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EZ\GŘ\901010000_Nakup\4000_nákup noncore služby a materiál\908004030_nákup správa budov a doprava\VZ\19_Hasicí přístroje\02_Zadávací dokumentace\201007_pro Vybor\"/>
    </mc:Choice>
  </mc:AlternateContent>
  <xr:revisionPtr revIDLastSave="0" documentId="8_{9E8BFF87-ED58-4F7B-BCB9-F263112D82CD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Dodání HP" sheetId="1" r:id="rId1"/>
    <sheet name="Revize HP" sheetId="2" r:id="rId2"/>
    <sheet name="Servis HP" sheetId="3" r:id="rId3"/>
    <sheet name="Servis hydrantů" sheetId="7" r:id="rId4"/>
    <sheet name="Náhradní díly" sheetId="4" r:id="rId5"/>
    <sheet name="Rekapitulace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5" i="3" l="1"/>
  <c r="AA12" i="7" l="1"/>
  <c r="X12" i="7"/>
  <c r="U12" i="7"/>
  <c r="AA11" i="7"/>
  <c r="X11" i="7"/>
  <c r="U11" i="7"/>
  <c r="AA10" i="7"/>
  <c r="X10" i="7"/>
  <c r="U10" i="7"/>
  <c r="AA9" i="7"/>
  <c r="X9" i="7"/>
  <c r="U9" i="7"/>
  <c r="U8" i="7"/>
  <c r="U7" i="7"/>
  <c r="U6" i="7"/>
  <c r="U5" i="7"/>
  <c r="U15" i="7" l="1"/>
  <c r="B6" i="5" s="1"/>
  <c r="F11" i="4"/>
  <c r="F34" i="2" l="1"/>
  <c r="G46" i="1"/>
  <c r="G45" i="1"/>
  <c r="G27" i="1"/>
  <c r="F32" i="2" l="1"/>
  <c r="AS25" i="4" l="1"/>
  <c r="AS24" i="4"/>
  <c r="AJ25" i="4"/>
  <c r="AJ24" i="4"/>
  <c r="AG25" i="4"/>
  <c r="AG24" i="4"/>
  <c r="BK15" i="4" l="1"/>
  <c r="BK14" i="4"/>
  <c r="BK10" i="4"/>
  <c r="BK9" i="4"/>
  <c r="BK33" i="4" l="1"/>
  <c r="BK34" i="4"/>
  <c r="BK32" i="4"/>
  <c r="BK31" i="4"/>
  <c r="BK30" i="4"/>
  <c r="BK29" i="4"/>
  <c r="BH29" i="4"/>
  <c r="BE30" i="4" l="1"/>
  <c r="AM31" i="4"/>
  <c r="AM30" i="4"/>
  <c r="AM29" i="4"/>
  <c r="AY31" i="4"/>
  <c r="AY30" i="4"/>
  <c r="AY29" i="4"/>
  <c r="AV31" i="4"/>
  <c r="AV30" i="4"/>
  <c r="AV29" i="4"/>
  <c r="BB34" i="4"/>
  <c r="BB33" i="4"/>
  <c r="BB32" i="4"/>
  <c r="BB31" i="4"/>
  <c r="AP31" i="4"/>
  <c r="AS31" i="4"/>
  <c r="BB30" i="4"/>
  <c r="AP30" i="4"/>
  <c r="AS30" i="4"/>
  <c r="BB29" i="4"/>
  <c r="AP29" i="4"/>
  <c r="AS29" i="4"/>
  <c r="AJ31" i="4"/>
  <c r="AJ30" i="4"/>
  <c r="AJ29" i="4"/>
  <c r="U34" i="4"/>
  <c r="U33" i="4"/>
  <c r="U32" i="4"/>
  <c r="AD34" i="4"/>
  <c r="AD33" i="4"/>
  <c r="AD32" i="4"/>
  <c r="AA34" i="4"/>
  <c r="AA33" i="4"/>
  <c r="AA32" i="4"/>
  <c r="X34" i="4"/>
  <c r="X33" i="4"/>
  <c r="X32" i="4"/>
  <c r="BE5" i="4" l="1"/>
  <c r="BH18" i="4"/>
  <c r="BH17" i="4"/>
  <c r="BH16" i="4"/>
  <c r="BE13" i="4"/>
  <c r="BE12" i="4"/>
  <c r="BE11" i="4"/>
  <c r="BE10" i="4"/>
  <c r="BE9" i="4"/>
  <c r="BE8" i="4"/>
  <c r="BE7" i="4"/>
  <c r="BE6" i="4"/>
  <c r="BB23" i="4" l="1"/>
  <c r="BB22" i="4"/>
  <c r="BB21" i="4"/>
  <c r="AY23" i="4"/>
  <c r="AY22" i="4"/>
  <c r="AY21" i="4"/>
  <c r="AY20" i="4"/>
  <c r="AV23" i="4" l="1"/>
  <c r="AV22" i="4"/>
  <c r="AV21" i="4"/>
  <c r="AV20" i="4"/>
  <c r="AS13" i="4" l="1"/>
  <c r="AS12" i="4"/>
  <c r="AS11" i="4"/>
  <c r="AS10" i="4"/>
  <c r="AS9" i="4"/>
  <c r="AS8" i="4"/>
  <c r="AS7" i="4"/>
  <c r="AS6" i="4"/>
  <c r="AS5" i="4"/>
  <c r="AP23" i="4"/>
  <c r="AP22" i="4"/>
  <c r="AP21" i="4"/>
  <c r="AP20" i="4"/>
  <c r="AD25" i="3" l="1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A25" i="3"/>
  <c r="AA24" i="3"/>
  <c r="AA23" i="3"/>
  <c r="AA22" i="3"/>
  <c r="AA21" i="3"/>
  <c r="AA20" i="3"/>
  <c r="AA19" i="3"/>
  <c r="AM25" i="4"/>
  <c r="AM24" i="4"/>
  <c r="AM23" i="4"/>
  <c r="AM22" i="4"/>
  <c r="AM21" i="4"/>
  <c r="AM20" i="4"/>
  <c r="AM19" i="4"/>
  <c r="AJ23" i="4"/>
  <c r="AJ22" i="4"/>
  <c r="AJ21" i="4"/>
  <c r="AJ20" i="4"/>
  <c r="AJ19" i="4"/>
  <c r="AG23" i="4"/>
  <c r="AG22" i="4"/>
  <c r="AG21" i="4"/>
  <c r="AG20" i="4"/>
  <c r="AG19" i="4"/>
  <c r="AG18" i="4"/>
  <c r="AG17" i="4"/>
  <c r="AG16" i="4"/>
  <c r="AD25" i="4" l="1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39" i="4" l="1"/>
  <c r="AD38" i="4"/>
  <c r="G34" i="1" l="1"/>
  <c r="G36" i="1"/>
  <c r="G29" i="1"/>
  <c r="G35" i="1"/>
  <c r="G33" i="1"/>
  <c r="G30" i="1"/>
  <c r="G28" i="1"/>
  <c r="G39" i="1"/>
  <c r="G40" i="1"/>
  <c r="G41" i="1"/>
  <c r="G42" i="1"/>
  <c r="G43" i="1"/>
  <c r="G44" i="1"/>
  <c r="AA17" i="4" l="1"/>
  <c r="AA12" i="4"/>
  <c r="X17" i="4"/>
  <c r="X12" i="4"/>
  <c r="U17" i="4"/>
  <c r="U12" i="4"/>
  <c r="R17" i="4"/>
  <c r="R12" i="4"/>
  <c r="O17" i="4"/>
  <c r="O12" i="4"/>
  <c r="L17" i="4"/>
  <c r="L12" i="4"/>
  <c r="I17" i="4"/>
  <c r="I12" i="4"/>
  <c r="F17" i="4"/>
  <c r="F12" i="4"/>
  <c r="X16" i="3"/>
  <c r="X12" i="3"/>
  <c r="U16" i="3"/>
  <c r="U12" i="3"/>
  <c r="R16" i="3"/>
  <c r="R12" i="3"/>
  <c r="L12" i="3"/>
  <c r="I16" i="3"/>
  <c r="I12" i="3"/>
  <c r="F16" i="3"/>
  <c r="F12" i="3"/>
  <c r="F15" i="2"/>
  <c r="F11" i="2"/>
  <c r="G11" i="1"/>
  <c r="G15" i="1"/>
  <c r="F39" i="4" l="1"/>
  <c r="F38" i="4"/>
  <c r="I39" i="4"/>
  <c r="I38" i="4"/>
  <c r="L39" i="4"/>
  <c r="L38" i="4"/>
  <c r="O39" i="4"/>
  <c r="O38" i="4"/>
  <c r="R39" i="4"/>
  <c r="R38" i="4"/>
  <c r="AA39" i="4"/>
  <c r="AA38" i="4"/>
  <c r="X39" i="4"/>
  <c r="X38" i="4"/>
  <c r="U39" i="4"/>
  <c r="U38" i="4"/>
  <c r="AG31" i="4"/>
  <c r="AG30" i="4"/>
  <c r="AG29" i="4"/>
  <c r="R34" i="4"/>
  <c r="R33" i="4"/>
  <c r="R32" i="4"/>
  <c r="O34" i="4"/>
  <c r="O33" i="4"/>
  <c r="O32" i="4"/>
  <c r="L34" i="4"/>
  <c r="L33" i="4"/>
  <c r="I34" i="4"/>
  <c r="F33" i="4"/>
  <c r="AA25" i="4"/>
  <c r="AA24" i="4"/>
  <c r="AA23" i="4"/>
  <c r="AA22" i="4"/>
  <c r="AA21" i="4"/>
  <c r="AA20" i="4"/>
  <c r="AA19" i="4"/>
  <c r="AA18" i="4"/>
  <c r="AA16" i="4"/>
  <c r="AA15" i="4"/>
  <c r="AA14" i="4"/>
  <c r="AA13" i="4"/>
  <c r="AA11" i="4"/>
  <c r="AA10" i="4"/>
  <c r="AA9" i="4"/>
  <c r="AA8" i="4"/>
  <c r="AA7" i="4"/>
  <c r="AA6" i="4"/>
  <c r="AA5" i="4"/>
  <c r="X25" i="4"/>
  <c r="U25" i="4"/>
  <c r="R25" i="4"/>
  <c r="O25" i="4"/>
  <c r="L25" i="4"/>
  <c r="I25" i="4"/>
  <c r="F25" i="4"/>
  <c r="X24" i="4"/>
  <c r="U24" i="4"/>
  <c r="R24" i="4"/>
  <c r="O24" i="4"/>
  <c r="L24" i="4"/>
  <c r="I24" i="4"/>
  <c r="F24" i="4"/>
  <c r="X23" i="4"/>
  <c r="U23" i="4"/>
  <c r="R23" i="4"/>
  <c r="L23" i="4"/>
  <c r="I23" i="4"/>
  <c r="F23" i="4"/>
  <c r="X22" i="4"/>
  <c r="U22" i="4"/>
  <c r="R22" i="4"/>
  <c r="L22" i="4"/>
  <c r="I22" i="4"/>
  <c r="F22" i="4"/>
  <c r="X21" i="4"/>
  <c r="U21" i="4"/>
  <c r="R21" i="4"/>
  <c r="L21" i="4"/>
  <c r="I21" i="4"/>
  <c r="F21" i="4"/>
  <c r="X20" i="4"/>
  <c r="U20" i="4"/>
  <c r="R20" i="4"/>
  <c r="L20" i="4"/>
  <c r="I20" i="4"/>
  <c r="F20" i="4"/>
  <c r="X19" i="4"/>
  <c r="U19" i="4"/>
  <c r="R19" i="4"/>
  <c r="O19" i="4"/>
  <c r="L19" i="4"/>
  <c r="I19" i="4"/>
  <c r="F19" i="4"/>
  <c r="X18" i="4"/>
  <c r="U18" i="4"/>
  <c r="R18" i="4"/>
  <c r="L18" i="4"/>
  <c r="I18" i="4"/>
  <c r="F18" i="4"/>
  <c r="X16" i="4"/>
  <c r="U16" i="4"/>
  <c r="R16" i="4"/>
  <c r="O16" i="4"/>
  <c r="L16" i="4"/>
  <c r="I16" i="4"/>
  <c r="F16" i="4"/>
  <c r="X15" i="4"/>
  <c r="U15" i="4"/>
  <c r="R15" i="4"/>
  <c r="O15" i="4"/>
  <c r="L15" i="4"/>
  <c r="I15" i="4"/>
  <c r="X14" i="4"/>
  <c r="U14" i="4"/>
  <c r="R14" i="4"/>
  <c r="O14" i="4"/>
  <c r="L14" i="4"/>
  <c r="I14" i="4"/>
  <c r="X13" i="4"/>
  <c r="U13" i="4"/>
  <c r="R13" i="4"/>
  <c r="O13" i="4"/>
  <c r="L13" i="4"/>
  <c r="I13" i="4"/>
  <c r="F13" i="4"/>
  <c r="X11" i="4"/>
  <c r="U11" i="4"/>
  <c r="R11" i="4"/>
  <c r="O11" i="4"/>
  <c r="L11" i="4"/>
  <c r="I11" i="4"/>
  <c r="X10" i="4"/>
  <c r="U10" i="4"/>
  <c r="R10" i="4"/>
  <c r="O10" i="4"/>
  <c r="L10" i="4"/>
  <c r="I10" i="4"/>
  <c r="X9" i="4"/>
  <c r="U9" i="4"/>
  <c r="R9" i="4"/>
  <c r="O9" i="4"/>
  <c r="L9" i="4"/>
  <c r="I9" i="4"/>
  <c r="X8" i="4"/>
  <c r="U8" i="4"/>
  <c r="R8" i="4"/>
  <c r="O8" i="4"/>
  <c r="L8" i="4"/>
  <c r="I8" i="4"/>
  <c r="F8" i="4"/>
  <c r="X7" i="4"/>
  <c r="U7" i="4"/>
  <c r="R7" i="4"/>
  <c r="O7" i="4"/>
  <c r="L7" i="4"/>
  <c r="I7" i="4"/>
  <c r="F7" i="4"/>
  <c r="X6" i="4"/>
  <c r="U6" i="4"/>
  <c r="R6" i="4"/>
  <c r="O6" i="4"/>
  <c r="L6" i="4"/>
  <c r="I6" i="4"/>
  <c r="F6" i="4"/>
  <c r="X5" i="4"/>
  <c r="U5" i="4"/>
  <c r="R5" i="4"/>
  <c r="O5" i="4"/>
  <c r="L5" i="4"/>
  <c r="I5" i="4"/>
  <c r="F5" i="4"/>
  <c r="X25" i="3"/>
  <c r="X24" i="3"/>
  <c r="X23" i="3"/>
  <c r="X22" i="3"/>
  <c r="X21" i="3"/>
  <c r="X20" i="3"/>
  <c r="X19" i="3"/>
  <c r="X18" i="3"/>
  <c r="X17" i="3"/>
  <c r="X15" i="3"/>
  <c r="X14" i="3"/>
  <c r="X13" i="3"/>
  <c r="X11" i="3"/>
  <c r="X10" i="3"/>
  <c r="X9" i="3"/>
  <c r="X8" i="3"/>
  <c r="X7" i="3"/>
  <c r="X6" i="3"/>
  <c r="X5" i="3"/>
  <c r="U25" i="3"/>
  <c r="U24" i="3"/>
  <c r="U23" i="3"/>
  <c r="U22" i="3"/>
  <c r="U21" i="3"/>
  <c r="U20" i="3"/>
  <c r="U19" i="3"/>
  <c r="U18" i="3"/>
  <c r="U17" i="3"/>
  <c r="U15" i="3"/>
  <c r="U14" i="3"/>
  <c r="U13" i="3"/>
  <c r="U11" i="3"/>
  <c r="U10" i="3"/>
  <c r="U9" i="3"/>
  <c r="U8" i="3"/>
  <c r="U7" i="3"/>
  <c r="U6" i="3"/>
  <c r="U5" i="3"/>
  <c r="R25" i="3"/>
  <c r="R24" i="3"/>
  <c r="R23" i="3"/>
  <c r="R22" i="3"/>
  <c r="R21" i="3"/>
  <c r="R20" i="3"/>
  <c r="R19" i="3"/>
  <c r="R18" i="3"/>
  <c r="R17" i="3"/>
  <c r="R15" i="3"/>
  <c r="R14" i="3"/>
  <c r="R13" i="3"/>
  <c r="R11" i="3"/>
  <c r="R10" i="3"/>
  <c r="R9" i="3"/>
  <c r="R8" i="3"/>
  <c r="R7" i="3"/>
  <c r="R6" i="3"/>
  <c r="R5" i="3"/>
  <c r="O25" i="3"/>
  <c r="L25" i="3"/>
  <c r="L24" i="3"/>
  <c r="L13" i="3"/>
  <c r="L11" i="3"/>
  <c r="L10" i="3"/>
  <c r="L9" i="3"/>
  <c r="L6" i="3"/>
  <c r="L5" i="3"/>
  <c r="I25" i="3"/>
  <c r="I24" i="3"/>
  <c r="I23" i="3"/>
  <c r="I22" i="3"/>
  <c r="I21" i="3"/>
  <c r="I20" i="3"/>
  <c r="I19" i="3"/>
  <c r="I18" i="3"/>
  <c r="I17" i="3"/>
  <c r="I15" i="3"/>
  <c r="I14" i="3"/>
  <c r="I13" i="3"/>
  <c r="I11" i="3"/>
  <c r="I10" i="3"/>
  <c r="I9" i="3"/>
  <c r="I8" i="3"/>
  <c r="I7" i="3"/>
  <c r="I6" i="3"/>
  <c r="I5" i="3"/>
  <c r="F5" i="3"/>
  <c r="F6" i="3"/>
  <c r="F7" i="3"/>
  <c r="F8" i="3"/>
  <c r="F9" i="3"/>
  <c r="F10" i="3"/>
  <c r="F11" i="3"/>
  <c r="F13" i="3"/>
  <c r="F14" i="3"/>
  <c r="F15" i="3"/>
  <c r="F17" i="3"/>
  <c r="F18" i="3"/>
  <c r="F19" i="3"/>
  <c r="F20" i="3"/>
  <c r="F21" i="3"/>
  <c r="F22" i="3"/>
  <c r="F23" i="3"/>
  <c r="F24" i="3"/>
  <c r="F25" i="3"/>
  <c r="F33" i="2"/>
  <c r="F31" i="2"/>
  <c r="F30" i="2"/>
  <c r="F29" i="2"/>
  <c r="F28" i="2"/>
  <c r="F27" i="2"/>
  <c r="F24" i="2"/>
  <c r="F23" i="2"/>
  <c r="F22" i="2"/>
  <c r="F21" i="2"/>
  <c r="F20" i="2"/>
  <c r="F19" i="2"/>
  <c r="F18" i="2"/>
  <c r="F17" i="2"/>
  <c r="F16" i="2"/>
  <c r="F14" i="2"/>
  <c r="F13" i="2"/>
  <c r="F12" i="2"/>
  <c r="F10" i="2"/>
  <c r="F9" i="2"/>
  <c r="F8" i="2"/>
  <c r="F7" i="2"/>
  <c r="F6" i="2"/>
  <c r="F5" i="2"/>
  <c r="F4" i="2"/>
  <c r="G24" i="1"/>
  <c r="G23" i="1"/>
  <c r="G22" i="1"/>
  <c r="G21" i="1"/>
  <c r="G20" i="1"/>
  <c r="G19" i="1"/>
  <c r="G18" i="1"/>
  <c r="G17" i="1"/>
  <c r="G16" i="1"/>
  <c r="G14" i="1"/>
  <c r="G13" i="1"/>
  <c r="G12" i="1"/>
  <c r="G10" i="1"/>
  <c r="G9" i="1"/>
  <c r="G8" i="1"/>
  <c r="G7" i="1"/>
  <c r="G6" i="1"/>
  <c r="G5" i="1"/>
  <c r="G4" i="1"/>
  <c r="AM42" i="4" l="1"/>
  <c r="B7" i="5" s="1"/>
  <c r="X28" i="3"/>
  <c r="B5" i="5" s="1"/>
  <c r="G49" i="1"/>
  <c r="B3" i="5" s="1"/>
  <c r="F37" i="2"/>
  <c r="B4" i="5" s="1"/>
  <c r="B8" i="5" l="1"/>
  <c r="B10" i="5" s="1"/>
</calcChain>
</file>

<file path=xl/sharedStrings.xml><?xml version="1.0" encoding="utf-8"?>
<sst xmlns="http://schemas.openxmlformats.org/spreadsheetml/2006/main" count="1589" uniqueCount="166">
  <si>
    <t>Druh HP</t>
  </si>
  <si>
    <t>Vodní</t>
  </si>
  <si>
    <t>Pěnový</t>
  </si>
  <si>
    <t>Práškový</t>
  </si>
  <si>
    <t>Objem/hmotnost náplně HP v litrech (l)/kilogramech (kg)</t>
  </si>
  <si>
    <t>6 l</t>
  </si>
  <si>
    <t>9 l</t>
  </si>
  <si>
    <t xml:space="preserve">1 kg </t>
  </si>
  <si>
    <t>2 kg</t>
  </si>
  <si>
    <t>4 kg</t>
  </si>
  <si>
    <t>6 kg</t>
  </si>
  <si>
    <t>1,5 kg</t>
  </si>
  <si>
    <t>5 kg</t>
  </si>
  <si>
    <t>Sněhový</t>
  </si>
  <si>
    <t>45 l</t>
  </si>
  <si>
    <t>1x30 kg</t>
  </si>
  <si>
    <t>2x30 kg</t>
  </si>
  <si>
    <t>4x30 kg</t>
  </si>
  <si>
    <t>2x10 kg</t>
  </si>
  <si>
    <t>50 kg</t>
  </si>
  <si>
    <t>60 kg</t>
  </si>
  <si>
    <t>Měrná jednotka (MJ)</t>
  </si>
  <si>
    <t>kus (ks)</t>
  </si>
  <si>
    <t>ks</t>
  </si>
  <si>
    <t>Počet MJ</t>
  </si>
  <si>
    <t>Cena za dodání 1 MJ</t>
  </si>
  <si>
    <t>Druh hydrantu</t>
  </si>
  <si>
    <t>Venkovní nadzemní</t>
  </si>
  <si>
    <t>Venkovní podzemní</t>
  </si>
  <si>
    <t>Nástěnný - plochá hadice</t>
  </si>
  <si>
    <t>Nástěnný - stálotvará hadice</t>
  </si>
  <si>
    <t>Druh navijáku</t>
  </si>
  <si>
    <t>Kompletní</t>
  </si>
  <si>
    <t>Označení</t>
  </si>
  <si>
    <t>C52</t>
  </si>
  <si>
    <t>D25</t>
  </si>
  <si>
    <t>D25/20</t>
  </si>
  <si>
    <t>D25/30</t>
  </si>
  <si>
    <t>Cena za dodání celkem za položku</t>
  </si>
  <si>
    <t>kpl</t>
  </si>
  <si>
    <t>úkon (revize) - komplet (kpl)</t>
  </si>
  <si>
    <t>Cena za poskytnutí 1 MJ</t>
  </si>
  <si>
    <t>Cena za poskytnutí celkem za položku</t>
  </si>
  <si>
    <t>Cena za revizi (poskytnutí 1 MJ)</t>
  </si>
  <si>
    <t>Oprava HP bez tlakové zkoušky</t>
  </si>
  <si>
    <t>Povrchová úprava HP komaxitem</t>
  </si>
  <si>
    <t>Oprava tlakové patrony a plnění</t>
  </si>
  <si>
    <t>Regenerace původní náplně celého HP</t>
  </si>
  <si>
    <t>Naplnění celého HP novou náplní</t>
  </si>
  <si>
    <t>Periodická tlaková zkouška nádoby</t>
  </si>
  <si>
    <t>úkon - komplet (kpl)</t>
  </si>
  <si>
    <t>Celková cena za údržbu a opravy HP (bez náhradních dílů)</t>
  </si>
  <si>
    <t>Stoupací trubice</t>
  </si>
  <si>
    <t>Těsnění, O-kroužek</t>
  </si>
  <si>
    <t>Vřeteno, táhlo ventilu</t>
  </si>
  <si>
    <t>Typový štítek</t>
  </si>
  <si>
    <t>Cena celkem za položku</t>
  </si>
  <si>
    <t>Tvarově stálá hadice - stabil D o světlosti 25mm - délky 20 bm</t>
  </si>
  <si>
    <t>Tvarově stálá hadice - stabil D o světlosti 25mm - délky 30 bm</t>
  </si>
  <si>
    <t>Propojovací hadice stabil D o světlosti 25 mm - délky 1,2 bm</t>
  </si>
  <si>
    <t>Hydrantový ventil D25</t>
  </si>
  <si>
    <t>Požární proudnice kombinovaná D 25</t>
  </si>
  <si>
    <t>Kulový ventil D25 -1´´</t>
  </si>
  <si>
    <t>Hadice hydrantová C52 20 m</t>
  </si>
  <si>
    <t>Hadice hydrantová D25 20 m</t>
  </si>
  <si>
    <t>Hydrantový ventil C52 mosaz</t>
  </si>
  <si>
    <t>Požární spojka C52 pevná</t>
  </si>
  <si>
    <t>Dodání hasicích přístrojů, hydrantů a navijáků</t>
  </si>
  <si>
    <t>Revize hasicích přístrojů, hydrantů a navijáků</t>
  </si>
  <si>
    <t>Servis hasicích přístrojů</t>
  </si>
  <si>
    <t>Náhradní díly pro opravy hasicích přístrojů, hydrantů a navijáků</t>
  </si>
  <si>
    <t xml:space="preserve">Vodní </t>
  </si>
  <si>
    <t>Příslušenství HP</t>
  </si>
  <si>
    <t>P6 malý</t>
  </si>
  <si>
    <t>Věšák</t>
  </si>
  <si>
    <t>P6 kompletní</t>
  </si>
  <si>
    <t xml:space="preserve">Držák </t>
  </si>
  <si>
    <t>S 5 stavitelný</t>
  </si>
  <si>
    <t>Kryty na HP</t>
  </si>
  <si>
    <t xml:space="preserve">Skříňka </t>
  </si>
  <si>
    <t xml:space="preserve">Návlek ochranný </t>
  </si>
  <si>
    <t>Obal</t>
  </si>
  <si>
    <t>XXXXX</t>
  </si>
  <si>
    <t>Univerzální</t>
  </si>
  <si>
    <t>Na pojízdný hasicí přístroj</t>
  </si>
  <si>
    <t>Typové označení HP</t>
  </si>
  <si>
    <t>Kontrolní štítek</t>
  </si>
  <si>
    <t xml:space="preserve">  </t>
  </si>
  <si>
    <t>Hadicová přích., spona,</t>
  </si>
  <si>
    <t>Proudnice</t>
  </si>
  <si>
    <t>Páka S 30</t>
  </si>
  <si>
    <t>Hydrantový ventil D25 mosaz</t>
  </si>
  <si>
    <t>Oprava hydrantu</t>
  </si>
  <si>
    <t xml:space="preserve"> Přechod</t>
  </si>
  <si>
    <t>Suchovod</t>
  </si>
  <si>
    <t xml:space="preserve">Ventilek, čepička </t>
  </si>
  <si>
    <t>Objímka, rukojeť S 5,S 6</t>
  </si>
  <si>
    <t>Zámek hydrantové hadice D</t>
  </si>
  <si>
    <t>Požární proudnice přímá D 25</t>
  </si>
  <si>
    <t>Požární spojka D25 pevná</t>
  </si>
  <si>
    <t>Požární spojka D25 hadicová</t>
  </si>
  <si>
    <t>Hydrantový ventil C52 Al</t>
  </si>
  <si>
    <t xml:space="preserve">Požární spojka C52 hadicová </t>
  </si>
  <si>
    <t>Požární proudnice C52 Turbo Tajfun,</t>
  </si>
  <si>
    <t>Požární proudnice C52  Kombi Al</t>
  </si>
  <si>
    <t>Klíč k podzemnímu hydrantu</t>
  </si>
  <si>
    <t>Nástěnný  - plochá hadice</t>
  </si>
  <si>
    <t xml:space="preserve">Na hasicí přístroj práškový 2 kg </t>
  </si>
  <si>
    <t>B 75</t>
  </si>
  <si>
    <t>Sněhový s hasební schopností B 89</t>
  </si>
  <si>
    <t>Sněhový s hasební schopností B 113</t>
  </si>
  <si>
    <t>Sněhový s hasební schopností B 55</t>
  </si>
  <si>
    <t>Nástěnný-plochá hadice</t>
  </si>
  <si>
    <t>Klíč k nadzemnímu hydrantu</t>
  </si>
  <si>
    <t>Vyřazení hadic</t>
  </si>
  <si>
    <t>práškový 21 A / B 183</t>
  </si>
  <si>
    <t>práškový 34 A / B 233</t>
  </si>
  <si>
    <t>Manometr</t>
  </si>
  <si>
    <t>Pro hasicí přístroje  5 kg</t>
  </si>
  <si>
    <t>Pro hasicí přístroje 6 kg a 9 l</t>
  </si>
  <si>
    <t>Spoj. potrubí</t>
  </si>
  <si>
    <t>Tvarově stálá hadice - stabil D o světlosti 25 mm - délky 20 bm</t>
  </si>
  <si>
    <t>Tvarově stálá hadice - stabil D o světlosti 25 mm - délky 30 bm</t>
  </si>
  <si>
    <t>1x 30 kg</t>
  </si>
  <si>
    <t>2x 30 kg</t>
  </si>
  <si>
    <t>Typové označení příslušenství HP</t>
  </si>
  <si>
    <t>Typové označení krytu HP</t>
  </si>
  <si>
    <t>Typové označení hydrantu</t>
  </si>
  <si>
    <t>Celková cena za revize HP, hydrantů, navijáků a PBZ</t>
  </si>
  <si>
    <t>Celková cena za náhradní díly použité při opravě HP, hydrantů, navijáků a PBZ</t>
  </si>
  <si>
    <t>Nabídková cena v Kč bez DPH za 1 rok</t>
  </si>
  <si>
    <t>Celková cena za dodání HP, hydrantů a navijáků</t>
  </si>
  <si>
    <t>Celková cena za revize HP, hydrantů a navijáků</t>
  </si>
  <si>
    <t>Práškový 21 A / B 183</t>
  </si>
  <si>
    <t>Práškový 34 A / B 233</t>
  </si>
  <si>
    <t>Hadice</t>
  </si>
  <si>
    <t>Ventil</t>
  </si>
  <si>
    <t>Pojistka ventilu armatury</t>
  </si>
  <si>
    <t>Pojistný redukční ventil</t>
  </si>
  <si>
    <t>Podvozek</t>
  </si>
  <si>
    <t>Zpětný ventil pojízdného HP</t>
  </si>
  <si>
    <t>Tryska</t>
  </si>
  <si>
    <t>Nabídková cena v Kč bez DPH za 6 let (kritérium hodnocení)</t>
  </si>
  <si>
    <t>Výpust typu B/C</t>
  </si>
  <si>
    <t>B/C</t>
  </si>
  <si>
    <t xml:space="preserve">Celková cena za dodání HP, hydrantů </t>
  </si>
  <si>
    <t>Celková cena za servis  hydrantů</t>
  </si>
  <si>
    <t>Celková cena za servis HP</t>
  </si>
  <si>
    <t xml:space="preserve">Sněhový  </t>
  </si>
  <si>
    <t xml:space="preserve">Sněhový </t>
  </si>
  <si>
    <t xml:space="preserve">Práškový </t>
  </si>
  <si>
    <t xml:space="preserve">Pěnový </t>
  </si>
  <si>
    <t>Tabulka pro kalkulaci nabídkové ceny</t>
  </si>
  <si>
    <t>Instalace, osazení  HP</t>
  </si>
  <si>
    <t>Oprava vozíku pojízdného HP</t>
  </si>
  <si>
    <t>b</t>
  </si>
  <si>
    <t>Servis hydrantů</t>
  </si>
  <si>
    <t>Vyřazení a ekologická likvidace HP</t>
  </si>
  <si>
    <t>Poznámky:</t>
  </si>
  <si>
    <t>1. Účastník doplní pouze žlutě podbarvené buňky.</t>
  </si>
  <si>
    <t>2. Účastník uvede všechny jednotkové ceny v Kč bez DPH.</t>
  </si>
  <si>
    <t>3. Účastník uvede všechny jednotkové ceny zaokrouhlené na max. dvě (2) desetinná místa.</t>
  </si>
  <si>
    <t>Zpracování dokumentace, vystavení protokolu</t>
  </si>
  <si>
    <t>Tlaková zkouška hadic</t>
  </si>
  <si>
    <t>Počet MJ
(MJ - 1 strana A4)</t>
  </si>
  <si>
    <t>4. Počet MJ - Předpokládané množství MJ, skutečný počet se může lišit.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</si>
</sst>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2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NumberFormat="1" applyFont="1" applyBorder="1" applyAlignment="1">
      <alignment horizontal="center" vertic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3" borderId="6" xfId="0" applyNumberFormat="1" applyFont="1" applyFill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49" fontId="5" fillId="0" borderId="18" xfId="0" applyNumberFormat="1" applyFont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2" fontId="4" fillId="3" borderId="9" xfId="0" applyNumberFormat="1" applyFont="1" applyFill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vertical="center"/>
    </xf>
    <xf numFmtId="0" fontId="4" fillId="0" borderId="50" xfId="0" applyFont="1" applyBorder="1" applyAlignment="1">
      <alignment vertical="center"/>
    </xf>
    <xf numFmtId="49" fontId="4" fillId="0" borderId="52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4" fillId="3" borderId="52" xfId="0" applyNumberFormat="1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2" fontId="4" fillId="3" borderId="22" xfId="0" applyNumberFormat="1" applyFont="1" applyFill="1" applyBorder="1" applyAlignment="1">
      <alignment vertical="center"/>
    </xf>
    <xf numFmtId="4" fontId="4" fillId="0" borderId="34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4" fontId="6" fillId="0" borderId="16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horizontal="center" vertical="center"/>
    </xf>
    <xf numFmtId="4" fontId="6" fillId="3" borderId="30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54" xfId="0" applyNumberFormat="1" applyFont="1" applyBorder="1" applyAlignment="1">
      <alignment horizontal="center" vertical="center"/>
    </xf>
    <xf numFmtId="4" fontId="6" fillId="0" borderId="55" xfId="0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vertical="center"/>
    </xf>
    <xf numFmtId="4" fontId="6" fillId="3" borderId="8" xfId="0" applyNumberFormat="1" applyFont="1" applyFill="1" applyBorder="1" applyAlignment="1">
      <alignment horizontal="center" vertical="center"/>
    </xf>
    <xf numFmtId="4" fontId="6" fillId="0" borderId="53" xfId="0" applyNumberFormat="1" applyFont="1" applyBorder="1" applyAlignment="1">
      <alignment horizontal="right" vertical="center"/>
    </xf>
    <xf numFmtId="3" fontId="6" fillId="0" borderId="53" xfId="0" applyNumberFormat="1" applyFont="1" applyBorder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4" fillId="3" borderId="52" xfId="0" applyNumberFormat="1" applyFont="1" applyFill="1" applyBorder="1" applyAlignment="1">
      <alignment horizontal="center" vertical="center"/>
    </xf>
    <xf numFmtId="4" fontId="6" fillId="0" borderId="26" xfId="0" applyNumberFormat="1" applyFont="1" applyBorder="1" applyAlignment="1">
      <alignment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3" borderId="9" xfId="0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3" borderId="6" xfId="0" applyNumberFormat="1" applyFont="1" applyFill="1" applyBorder="1" applyAlignment="1">
      <alignment vertical="center"/>
    </xf>
    <xf numFmtId="4" fontId="6" fillId="0" borderId="3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4" fontId="6" fillId="0" borderId="35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/>
    <xf numFmtId="0" fontId="5" fillId="0" borderId="11" xfId="0" applyFont="1" applyBorder="1"/>
    <xf numFmtId="0" fontId="5" fillId="0" borderId="12" xfId="0" applyFont="1" applyBorder="1"/>
    <xf numFmtId="0" fontId="5" fillId="0" borderId="24" xfId="0" applyFont="1" applyBorder="1"/>
    <xf numFmtId="4" fontId="5" fillId="0" borderId="24" xfId="0" applyNumberFormat="1" applyFont="1" applyBorder="1"/>
    <xf numFmtId="4" fontId="5" fillId="0" borderId="0" xfId="0" applyNumberFormat="1" applyFont="1"/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6" fillId="3" borderId="16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/>
    </xf>
    <xf numFmtId="4" fontId="7" fillId="3" borderId="38" xfId="0" applyNumberFormat="1" applyFont="1" applyFill="1" applyBorder="1" applyAlignment="1">
      <alignment vertical="center" wrapText="1"/>
    </xf>
    <xf numFmtId="0" fontId="6" fillId="0" borderId="38" xfId="0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4" fontId="6" fillId="3" borderId="29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/>
    </xf>
    <xf numFmtId="49" fontId="6" fillId="0" borderId="38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3" fontId="6" fillId="0" borderId="46" xfId="0" applyNumberFormat="1" applyFont="1" applyBorder="1" applyAlignment="1">
      <alignment horizontal="center" vertical="center"/>
    </xf>
    <xf numFmtId="4" fontId="6" fillId="3" borderId="38" xfId="0" applyNumberFormat="1" applyFont="1" applyFill="1" applyBorder="1" applyAlignment="1">
      <alignment vertical="center"/>
    </xf>
    <xf numFmtId="4" fontId="6" fillId="0" borderId="40" xfId="0" applyNumberFormat="1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4" fontId="6" fillId="0" borderId="41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horizontal="center" vertical="center"/>
    </xf>
    <xf numFmtId="3" fontId="6" fillId="3" borderId="4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3" fontId="6" fillId="0" borderId="39" xfId="0" applyNumberFormat="1" applyFont="1" applyFill="1" applyBorder="1" applyAlignment="1">
      <alignment horizontal="center" vertical="center"/>
    </xf>
    <xf numFmtId="3" fontId="6" fillId="0" borderId="38" xfId="0" applyNumberFormat="1" applyFont="1" applyFill="1" applyBorder="1" applyAlignment="1">
      <alignment horizontal="center" vertical="center"/>
    </xf>
    <xf numFmtId="3" fontId="6" fillId="0" borderId="4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4" fontId="6" fillId="0" borderId="36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3" fontId="8" fillId="3" borderId="8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" fontId="6" fillId="3" borderId="29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4" fontId="6" fillId="3" borderId="22" xfId="0" applyNumberFormat="1" applyFont="1" applyFill="1" applyBorder="1" applyAlignment="1">
      <alignment vertical="center"/>
    </xf>
    <xf numFmtId="3" fontId="6" fillId="0" borderId="47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25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4" fontId="6" fillId="0" borderId="38" xfId="0" applyNumberFormat="1" applyFont="1" applyBorder="1" applyAlignment="1">
      <alignment horizontal="center" vertical="center"/>
    </xf>
    <xf numFmtId="3" fontId="6" fillId="0" borderId="30" xfId="0" applyNumberFormat="1" applyFont="1" applyFill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40" xfId="0" applyNumberFormat="1" applyFont="1" applyBorder="1" applyAlignment="1">
      <alignment horizontal="center" vertical="center"/>
    </xf>
    <xf numFmtId="4" fontId="6" fillId="0" borderId="41" xfId="0" applyNumberFormat="1" applyFont="1" applyBorder="1" applyAlignment="1">
      <alignment horizontal="center" vertical="center"/>
    </xf>
    <xf numFmtId="3" fontId="6" fillId="0" borderId="38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right" vertical="center"/>
    </xf>
    <xf numFmtId="4" fontId="6" fillId="0" borderId="34" xfId="0" applyNumberFormat="1" applyFont="1" applyBorder="1" applyAlignment="1">
      <alignment horizontal="right" vertical="center"/>
    </xf>
    <xf numFmtId="3" fontId="6" fillId="3" borderId="6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4" fontId="6" fillId="0" borderId="3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9" fontId="4" fillId="0" borderId="30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" fontId="4" fillId="0" borderId="7" xfId="0" applyNumberFormat="1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3" fontId="6" fillId="0" borderId="46" xfId="0" applyNumberFormat="1" applyFont="1" applyFill="1" applyBorder="1" applyAlignment="1">
      <alignment horizontal="center" vertical="center"/>
    </xf>
    <xf numFmtId="3" fontId="6" fillId="0" borderId="41" xfId="0" applyNumberFormat="1" applyFont="1" applyFill="1" applyBorder="1" applyAlignment="1">
      <alignment horizontal="center" vertical="center"/>
    </xf>
    <xf numFmtId="3" fontId="6" fillId="0" borderId="36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49" xfId="0" applyNumberFormat="1" applyFont="1" applyFill="1" applyBorder="1" applyAlignment="1">
      <alignment horizontal="center" vertical="center"/>
    </xf>
    <xf numFmtId="3" fontId="6" fillId="0" borderId="29" xfId="0" applyNumberFormat="1" applyFont="1" applyFill="1" applyBorder="1" applyAlignment="1">
      <alignment horizontal="center" vertical="center"/>
    </xf>
    <xf numFmtId="3" fontId="6" fillId="0" borderId="37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4" fontId="6" fillId="3" borderId="38" xfId="0" applyNumberFormat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4" fontId="6" fillId="0" borderId="36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center" vertical="center"/>
    </xf>
    <xf numFmtId="4" fontId="6" fillId="0" borderId="37" xfId="0" applyNumberFormat="1" applyFont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right" vertical="center"/>
    </xf>
    <xf numFmtId="0" fontId="5" fillId="0" borderId="57" xfId="0" applyFont="1" applyBorder="1"/>
    <xf numFmtId="4" fontId="5" fillId="0" borderId="56" xfId="0" applyNumberFormat="1" applyFont="1" applyBorder="1"/>
    <xf numFmtId="0" fontId="5" fillId="0" borderId="58" xfId="0" applyFont="1" applyBorder="1"/>
    <xf numFmtId="4" fontId="5" fillId="0" borderId="53" xfId="0" applyNumberFormat="1" applyFont="1" applyBorder="1"/>
    <xf numFmtId="0" fontId="5" fillId="0" borderId="60" xfId="0" applyFont="1" applyBorder="1"/>
    <xf numFmtId="4" fontId="5" fillId="0" borderId="61" xfId="0" applyNumberFormat="1" applyFont="1" applyBorder="1"/>
    <xf numFmtId="0" fontId="5" fillId="0" borderId="7" xfId="0" applyFont="1" applyBorder="1"/>
    <xf numFmtId="0" fontId="5" fillId="0" borderId="59" xfId="0" applyFont="1" applyBorder="1"/>
    <xf numFmtId="4" fontId="5" fillId="0" borderId="44" xfId="0" applyNumberFormat="1" applyFont="1" applyBorder="1"/>
    <xf numFmtId="0" fontId="5" fillId="0" borderId="0" xfId="0" applyFont="1" applyAlignment="1">
      <alignment vertical="center"/>
    </xf>
    <xf numFmtId="0" fontId="4" fillId="3" borderId="9" xfId="0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" fontId="4" fillId="0" borderId="10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vertical="center"/>
    </xf>
    <xf numFmtId="0" fontId="4" fillId="0" borderId="52" xfId="0" applyNumberFormat="1" applyFont="1" applyFill="1" applyBorder="1" applyAlignment="1">
      <alignment horizontal="center" vertical="center"/>
    </xf>
    <xf numFmtId="4" fontId="4" fillId="0" borderId="51" xfId="0" applyNumberFormat="1" applyFont="1" applyBorder="1" applyAlignment="1">
      <alignment vertical="center"/>
    </xf>
    <xf numFmtId="2" fontId="4" fillId="3" borderId="10" xfId="0" applyNumberFormat="1" applyFont="1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3" borderId="48" xfId="0" applyFont="1" applyFill="1" applyBorder="1" applyAlignment="1">
      <alignment vertical="center"/>
    </xf>
    <xf numFmtId="2" fontId="4" fillId="3" borderId="6" xfId="0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0" borderId="43" xfId="0" applyNumberFormat="1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4" fontId="6" fillId="0" borderId="34" xfId="0" applyNumberFormat="1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49" fontId="5" fillId="0" borderId="31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">
    <cellStyle name="Normální" xfId="0" builtinId="0"/>
    <cellStyle name="Normální 2" xfId="2" xr:uid="{00000000-0005-0000-0000-000001000000}"/>
    <cellStyle name="Normální 2 2" xfId="3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Normal="100" workbookViewId="0">
      <selection activeCell="F11" sqref="F11"/>
    </sheetView>
  </sheetViews>
  <sheetFormatPr defaultColWidth="8.85546875" defaultRowHeight="15" x14ac:dyDescent="0.25"/>
  <cols>
    <col min="1" max="1" width="26.7109375" customWidth="1"/>
    <col min="2" max="2" width="28.7109375" customWidth="1"/>
    <col min="3" max="3" width="22.28515625" bestFit="1" customWidth="1"/>
    <col min="4" max="4" width="16" customWidth="1"/>
    <col min="5" max="5" width="10.42578125" bestFit="1" customWidth="1"/>
    <col min="6" max="6" width="12.42578125" customWidth="1"/>
    <col min="7" max="7" width="18" customWidth="1"/>
  </cols>
  <sheetData>
    <row r="1" spans="1:10" x14ac:dyDescent="0.25">
      <c r="A1" s="251" t="s">
        <v>67</v>
      </c>
      <c r="B1" s="10"/>
      <c r="C1" s="10"/>
      <c r="D1" s="10"/>
      <c r="E1" s="10"/>
      <c r="F1" s="10"/>
      <c r="G1" s="10"/>
      <c r="H1" s="10"/>
      <c r="I1" s="1"/>
      <c r="J1" s="1"/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"/>
      <c r="J2" s="1"/>
    </row>
    <row r="3" spans="1:10" ht="29.25" customHeight="1" thickBot="1" x14ac:dyDescent="0.3">
      <c r="A3" s="13" t="s">
        <v>0</v>
      </c>
      <c r="B3" s="14" t="s">
        <v>4</v>
      </c>
      <c r="C3" s="16" t="s">
        <v>85</v>
      </c>
      <c r="D3" s="15" t="s">
        <v>21</v>
      </c>
      <c r="E3" s="16" t="s">
        <v>24</v>
      </c>
      <c r="F3" s="14" t="s">
        <v>25</v>
      </c>
      <c r="G3" s="17" t="s">
        <v>38</v>
      </c>
      <c r="H3" s="10"/>
      <c r="I3" s="1"/>
      <c r="J3" s="1"/>
    </row>
    <row r="4" spans="1:10" x14ac:dyDescent="0.25">
      <c r="A4" s="18" t="s">
        <v>1</v>
      </c>
      <c r="B4" s="19" t="s">
        <v>5</v>
      </c>
      <c r="C4" s="252"/>
      <c r="D4" s="21" t="s">
        <v>22</v>
      </c>
      <c r="E4" s="253">
        <v>1</v>
      </c>
      <c r="F4" s="22"/>
      <c r="G4" s="23">
        <f>E4*F4</f>
        <v>0</v>
      </c>
      <c r="H4" s="10"/>
      <c r="I4" s="1"/>
      <c r="J4" s="1"/>
    </row>
    <row r="5" spans="1:10" x14ac:dyDescent="0.25">
      <c r="A5" s="24" t="s">
        <v>71</v>
      </c>
      <c r="B5" s="25" t="s">
        <v>6</v>
      </c>
      <c r="C5" s="254"/>
      <c r="D5" s="26" t="s">
        <v>23</v>
      </c>
      <c r="E5" s="255">
        <v>5</v>
      </c>
      <c r="F5" s="27"/>
      <c r="G5" s="28">
        <f t="shared" ref="G5:G24" si="0">E5*F5</f>
        <v>0</v>
      </c>
      <c r="H5" s="10"/>
      <c r="I5" s="1"/>
      <c r="J5" s="1"/>
    </row>
    <row r="6" spans="1:10" x14ac:dyDescent="0.25">
      <c r="A6" s="24" t="s">
        <v>2</v>
      </c>
      <c r="B6" s="25" t="s">
        <v>5</v>
      </c>
      <c r="C6" s="254"/>
      <c r="D6" s="26" t="s">
        <v>23</v>
      </c>
      <c r="E6" s="255">
        <v>3</v>
      </c>
      <c r="F6" s="27"/>
      <c r="G6" s="28">
        <f t="shared" si="0"/>
        <v>0</v>
      </c>
      <c r="H6" s="10"/>
      <c r="I6" s="1"/>
      <c r="J6" s="1"/>
    </row>
    <row r="7" spans="1:10" x14ac:dyDescent="0.25">
      <c r="A7" s="24" t="s">
        <v>2</v>
      </c>
      <c r="B7" s="25" t="s">
        <v>6</v>
      </c>
      <c r="C7" s="254"/>
      <c r="D7" s="26" t="s">
        <v>23</v>
      </c>
      <c r="E7" s="255">
        <v>3</v>
      </c>
      <c r="F7" s="27"/>
      <c r="G7" s="28">
        <f t="shared" si="0"/>
        <v>0</v>
      </c>
      <c r="H7" s="10"/>
      <c r="I7" s="1"/>
      <c r="J7" s="1"/>
    </row>
    <row r="8" spans="1:10" x14ac:dyDescent="0.25">
      <c r="A8" s="24" t="s">
        <v>3</v>
      </c>
      <c r="B8" s="25" t="s">
        <v>7</v>
      </c>
      <c r="C8" s="254"/>
      <c r="D8" s="26" t="s">
        <v>23</v>
      </c>
      <c r="E8" s="255">
        <v>1</v>
      </c>
      <c r="F8" s="27"/>
      <c r="G8" s="28">
        <f t="shared" si="0"/>
        <v>0</v>
      </c>
      <c r="H8" s="10"/>
      <c r="I8" s="1"/>
      <c r="J8" s="1"/>
    </row>
    <row r="9" spans="1:10" x14ac:dyDescent="0.25">
      <c r="A9" s="24" t="s">
        <v>3</v>
      </c>
      <c r="B9" s="25" t="s">
        <v>8</v>
      </c>
      <c r="C9" s="254"/>
      <c r="D9" s="26" t="s">
        <v>23</v>
      </c>
      <c r="E9" s="255">
        <v>25</v>
      </c>
      <c r="F9" s="27"/>
      <c r="G9" s="28">
        <f t="shared" si="0"/>
        <v>0</v>
      </c>
      <c r="H9" s="10"/>
      <c r="I9" s="1"/>
      <c r="J9" s="1"/>
    </row>
    <row r="10" spans="1:10" x14ac:dyDescent="0.25">
      <c r="A10" s="24" t="s">
        <v>3</v>
      </c>
      <c r="B10" s="25" t="s">
        <v>9</v>
      </c>
      <c r="C10" s="254"/>
      <c r="D10" s="26" t="s">
        <v>23</v>
      </c>
      <c r="E10" s="255">
        <v>1</v>
      </c>
      <c r="F10" s="27"/>
      <c r="G10" s="28">
        <f t="shared" si="0"/>
        <v>0</v>
      </c>
      <c r="H10" s="10"/>
      <c r="I10" s="1"/>
      <c r="J10" s="1"/>
    </row>
    <row r="11" spans="1:10" x14ac:dyDescent="0.25">
      <c r="A11" s="24" t="s">
        <v>115</v>
      </c>
      <c r="B11" s="25" t="s">
        <v>10</v>
      </c>
      <c r="C11" s="254"/>
      <c r="D11" s="26" t="s">
        <v>23</v>
      </c>
      <c r="E11" s="255">
        <v>32</v>
      </c>
      <c r="F11" s="27"/>
      <c r="G11" s="28">
        <f t="shared" si="0"/>
        <v>0</v>
      </c>
      <c r="H11" s="10"/>
      <c r="I11" s="1"/>
      <c r="J11" s="1"/>
    </row>
    <row r="12" spans="1:10" x14ac:dyDescent="0.25">
      <c r="A12" s="24" t="s">
        <v>116</v>
      </c>
      <c r="B12" s="25" t="s">
        <v>10</v>
      </c>
      <c r="C12" s="254"/>
      <c r="D12" s="26" t="s">
        <v>23</v>
      </c>
      <c r="E12" s="255">
        <v>6</v>
      </c>
      <c r="F12" s="27"/>
      <c r="G12" s="28">
        <f t="shared" si="0"/>
        <v>0</v>
      </c>
      <c r="H12" s="10"/>
      <c r="I12" s="1"/>
      <c r="J12" s="1"/>
    </row>
    <row r="13" spans="1:10" x14ac:dyDescent="0.25">
      <c r="A13" s="24" t="s">
        <v>13</v>
      </c>
      <c r="B13" s="25" t="s">
        <v>11</v>
      </c>
      <c r="C13" s="254"/>
      <c r="D13" s="26" t="s">
        <v>23</v>
      </c>
      <c r="E13" s="255">
        <v>1</v>
      </c>
      <c r="F13" s="27"/>
      <c r="G13" s="28">
        <f t="shared" si="0"/>
        <v>0</v>
      </c>
      <c r="H13" s="10"/>
      <c r="I13" s="1"/>
      <c r="J13" s="1"/>
    </row>
    <row r="14" spans="1:10" x14ac:dyDescent="0.25">
      <c r="A14" s="24" t="s">
        <v>13</v>
      </c>
      <c r="B14" s="25" t="s">
        <v>8</v>
      </c>
      <c r="C14" s="254"/>
      <c r="D14" s="26" t="s">
        <v>23</v>
      </c>
      <c r="E14" s="255">
        <v>3</v>
      </c>
      <c r="F14" s="27"/>
      <c r="G14" s="28">
        <f t="shared" si="0"/>
        <v>0</v>
      </c>
      <c r="H14" s="10"/>
      <c r="I14" s="1"/>
      <c r="J14" s="1"/>
    </row>
    <row r="15" spans="1:10" ht="28.5" x14ac:dyDescent="0.25">
      <c r="A15" s="29" t="s">
        <v>109</v>
      </c>
      <c r="B15" s="25" t="s">
        <v>12</v>
      </c>
      <c r="C15" s="254"/>
      <c r="D15" s="26" t="s">
        <v>23</v>
      </c>
      <c r="E15" s="255">
        <v>85</v>
      </c>
      <c r="F15" s="27"/>
      <c r="G15" s="28">
        <f t="shared" ref="G15" si="1">E15*F15</f>
        <v>0</v>
      </c>
      <c r="H15" s="10"/>
      <c r="I15" s="1"/>
      <c r="J15" s="1"/>
    </row>
    <row r="16" spans="1:10" ht="28.5" x14ac:dyDescent="0.25">
      <c r="A16" s="29" t="s">
        <v>110</v>
      </c>
      <c r="B16" s="25" t="s">
        <v>12</v>
      </c>
      <c r="C16" s="254"/>
      <c r="D16" s="26" t="s">
        <v>23</v>
      </c>
      <c r="E16" s="255">
        <v>6</v>
      </c>
      <c r="F16" s="27"/>
      <c r="G16" s="28">
        <f t="shared" si="0"/>
        <v>0</v>
      </c>
      <c r="H16" s="10"/>
      <c r="I16" s="1"/>
      <c r="J16" s="1"/>
    </row>
    <row r="17" spans="1:10" ht="28.5" x14ac:dyDescent="0.25">
      <c r="A17" s="29" t="s">
        <v>111</v>
      </c>
      <c r="B17" s="25" t="s">
        <v>10</v>
      </c>
      <c r="C17" s="254"/>
      <c r="D17" s="26" t="s">
        <v>23</v>
      </c>
      <c r="E17" s="255">
        <v>1</v>
      </c>
      <c r="F17" s="27"/>
      <c r="G17" s="28">
        <f t="shared" si="0"/>
        <v>0</v>
      </c>
      <c r="H17" s="10"/>
      <c r="I17" s="1"/>
      <c r="J17" s="1"/>
    </row>
    <row r="18" spans="1:10" x14ac:dyDescent="0.25">
      <c r="A18" s="24" t="s">
        <v>2</v>
      </c>
      <c r="B18" s="25" t="s">
        <v>14</v>
      </c>
      <c r="C18" s="254"/>
      <c r="D18" s="26" t="s">
        <v>23</v>
      </c>
      <c r="E18" s="255">
        <v>1</v>
      </c>
      <c r="F18" s="27"/>
      <c r="G18" s="28">
        <f t="shared" si="0"/>
        <v>0</v>
      </c>
      <c r="H18" s="10"/>
      <c r="I18" s="1"/>
      <c r="J18" s="1"/>
    </row>
    <row r="19" spans="1:10" x14ac:dyDescent="0.25">
      <c r="A19" s="24" t="s">
        <v>148</v>
      </c>
      <c r="B19" s="25" t="s">
        <v>15</v>
      </c>
      <c r="C19" s="254"/>
      <c r="D19" s="26" t="s">
        <v>23</v>
      </c>
      <c r="E19" s="255">
        <v>27</v>
      </c>
      <c r="F19" s="27"/>
      <c r="G19" s="28">
        <f t="shared" si="0"/>
        <v>0</v>
      </c>
      <c r="H19" s="10"/>
      <c r="I19" s="1"/>
      <c r="J19" s="1"/>
    </row>
    <row r="20" spans="1:10" x14ac:dyDescent="0.25">
      <c r="A20" s="24" t="s">
        <v>148</v>
      </c>
      <c r="B20" s="25" t="s">
        <v>16</v>
      </c>
      <c r="C20" s="254"/>
      <c r="D20" s="26" t="s">
        <v>23</v>
      </c>
      <c r="E20" s="255">
        <v>4</v>
      </c>
      <c r="F20" s="27"/>
      <c r="G20" s="28">
        <f t="shared" si="0"/>
        <v>0</v>
      </c>
      <c r="H20" s="10"/>
      <c r="I20" s="1"/>
      <c r="J20" s="1"/>
    </row>
    <row r="21" spans="1:10" x14ac:dyDescent="0.25">
      <c r="A21" s="24" t="s">
        <v>149</v>
      </c>
      <c r="B21" s="25" t="s">
        <v>17</v>
      </c>
      <c r="C21" s="254"/>
      <c r="D21" s="26" t="s">
        <v>23</v>
      </c>
      <c r="E21" s="255">
        <v>1</v>
      </c>
      <c r="F21" s="27"/>
      <c r="G21" s="28">
        <f t="shared" si="0"/>
        <v>0</v>
      </c>
      <c r="H21" s="10"/>
      <c r="I21" s="1"/>
      <c r="J21" s="1"/>
    </row>
    <row r="22" spans="1:10" x14ac:dyDescent="0.25">
      <c r="A22" s="24" t="s">
        <v>149</v>
      </c>
      <c r="B22" s="25" t="s">
        <v>18</v>
      </c>
      <c r="C22" s="254"/>
      <c r="D22" s="26" t="s">
        <v>23</v>
      </c>
      <c r="E22" s="255">
        <v>1</v>
      </c>
      <c r="F22" s="27"/>
      <c r="G22" s="28">
        <f t="shared" si="0"/>
        <v>0</v>
      </c>
      <c r="H22" s="10"/>
      <c r="I22" s="1"/>
      <c r="J22" s="1"/>
    </row>
    <row r="23" spans="1:10" x14ac:dyDescent="0.25">
      <c r="A23" s="24" t="s">
        <v>150</v>
      </c>
      <c r="B23" s="25" t="s">
        <v>19</v>
      </c>
      <c r="C23" s="254"/>
      <c r="D23" s="26" t="s">
        <v>23</v>
      </c>
      <c r="E23" s="255">
        <v>1</v>
      </c>
      <c r="F23" s="27"/>
      <c r="G23" s="28">
        <f t="shared" si="0"/>
        <v>0</v>
      </c>
      <c r="H23" s="10"/>
      <c r="I23" s="1"/>
      <c r="J23" s="1"/>
    </row>
    <row r="24" spans="1:10" ht="15.75" thickBot="1" x14ac:dyDescent="0.3">
      <c r="A24" s="30" t="s">
        <v>150</v>
      </c>
      <c r="B24" s="31" t="s">
        <v>20</v>
      </c>
      <c r="C24" s="256"/>
      <c r="D24" s="32" t="s">
        <v>23</v>
      </c>
      <c r="E24" s="257">
        <v>1</v>
      </c>
      <c r="F24" s="33"/>
      <c r="G24" s="34">
        <f t="shared" si="0"/>
        <v>0</v>
      </c>
      <c r="H24" s="10"/>
      <c r="I24" s="1"/>
      <c r="J24" s="1"/>
    </row>
    <row r="25" spans="1:10" ht="15.75" thickBot="1" x14ac:dyDescent="0.3">
      <c r="A25" s="35"/>
      <c r="B25" s="258"/>
      <c r="C25" s="36"/>
      <c r="D25" s="259"/>
      <c r="E25" s="260"/>
      <c r="F25" s="261"/>
      <c r="G25" s="262"/>
      <c r="H25" s="10"/>
      <c r="I25" s="1"/>
      <c r="J25" s="1"/>
    </row>
    <row r="26" spans="1:10" ht="45.75" thickBot="1" x14ac:dyDescent="0.3">
      <c r="A26" s="13" t="s">
        <v>72</v>
      </c>
      <c r="B26" s="38" t="s">
        <v>33</v>
      </c>
      <c r="C26" s="14" t="s">
        <v>125</v>
      </c>
      <c r="D26" s="15" t="s">
        <v>21</v>
      </c>
      <c r="E26" s="16" t="s">
        <v>24</v>
      </c>
      <c r="F26" s="14" t="s">
        <v>25</v>
      </c>
      <c r="G26" s="17" t="s">
        <v>38</v>
      </c>
      <c r="H26" s="10"/>
      <c r="I26" s="1"/>
      <c r="J26" s="1"/>
    </row>
    <row r="27" spans="1:10" x14ac:dyDescent="0.25">
      <c r="A27" s="18" t="s">
        <v>74</v>
      </c>
      <c r="B27" s="19" t="s">
        <v>73</v>
      </c>
      <c r="C27" s="252"/>
      <c r="D27" s="21" t="s">
        <v>23</v>
      </c>
      <c r="E27" s="263">
        <v>5</v>
      </c>
      <c r="F27" s="22"/>
      <c r="G27" s="23">
        <f>E27*F27</f>
        <v>0</v>
      </c>
      <c r="H27" s="10"/>
      <c r="I27" s="1"/>
      <c r="J27" s="1"/>
    </row>
    <row r="28" spans="1:10" x14ac:dyDescent="0.25">
      <c r="A28" s="18" t="s">
        <v>74</v>
      </c>
      <c r="B28" s="19" t="s">
        <v>75</v>
      </c>
      <c r="C28" s="252"/>
      <c r="D28" s="21" t="s">
        <v>23</v>
      </c>
      <c r="E28" s="263">
        <v>5</v>
      </c>
      <c r="F28" s="22"/>
      <c r="G28" s="23">
        <f t="shared" ref="G28:G30" si="2">E28*F28</f>
        <v>0</v>
      </c>
      <c r="H28" s="10"/>
      <c r="I28" s="1"/>
      <c r="J28" s="1"/>
    </row>
    <row r="29" spans="1:10" x14ac:dyDescent="0.25">
      <c r="A29" s="18" t="s">
        <v>74</v>
      </c>
      <c r="B29" s="19" t="s">
        <v>83</v>
      </c>
      <c r="C29" s="252"/>
      <c r="D29" s="21" t="s">
        <v>23</v>
      </c>
      <c r="E29" s="263">
        <v>10</v>
      </c>
      <c r="F29" s="22"/>
      <c r="G29" s="23">
        <f t="shared" ref="G29" si="3">E29*F29</f>
        <v>0</v>
      </c>
      <c r="H29" s="10"/>
      <c r="I29" s="1"/>
      <c r="J29" s="1"/>
    </row>
    <row r="30" spans="1:10" ht="15.75" thickBot="1" x14ac:dyDescent="0.3">
      <c r="A30" s="30" t="s">
        <v>76</v>
      </c>
      <c r="B30" s="31" t="s">
        <v>77</v>
      </c>
      <c r="C30" s="256"/>
      <c r="D30" s="32" t="s">
        <v>23</v>
      </c>
      <c r="E30" s="264">
        <v>30</v>
      </c>
      <c r="F30" s="33"/>
      <c r="G30" s="34">
        <f t="shared" si="2"/>
        <v>0</v>
      </c>
      <c r="H30" s="10"/>
      <c r="I30" s="1"/>
      <c r="J30" s="1"/>
    </row>
    <row r="31" spans="1:10" ht="15.75" thickBot="1" x14ac:dyDescent="0.3">
      <c r="A31" s="35"/>
      <c r="B31" s="258"/>
      <c r="C31" s="36"/>
      <c r="D31" s="259"/>
      <c r="E31" s="260"/>
      <c r="F31" s="261"/>
      <c r="G31" s="262"/>
      <c r="H31" s="10"/>
      <c r="I31" s="1"/>
      <c r="J31" s="1"/>
    </row>
    <row r="32" spans="1:10" ht="45.75" thickBot="1" x14ac:dyDescent="0.3">
      <c r="A32" s="13" t="s">
        <v>78</v>
      </c>
      <c r="B32" s="38" t="s">
        <v>33</v>
      </c>
      <c r="C32" s="14" t="s">
        <v>126</v>
      </c>
      <c r="D32" s="15" t="s">
        <v>21</v>
      </c>
      <c r="E32" s="16" t="s">
        <v>24</v>
      </c>
      <c r="F32" s="14" t="s">
        <v>25</v>
      </c>
      <c r="G32" s="17" t="s">
        <v>38</v>
      </c>
      <c r="H32" s="10"/>
      <c r="I32" s="1"/>
      <c r="J32" s="1"/>
    </row>
    <row r="33" spans="1:10" x14ac:dyDescent="0.25">
      <c r="A33" s="18" t="s">
        <v>79</v>
      </c>
      <c r="B33" s="265" t="s">
        <v>118</v>
      </c>
      <c r="C33" s="252"/>
      <c r="D33" s="21" t="s">
        <v>23</v>
      </c>
      <c r="E33" s="263">
        <v>5</v>
      </c>
      <c r="F33" s="22"/>
      <c r="G33" s="23">
        <f t="shared" ref="G33:G35" si="4">E33*F33</f>
        <v>0</v>
      </c>
      <c r="H33" s="10"/>
      <c r="I33" s="1"/>
      <c r="J33" s="1"/>
    </row>
    <row r="34" spans="1:10" x14ac:dyDescent="0.25">
      <c r="A34" s="18" t="s">
        <v>79</v>
      </c>
      <c r="B34" s="265" t="s">
        <v>119</v>
      </c>
      <c r="C34" s="252"/>
      <c r="D34" s="21" t="s">
        <v>23</v>
      </c>
      <c r="E34" s="263">
        <v>5</v>
      </c>
      <c r="F34" s="22"/>
      <c r="G34" s="23">
        <f t="shared" ref="G34" si="5">E34*F34</f>
        <v>0</v>
      </c>
      <c r="H34" s="10"/>
      <c r="I34" s="1"/>
      <c r="J34" s="1"/>
    </row>
    <row r="35" spans="1:10" x14ac:dyDescent="0.25">
      <c r="A35" s="18" t="s">
        <v>80</v>
      </c>
      <c r="B35" s="19" t="s">
        <v>84</v>
      </c>
      <c r="C35" s="252"/>
      <c r="D35" s="21" t="s">
        <v>23</v>
      </c>
      <c r="E35" s="263">
        <v>5</v>
      </c>
      <c r="F35" s="22"/>
      <c r="G35" s="23">
        <f t="shared" si="4"/>
        <v>0</v>
      </c>
      <c r="H35" s="10"/>
      <c r="I35" s="1"/>
      <c r="J35" s="1"/>
    </row>
    <row r="36" spans="1:10" ht="28.5" x14ac:dyDescent="0.25">
      <c r="A36" s="18" t="s">
        <v>81</v>
      </c>
      <c r="B36" s="266" t="s">
        <v>107</v>
      </c>
      <c r="C36" s="252"/>
      <c r="D36" s="21" t="s">
        <v>23</v>
      </c>
      <c r="E36" s="263">
        <v>50</v>
      </c>
      <c r="F36" s="22"/>
      <c r="G36" s="23">
        <f t="shared" ref="G36" si="6">E36*F36</f>
        <v>0</v>
      </c>
      <c r="H36" s="10"/>
      <c r="I36" s="1"/>
      <c r="J36" s="1"/>
    </row>
    <row r="37" spans="1:10" ht="15.75" thickBot="1" x14ac:dyDescent="0.3">
      <c r="A37" s="35"/>
      <c r="B37" s="36"/>
      <c r="C37" s="36"/>
      <c r="D37" s="36"/>
      <c r="E37" s="36"/>
      <c r="F37" s="36"/>
      <c r="G37" s="37"/>
      <c r="H37" s="10"/>
      <c r="I37" s="1"/>
      <c r="J37" s="1"/>
    </row>
    <row r="38" spans="1:10" ht="45.75" thickBot="1" x14ac:dyDescent="0.3">
      <c r="A38" s="13" t="s">
        <v>26</v>
      </c>
      <c r="B38" s="38" t="s">
        <v>33</v>
      </c>
      <c r="C38" s="14" t="s">
        <v>127</v>
      </c>
      <c r="D38" s="15" t="s">
        <v>21</v>
      </c>
      <c r="E38" s="16" t="s">
        <v>24</v>
      </c>
      <c r="F38" s="14" t="s">
        <v>25</v>
      </c>
      <c r="G38" s="17" t="s">
        <v>38</v>
      </c>
      <c r="H38" s="10"/>
      <c r="I38" s="1"/>
      <c r="J38" s="1"/>
    </row>
    <row r="39" spans="1:10" x14ac:dyDescent="0.25">
      <c r="A39" s="18" t="s">
        <v>27</v>
      </c>
      <c r="B39" s="39" t="s">
        <v>108</v>
      </c>
      <c r="C39" s="252"/>
      <c r="D39" s="21" t="s">
        <v>23</v>
      </c>
      <c r="E39" s="263">
        <v>1</v>
      </c>
      <c r="F39" s="41"/>
      <c r="G39" s="23">
        <f t="shared" ref="G39:G44" si="7">E39*F39</f>
        <v>0</v>
      </c>
      <c r="H39" s="10"/>
      <c r="I39" s="1"/>
      <c r="J39" s="1"/>
    </row>
    <row r="40" spans="1:10" x14ac:dyDescent="0.25">
      <c r="A40" s="24" t="s">
        <v>28</v>
      </c>
      <c r="B40" s="39" t="s">
        <v>108</v>
      </c>
      <c r="C40" s="254"/>
      <c r="D40" s="26" t="s">
        <v>23</v>
      </c>
      <c r="E40" s="267">
        <v>1</v>
      </c>
      <c r="F40" s="43"/>
      <c r="G40" s="28">
        <f t="shared" si="7"/>
        <v>0</v>
      </c>
      <c r="H40" s="10"/>
      <c r="I40" s="1"/>
      <c r="J40" s="1"/>
    </row>
    <row r="41" spans="1:10" x14ac:dyDescent="0.25">
      <c r="A41" s="44" t="s">
        <v>143</v>
      </c>
      <c r="B41" s="45" t="s">
        <v>144</v>
      </c>
      <c r="C41" s="254"/>
      <c r="D41" s="26" t="s">
        <v>23</v>
      </c>
      <c r="E41" s="267">
        <v>2</v>
      </c>
      <c r="F41" s="43"/>
      <c r="G41" s="28">
        <f t="shared" si="7"/>
        <v>0</v>
      </c>
      <c r="H41" s="10"/>
      <c r="I41" s="1"/>
      <c r="J41" s="1"/>
    </row>
    <row r="42" spans="1:10" x14ac:dyDescent="0.25">
      <c r="A42" s="46" t="s">
        <v>94</v>
      </c>
      <c r="B42" s="25"/>
      <c r="C42" s="254"/>
      <c r="D42" s="26" t="s">
        <v>23</v>
      </c>
      <c r="E42" s="267">
        <v>1</v>
      </c>
      <c r="F42" s="43"/>
      <c r="G42" s="28">
        <f t="shared" si="7"/>
        <v>0</v>
      </c>
      <c r="H42" s="10"/>
      <c r="I42" s="1"/>
      <c r="J42" s="1"/>
    </row>
    <row r="43" spans="1:10" x14ac:dyDescent="0.25">
      <c r="A43" s="24" t="s">
        <v>112</v>
      </c>
      <c r="B43" s="25" t="s">
        <v>34</v>
      </c>
      <c r="C43" s="254"/>
      <c r="D43" s="26" t="s">
        <v>23</v>
      </c>
      <c r="E43" s="267">
        <v>1</v>
      </c>
      <c r="F43" s="43"/>
      <c r="G43" s="28">
        <f t="shared" si="7"/>
        <v>0</v>
      </c>
      <c r="H43" s="10"/>
      <c r="I43" s="1"/>
      <c r="J43" s="1"/>
    </row>
    <row r="44" spans="1:10" x14ac:dyDescent="0.25">
      <c r="A44" s="24" t="s">
        <v>29</v>
      </c>
      <c r="B44" s="25" t="s">
        <v>35</v>
      </c>
      <c r="C44" s="268"/>
      <c r="D44" s="26" t="s">
        <v>23</v>
      </c>
      <c r="E44" s="269">
        <v>1</v>
      </c>
      <c r="F44" s="43"/>
      <c r="G44" s="270">
        <f t="shared" si="7"/>
        <v>0</v>
      </c>
      <c r="H44" s="10"/>
      <c r="I44" s="1"/>
      <c r="J44" s="1"/>
    </row>
    <row r="45" spans="1:10" x14ac:dyDescent="0.25">
      <c r="A45" s="24" t="s">
        <v>30</v>
      </c>
      <c r="B45" s="45" t="s">
        <v>36</v>
      </c>
      <c r="C45" s="254"/>
      <c r="D45" s="259" t="s">
        <v>23</v>
      </c>
      <c r="E45" s="269">
        <v>1</v>
      </c>
      <c r="F45" s="271"/>
      <c r="G45" s="28">
        <f t="shared" ref="G45" si="8">E45*F45</f>
        <v>0</v>
      </c>
      <c r="H45" s="10"/>
      <c r="I45" s="1"/>
      <c r="J45" s="1"/>
    </row>
    <row r="46" spans="1:10" ht="15.75" thickBot="1" x14ac:dyDescent="0.3">
      <c r="A46" s="272" t="s">
        <v>30</v>
      </c>
      <c r="B46" s="31" t="s">
        <v>37</v>
      </c>
      <c r="C46" s="273"/>
      <c r="D46" s="32" t="s">
        <v>23</v>
      </c>
      <c r="E46" s="264">
        <v>1</v>
      </c>
      <c r="F46" s="274"/>
      <c r="G46" s="52">
        <f t="shared" ref="G46" si="9">E46*F46</f>
        <v>0</v>
      </c>
      <c r="H46" s="10"/>
      <c r="I46" s="1"/>
      <c r="J46" s="1"/>
    </row>
    <row r="47" spans="1:10" ht="15.75" thickBot="1" x14ac:dyDescent="0.3">
      <c r="A47" s="12"/>
      <c r="B47" s="12"/>
      <c r="C47" s="12"/>
      <c r="D47" s="12"/>
      <c r="E47" s="12"/>
      <c r="F47" s="12"/>
      <c r="G47" s="12"/>
      <c r="H47" s="10"/>
      <c r="I47" s="1"/>
      <c r="J47" s="1"/>
    </row>
    <row r="48" spans="1:10" ht="15.75" thickBot="1" x14ac:dyDescent="0.3">
      <c r="A48" s="10"/>
      <c r="B48" s="10"/>
      <c r="C48" s="10"/>
      <c r="D48" s="10"/>
      <c r="E48" s="10"/>
      <c r="F48" s="10"/>
      <c r="G48" s="10"/>
      <c r="H48" s="10"/>
      <c r="I48" s="1"/>
      <c r="J48" s="1"/>
    </row>
    <row r="49" spans="1:10" ht="15.75" thickBot="1" x14ac:dyDescent="0.3">
      <c r="A49" s="275" t="s">
        <v>145</v>
      </c>
      <c r="B49" s="276"/>
      <c r="C49" s="276"/>
      <c r="D49" s="276"/>
      <c r="E49" s="276"/>
      <c r="F49" s="276"/>
      <c r="G49" s="53">
        <f>SUM(G4:G24)+SUM(G39:G46)+SUM(G27:G30)+SUM(G33:G36)</f>
        <v>0</v>
      </c>
      <c r="H49" s="10"/>
      <c r="I49" s="1"/>
      <c r="J49" s="1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"/>
      <c r="J50" s="1"/>
    </row>
    <row r="51" spans="1:10" x14ac:dyDescent="0.25">
      <c r="A51" s="10" t="s">
        <v>158</v>
      </c>
      <c r="B51" s="10"/>
      <c r="C51" s="10"/>
      <c r="D51" s="10"/>
      <c r="E51" s="10"/>
      <c r="F51" s="10"/>
      <c r="G51" s="10"/>
      <c r="H51" s="10"/>
      <c r="I51" s="1"/>
      <c r="J51" s="1"/>
    </row>
    <row r="52" spans="1:10" x14ac:dyDescent="0.25">
      <c r="A52" s="10" t="s">
        <v>159</v>
      </c>
      <c r="B52" s="10"/>
      <c r="C52" s="10"/>
      <c r="D52" s="10"/>
      <c r="E52" s="10"/>
      <c r="F52" s="10"/>
      <c r="G52" s="10"/>
      <c r="H52" s="10"/>
      <c r="I52" s="1"/>
      <c r="J52" s="1"/>
    </row>
    <row r="53" spans="1:10" x14ac:dyDescent="0.25">
      <c r="A53" s="10" t="s">
        <v>160</v>
      </c>
      <c r="B53" s="10"/>
      <c r="C53" s="10"/>
      <c r="D53" s="10"/>
      <c r="E53" s="10"/>
      <c r="F53" s="10"/>
      <c r="G53" s="10"/>
      <c r="H53" s="10"/>
      <c r="I53" s="1"/>
      <c r="J53" s="1"/>
    </row>
    <row r="54" spans="1:10" x14ac:dyDescent="0.25">
      <c r="A54" s="10" t="s">
        <v>161</v>
      </c>
      <c r="B54" s="10"/>
      <c r="C54" s="10"/>
      <c r="D54" s="10"/>
      <c r="E54" s="10"/>
      <c r="F54" s="10"/>
      <c r="G54" s="10"/>
      <c r="H54" s="10"/>
      <c r="I54" s="1"/>
      <c r="J54" s="1"/>
    </row>
    <row r="55" spans="1:10" x14ac:dyDescent="0.25">
      <c r="A55" s="10" t="s">
        <v>165</v>
      </c>
      <c r="B55" s="10"/>
      <c r="C55" s="10"/>
      <c r="D55" s="10"/>
      <c r="E55" s="10"/>
      <c r="F55" s="10"/>
      <c r="G55" s="10"/>
      <c r="H55" s="10"/>
      <c r="I55" s="1"/>
      <c r="J55" s="1"/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"/>
      <c r="J56" s="1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"/>
      <c r="J57" s="1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"/>
      <c r="J58" s="1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</sheetData>
  <mergeCells count="1">
    <mergeCell ref="A49:F49"/>
  </mergeCells>
  <pageMargins left="0.7" right="0.7" top="0.78740157499999996" bottom="0.78740157499999996" header="0.3" footer="0.3"/>
  <pageSetup paperSize="9" orientation="portrait" r:id="rId1"/>
  <headerFooter>
    <oddHeader xml:space="preserve">&amp;R&amp;"Calibri"&amp;11&amp;K000000&amp;09&amp;"Arial"&amp;IChráněné 
&amp;I&amp;"Arial"&amp;06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zoomScaleNormal="100" workbookViewId="0">
      <selection activeCell="A43" sqref="A43"/>
    </sheetView>
  </sheetViews>
  <sheetFormatPr defaultColWidth="8.85546875" defaultRowHeight="15" x14ac:dyDescent="0.25"/>
  <cols>
    <col min="1" max="1" width="41.42578125" bestFit="1" customWidth="1"/>
    <col min="2" max="2" width="28.7109375" customWidth="1"/>
    <col min="3" max="3" width="11.28515625" customWidth="1"/>
    <col min="4" max="4" width="10.42578125" bestFit="1" customWidth="1"/>
    <col min="5" max="5" width="13.7109375" customWidth="1"/>
    <col min="6" max="6" width="18.42578125" customWidth="1"/>
  </cols>
  <sheetData>
    <row r="1" spans="1:6" x14ac:dyDescent="0.25">
      <c r="A1" s="11" t="s">
        <v>68</v>
      </c>
      <c r="B1" s="12"/>
      <c r="C1" s="12"/>
      <c r="D1" s="12"/>
      <c r="E1" s="12"/>
      <c r="F1" s="12"/>
    </row>
    <row r="2" spans="1:6" ht="15.75" thickBot="1" x14ac:dyDescent="0.3">
      <c r="A2" s="12"/>
      <c r="B2" s="12"/>
      <c r="C2" s="12"/>
      <c r="D2" s="12"/>
      <c r="E2" s="12"/>
      <c r="F2" s="12"/>
    </row>
    <row r="3" spans="1:6" ht="60.75" thickBot="1" x14ac:dyDescent="0.3">
      <c r="A3" s="13" t="s">
        <v>0</v>
      </c>
      <c r="B3" s="14" t="s">
        <v>4</v>
      </c>
      <c r="C3" s="15" t="s">
        <v>21</v>
      </c>
      <c r="D3" s="16" t="s">
        <v>24</v>
      </c>
      <c r="E3" s="14" t="s">
        <v>43</v>
      </c>
      <c r="F3" s="17" t="s">
        <v>42</v>
      </c>
    </row>
    <row r="4" spans="1:6" ht="57" x14ac:dyDescent="0.25">
      <c r="A4" s="18" t="s">
        <v>1</v>
      </c>
      <c r="B4" s="19" t="s">
        <v>5</v>
      </c>
      <c r="C4" s="20" t="s">
        <v>40</v>
      </c>
      <c r="D4" s="21">
        <v>50</v>
      </c>
      <c r="E4" s="22"/>
      <c r="F4" s="23">
        <f>D4*E4</f>
        <v>0</v>
      </c>
    </row>
    <row r="5" spans="1:6" x14ac:dyDescent="0.25">
      <c r="A5" s="24" t="s">
        <v>1</v>
      </c>
      <c r="B5" s="25" t="s">
        <v>6</v>
      </c>
      <c r="C5" s="26" t="s">
        <v>39</v>
      </c>
      <c r="D5" s="26">
        <v>108</v>
      </c>
      <c r="E5" s="27"/>
      <c r="F5" s="28">
        <f t="shared" ref="F5:F24" si="0">D5*E5</f>
        <v>0</v>
      </c>
    </row>
    <row r="6" spans="1:6" x14ac:dyDescent="0.25">
      <c r="A6" s="24" t="s">
        <v>2</v>
      </c>
      <c r="B6" s="25" t="s">
        <v>5</v>
      </c>
      <c r="C6" s="26" t="s">
        <v>39</v>
      </c>
      <c r="D6" s="26">
        <v>56</v>
      </c>
      <c r="E6" s="27"/>
      <c r="F6" s="28">
        <f t="shared" si="0"/>
        <v>0</v>
      </c>
    </row>
    <row r="7" spans="1:6" x14ac:dyDescent="0.25">
      <c r="A7" s="24" t="s">
        <v>2</v>
      </c>
      <c r="B7" s="25" t="s">
        <v>6</v>
      </c>
      <c r="C7" s="26" t="s">
        <v>39</v>
      </c>
      <c r="D7" s="26">
        <v>50</v>
      </c>
      <c r="E7" s="27"/>
      <c r="F7" s="28">
        <f t="shared" si="0"/>
        <v>0</v>
      </c>
    </row>
    <row r="8" spans="1:6" x14ac:dyDescent="0.25">
      <c r="A8" s="24" t="s">
        <v>3</v>
      </c>
      <c r="B8" s="25" t="s">
        <v>7</v>
      </c>
      <c r="C8" s="26" t="s">
        <v>39</v>
      </c>
      <c r="D8" s="26">
        <v>5</v>
      </c>
      <c r="E8" s="27"/>
      <c r="F8" s="28">
        <f t="shared" si="0"/>
        <v>0</v>
      </c>
    </row>
    <row r="9" spans="1:6" x14ac:dyDescent="0.25">
      <c r="A9" s="24" t="s">
        <v>3</v>
      </c>
      <c r="B9" s="25" t="s">
        <v>8</v>
      </c>
      <c r="C9" s="26" t="s">
        <v>39</v>
      </c>
      <c r="D9" s="26">
        <v>457</v>
      </c>
      <c r="E9" s="27"/>
      <c r="F9" s="28">
        <f t="shared" si="0"/>
        <v>0</v>
      </c>
    </row>
    <row r="10" spans="1:6" x14ac:dyDescent="0.25">
      <c r="A10" s="24" t="s">
        <v>3</v>
      </c>
      <c r="B10" s="25" t="s">
        <v>9</v>
      </c>
      <c r="C10" s="26" t="s">
        <v>39</v>
      </c>
      <c r="D10" s="26">
        <v>5</v>
      </c>
      <c r="E10" s="27"/>
      <c r="F10" s="28">
        <f t="shared" si="0"/>
        <v>0</v>
      </c>
    </row>
    <row r="11" spans="1:6" x14ac:dyDescent="0.25">
      <c r="A11" s="24" t="s">
        <v>115</v>
      </c>
      <c r="B11" s="25" t="s">
        <v>10</v>
      </c>
      <c r="C11" s="26" t="s">
        <v>39</v>
      </c>
      <c r="D11" s="26">
        <v>905</v>
      </c>
      <c r="E11" s="27"/>
      <c r="F11" s="28">
        <f t="shared" si="0"/>
        <v>0</v>
      </c>
    </row>
    <row r="12" spans="1:6" x14ac:dyDescent="0.25">
      <c r="A12" s="24" t="s">
        <v>116</v>
      </c>
      <c r="B12" s="25" t="s">
        <v>10</v>
      </c>
      <c r="C12" s="26" t="s">
        <v>39</v>
      </c>
      <c r="D12" s="26">
        <v>120</v>
      </c>
      <c r="E12" s="27"/>
      <c r="F12" s="28">
        <f t="shared" si="0"/>
        <v>0</v>
      </c>
    </row>
    <row r="13" spans="1:6" x14ac:dyDescent="0.25">
      <c r="A13" s="24" t="s">
        <v>13</v>
      </c>
      <c r="B13" s="25" t="s">
        <v>11</v>
      </c>
      <c r="C13" s="26" t="s">
        <v>39</v>
      </c>
      <c r="D13" s="26">
        <v>14</v>
      </c>
      <c r="E13" s="27"/>
      <c r="F13" s="28">
        <f t="shared" si="0"/>
        <v>0</v>
      </c>
    </row>
    <row r="14" spans="1:6" x14ac:dyDescent="0.25">
      <c r="A14" s="24" t="s">
        <v>13</v>
      </c>
      <c r="B14" s="25" t="s">
        <v>8</v>
      </c>
      <c r="C14" s="26" t="s">
        <v>39</v>
      </c>
      <c r="D14" s="26">
        <v>107</v>
      </c>
      <c r="E14" s="27"/>
      <c r="F14" s="28">
        <f t="shared" si="0"/>
        <v>0</v>
      </c>
    </row>
    <row r="15" spans="1:6" x14ac:dyDescent="0.25">
      <c r="A15" s="29" t="s">
        <v>109</v>
      </c>
      <c r="B15" s="25" t="s">
        <v>12</v>
      </c>
      <c r="C15" s="26" t="s">
        <v>39</v>
      </c>
      <c r="D15" s="26">
        <v>2596</v>
      </c>
      <c r="E15" s="27"/>
      <c r="F15" s="28">
        <f t="shared" si="0"/>
        <v>0</v>
      </c>
    </row>
    <row r="16" spans="1:6" x14ac:dyDescent="0.25">
      <c r="A16" s="29" t="s">
        <v>110</v>
      </c>
      <c r="B16" s="25" t="s">
        <v>12</v>
      </c>
      <c r="C16" s="26" t="s">
        <v>39</v>
      </c>
      <c r="D16" s="26">
        <v>230</v>
      </c>
      <c r="E16" s="27"/>
      <c r="F16" s="28">
        <f t="shared" si="0"/>
        <v>0</v>
      </c>
    </row>
    <row r="17" spans="1:13" x14ac:dyDescent="0.25">
      <c r="A17" s="29" t="s">
        <v>111</v>
      </c>
      <c r="B17" s="25" t="s">
        <v>10</v>
      </c>
      <c r="C17" s="26" t="s">
        <v>39</v>
      </c>
      <c r="D17" s="26">
        <v>668</v>
      </c>
      <c r="E17" s="27"/>
      <c r="F17" s="28">
        <f t="shared" si="0"/>
        <v>0</v>
      </c>
    </row>
    <row r="18" spans="1:13" x14ac:dyDescent="0.25">
      <c r="A18" s="24" t="s">
        <v>151</v>
      </c>
      <c r="B18" s="25" t="s">
        <v>14</v>
      </c>
      <c r="C18" s="26" t="s">
        <v>39</v>
      </c>
      <c r="D18" s="26">
        <v>5</v>
      </c>
      <c r="E18" s="27"/>
      <c r="F18" s="28">
        <f t="shared" si="0"/>
        <v>0</v>
      </c>
    </row>
    <row r="19" spans="1:13" x14ac:dyDescent="0.25">
      <c r="A19" s="24" t="s">
        <v>13</v>
      </c>
      <c r="B19" s="25" t="s">
        <v>15</v>
      </c>
      <c r="C19" s="26" t="s">
        <v>39</v>
      </c>
      <c r="D19" s="26">
        <v>1073</v>
      </c>
      <c r="E19" s="27"/>
      <c r="F19" s="28">
        <f t="shared" si="0"/>
        <v>0</v>
      </c>
    </row>
    <row r="20" spans="1:13" x14ac:dyDescent="0.25">
      <c r="A20" s="24" t="s">
        <v>149</v>
      </c>
      <c r="B20" s="25" t="s">
        <v>16</v>
      </c>
      <c r="C20" s="26" t="s">
        <v>39</v>
      </c>
      <c r="D20" s="26">
        <v>156</v>
      </c>
      <c r="E20" s="27"/>
      <c r="F20" s="28">
        <f t="shared" si="0"/>
        <v>0</v>
      </c>
    </row>
    <row r="21" spans="1:13" x14ac:dyDescent="0.25">
      <c r="A21" s="24" t="s">
        <v>13</v>
      </c>
      <c r="B21" s="25" t="s">
        <v>17</v>
      </c>
      <c r="C21" s="26" t="s">
        <v>39</v>
      </c>
      <c r="D21" s="26">
        <v>10</v>
      </c>
      <c r="E21" s="27"/>
      <c r="F21" s="28">
        <f t="shared" si="0"/>
        <v>0</v>
      </c>
    </row>
    <row r="22" spans="1:13" x14ac:dyDescent="0.25">
      <c r="A22" s="24" t="s">
        <v>149</v>
      </c>
      <c r="B22" s="25" t="s">
        <v>18</v>
      </c>
      <c r="C22" s="26" t="s">
        <v>39</v>
      </c>
      <c r="D22" s="26">
        <v>5</v>
      </c>
      <c r="E22" s="27"/>
      <c r="F22" s="28">
        <f t="shared" si="0"/>
        <v>0</v>
      </c>
    </row>
    <row r="23" spans="1:13" x14ac:dyDescent="0.25">
      <c r="A23" s="24" t="s">
        <v>150</v>
      </c>
      <c r="B23" s="25" t="s">
        <v>19</v>
      </c>
      <c r="C23" s="26" t="s">
        <v>39</v>
      </c>
      <c r="D23" s="26">
        <v>10</v>
      </c>
      <c r="E23" s="27"/>
      <c r="F23" s="28">
        <f t="shared" si="0"/>
        <v>0</v>
      </c>
    </row>
    <row r="24" spans="1:13" ht="15.75" thickBot="1" x14ac:dyDescent="0.3">
      <c r="A24" s="30" t="s">
        <v>150</v>
      </c>
      <c r="B24" s="31" t="s">
        <v>20</v>
      </c>
      <c r="C24" s="32" t="s">
        <v>39</v>
      </c>
      <c r="D24" s="32">
        <v>5</v>
      </c>
      <c r="E24" s="33"/>
      <c r="F24" s="34">
        <f t="shared" si="0"/>
        <v>0</v>
      </c>
    </row>
    <row r="25" spans="1:13" ht="15.75" thickBot="1" x14ac:dyDescent="0.3">
      <c r="A25" s="35"/>
      <c r="B25" s="36"/>
      <c r="C25" s="36"/>
      <c r="D25" s="36"/>
      <c r="E25" s="36"/>
      <c r="F25" s="37"/>
    </row>
    <row r="26" spans="1:13" ht="60.75" thickBot="1" x14ac:dyDescent="0.3">
      <c r="A26" s="13" t="s">
        <v>26</v>
      </c>
      <c r="B26" s="38" t="s">
        <v>33</v>
      </c>
      <c r="C26" s="15" t="s">
        <v>21</v>
      </c>
      <c r="D26" s="16" t="s">
        <v>24</v>
      </c>
      <c r="E26" s="14" t="s">
        <v>43</v>
      </c>
      <c r="F26" s="17" t="s">
        <v>42</v>
      </c>
    </row>
    <row r="27" spans="1:13" x14ac:dyDescent="0.25">
      <c r="A27" s="18" t="s">
        <v>27</v>
      </c>
      <c r="B27" s="39" t="s">
        <v>108</v>
      </c>
      <c r="C27" s="21" t="s">
        <v>39</v>
      </c>
      <c r="D27" s="40">
        <v>25</v>
      </c>
      <c r="E27" s="41"/>
      <c r="F27" s="23">
        <f t="shared" ref="F27:F33" si="1">D27*E27</f>
        <v>0</v>
      </c>
    </row>
    <row r="28" spans="1:13" x14ac:dyDescent="0.25">
      <c r="A28" s="24" t="s">
        <v>28</v>
      </c>
      <c r="B28" s="39" t="s">
        <v>108</v>
      </c>
      <c r="C28" s="26" t="s">
        <v>39</v>
      </c>
      <c r="D28" s="42">
        <v>22</v>
      </c>
      <c r="E28" s="43"/>
      <c r="F28" s="28">
        <f t="shared" si="1"/>
        <v>0</v>
      </c>
    </row>
    <row r="29" spans="1:13" x14ac:dyDescent="0.25">
      <c r="A29" s="44" t="s">
        <v>143</v>
      </c>
      <c r="B29" s="45" t="s">
        <v>144</v>
      </c>
      <c r="C29" s="26" t="s">
        <v>39</v>
      </c>
      <c r="D29" s="42">
        <v>28</v>
      </c>
      <c r="E29" s="43"/>
      <c r="F29" s="28">
        <f t="shared" si="1"/>
        <v>0</v>
      </c>
    </row>
    <row r="30" spans="1:13" x14ac:dyDescent="0.25">
      <c r="A30" s="46" t="s">
        <v>94</v>
      </c>
      <c r="B30" s="25"/>
      <c r="C30" s="47" t="s">
        <v>39</v>
      </c>
      <c r="D30" s="42">
        <v>36</v>
      </c>
      <c r="E30" s="43"/>
      <c r="F30" s="28">
        <f t="shared" si="1"/>
        <v>0</v>
      </c>
    </row>
    <row r="31" spans="1:13" x14ac:dyDescent="0.25">
      <c r="A31" s="24" t="s">
        <v>112</v>
      </c>
      <c r="B31" s="25" t="s">
        <v>34</v>
      </c>
      <c r="C31" s="21" t="s">
        <v>39</v>
      </c>
      <c r="D31" s="42">
        <v>77</v>
      </c>
      <c r="E31" s="43"/>
      <c r="F31" s="28">
        <f t="shared" si="1"/>
        <v>0</v>
      </c>
      <c r="I31" s="5"/>
      <c r="J31" s="3"/>
      <c r="K31" s="6"/>
      <c r="L31" s="8"/>
      <c r="M31" s="7"/>
    </row>
    <row r="32" spans="1:13" x14ac:dyDescent="0.25">
      <c r="A32" s="24" t="s">
        <v>29</v>
      </c>
      <c r="B32" s="25" t="s">
        <v>35</v>
      </c>
      <c r="C32" s="26" t="s">
        <v>39</v>
      </c>
      <c r="D32" s="42">
        <v>85</v>
      </c>
      <c r="E32" s="48"/>
      <c r="F32" s="28">
        <f t="shared" si="1"/>
        <v>0</v>
      </c>
      <c r="I32" s="7"/>
      <c r="L32" s="7"/>
    </row>
    <row r="33" spans="1:13" x14ac:dyDescent="0.25">
      <c r="A33" s="44" t="s">
        <v>30</v>
      </c>
      <c r="B33" s="45" t="s">
        <v>36</v>
      </c>
      <c r="C33" s="49" t="s">
        <v>39</v>
      </c>
      <c r="D33" s="42">
        <v>15</v>
      </c>
      <c r="E33" s="43"/>
      <c r="F33" s="28">
        <f t="shared" si="1"/>
        <v>0</v>
      </c>
      <c r="I33" s="2"/>
      <c r="J33" s="3"/>
      <c r="K33" s="4"/>
      <c r="L33" s="3"/>
      <c r="M33" s="7"/>
    </row>
    <row r="34" spans="1:13" ht="15.75" thickBot="1" x14ac:dyDescent="0.3">
      <c r="A34" s="30" t="s">
        <v>30</v>
      </c>
      <c r="B34" s="31" t="s">
        <v>37</v>
      </c>
      <c r="C34" s="32" t="s">
        <v>39</v>
      </c>
      <c r="D34" s="50">
        <v>15</v>
      </c>
      <c r="E34" s="51"/>
      <c r="F34" s="52">
        <f t="shared" ref="F34" si="2">D34*E34</f>
        <v>0</v>
      </c>
      <c r="I34" s="7"/>
      <c r="J34" s="7"/>
      <c r="K34" s="7"/>
      <c r="L34" s="7"/>
    </row>
    <row r="35" spans="1:13" x14ac:dyDescent="0.25">
      <c r="A35" s="12"/>
      <c r="B35" s="12"/>
      <c r="C35" s="12"/>
      <c r="D35" s="12"/>
      <c r="E35" s="12"/>
      <c r="F35" s="12"/>
    </row>
    <row r="36" spans="1:13" ht="15.75" thickBot="1" x14ac:dyDescent="0.3">
      <c r="A36" s="10"/>
      <c r="B36" s="10"/>
      <c r="C36" s="10"/>
      <c r="D36" s="10"/>
      <c r="E36" s="10"/>
      <c r="F36" s="10"/>
    </row>
    <row r="37" spans="1:13" ht="15.75" thickBot="1" x14ac:dyDescent="0.3">
      <c r="A37" s="275" t="s">
        <v>128</v>
      </c>
      <c r="B37" s="276"/>
      <c r="C37" s="276"/>
      <c r="D37" s="276"/>
      <c r="E37" s="276"/>
      <c r="F37" s="53">
        <f>SUM(F4:F24)+SUM(F27:F34)</f>
        <v>0</v>
      </c>
    </row>
    <row r="38" spans="1:13" x14ac:dyDescent="0.25">
      <c r="A38" s="12"/>
      <c r="B38" s="12"/>
      <c r="C38" s="12"/>
      <c r="D38" s="12"/>
      <c r="E38" s="12"/>
      <c r="F38" s="12"/>
    </row>
    <row r="39" spans="1:13" x14ac:dyDescent="0.25">
      <c r="A39" s="10" t="s">
        <v>158</v>
      </c>
      <c r="B39" s="12"/>
      <c r="C39" s="12"/>
      <c r="D39" s="12"/>
      <c r="E39" s="12"/>
      <c r="F39" s="12"/>
    </row>
    <row r="40" spans="1:13" x14ac:dyDescent="0.25">
      <c r="A40" s="10" t="s">
        <v>159</v>
      </c>
    </row>
    <row r="41" spans="1:13" x14ac:dyDescent="0.25">
      <c r="A41" s="10" t="s">
        <v>160</v>
      </c>
    </row>
    <row r="42" spans="1:13" x14ac:dyDescent="0.25">
      <c r="A42" s="10" t="s">
        <v>161</v>
      </c>
    </row>
    <row r="43" spans="1:13" x14ac:dyDescent="0.25">
      <c r="A43" s="10" t="s">
        <v>165</v>
      </c>
    </row>
  </sheetData>
  <mergeCells count="1">
    <mergeCell ref="A37:E37"/>
  </mergeCells>
  <pageMargins left="0.7" right="0.7" top="0.78740157499999996" bottom="0.78740157499999996" header="0.3" footer="0.3"/>
  <pageSetup paperSize="9" orientation="portrait" r:id="rId1"/>
  <headerFooter>
    <oddHeader xml:space="preserve">&amp;R&amp;"Calibri"&amp;11&amp;K000000&amp;09&amp;"Arial"&amp;IChráněné 
&amp;I&amp;"Arial"&amp;06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5"/>
  <sheetViews>
    <sheetView topLeftCell="A13" zoomScaleNormal="100" workbookViewId="0">
      <selection activeCell="A34" sqref="A34"/>
    </sheetView>
  </sheetViews>
  <sheetFormatPr defaultColWidth="8.85546875" defaultRowHeight="15" x14ac:dyDescent="0.25"/>
  <cols>
    <col min="1" max="1" width="26.42578125" bestFit="1" customWidth="1"/>
    <col min="2" max="2" width="23.140625" customWidth="1"/>
    <col min="3" max="3" width="10.42578125" customWidth="1"/>
    <col min="5" max="5" width="11.7109375" customWidth="1"/>
    <col min="6" max="6" width="14" customWidth="1"/>
    <col min="8" max="8" width="11.42578125" customWidth="1"/>
    <col min="9" max="9" width="15.42578125" customWidth="1"/>
    <col min="11" max="11" width="11.7109375" customWidth="1"/>
    <col min="12" max="12" width="20.7109375" customWidth="1"/>
    <col min="14" max="14" width="11.28515625" customWidth="1"/>
    <col min="15" max="15" width="13.85546875" customWidth="1"/>
    <col min="17" max="17" width="11.28515625" customWidth="1"/>
    <col min="18" max="18" width="17.42578125" customWidth="1"/>
    <col min="20" max="20" width="11.7109375" customWidth="1"/>
    <col min="21" max="21" width="16.7109375" customWidth="1"/>
    <col min="23" max="23" width="12.140625" customWidth="1"/>
    <col min="24" max="24" width="18.85546875" customWidth="1"/>
    <col min="26" max="26" width="11.42578125" customWidth="1"/>
    <col min="27" max="27" width="12.85546875" customWidth="1"/>
    <col min="29" max="29" width="12.42578125" customWidth="1"/>
    <col min="30" max="30" width="14.28515625" customWidth="1"/>
    <col min="31" max="31" width="12.140625" customWidth="1"/>
    <col min="32" max="32" width="12.42578125" customWidth="1"/>
    <col min="33" max="33" width="24.42578125" customWidth="1"/>
  </cols>
  <sheetData>
    <row r="1" spans="1:35" x14ac:dyDescent="0.25">
      <c r="A1" s="11" t="s">
        <v>69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 ht="15.75" thickBo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 ht="15.75" thickBot="1" x14ac:dyDescent="0.3">
      <c r="A3" s="286" t="s">
        <v>0</v>
      </c>
      <c r="B3" s="288" t="s">
        <v>4</v>
      </c>
      <c r="C3" s="290" t="s">
        <v>21</v>
      </c>
      <c r="D3" s="292" t="s">
        <v>44</v>
      </c>
      <c r="E3" s="293"/>
      <c r="F3" s="294"/>
      <c r="G3" s="293" t="s">
        <v>45</v>
      </c>
      <c r="H3" s="293"/>
      <c r="I3" s="294"/>
      <c r="J3" s="292" t="s">
        <v>47</v>
      </c>
      <c r="K3" s="293"/>
      <c r="L3" s="294"/>
      <c r="M3" s="293" t="s">
        <v>46</v>
      </c>
      <c r="N3" s="293"/>
      <c r="O3" s="293"/>
      <c r="P3" s="292" t="s">
        <v>48</v>
      </c>
      <c r="Q3" s="293"/>
      <c r="R3" s="294"/>
      <c r="S3" s="293" t="s">
        <v>49</v>
      </c>
      <c r="T3" s="293"/>
      <c r="U3" s="294"/>
      <c r="V3" s="292" t="s">
        <v>157</v>
      </c>
      <c r="W3" s="293"/>
      <c r="X3" s="294"/>
      <c r="Y3" s="295" t="s">
        <v>154</v>
      </c>
      <c r="Z3" s="296"/>
      <c r="AA3" s="296"/>
      <c r="AB3" s="295" t="s">
        <v>153</v>
      </c>
      <c r="AC3" s="296"/>
      <c r="AD3" s="297"/>
      <c r="AE3" s="295" t="s">
        <v>162</v>
      </c>
      <c r="AF3" s="296"/>
      <c r="AG3" s="297"/>
      <c r="AH3" s="12"/>
      <c r="AI3" s="12"/>
    </row>
    <row r="4" spans="1:35" ht="75.75" customHeight="1" thickBot="1" x14ac:dyDescent="0.3">
      <c r="A4" s="287"/>
      <c r="B4" s="289"/>
      <c r="C4" s="291"/>
      <c r="D4" s="108" t="s">
        <v>24</v>
      </c>
      <c r="E4" s="15" t="s">
        <v>41</v>
      </c>
      <c r="F4" s="109" t="s">
        <v>56</v>
      </c>
      <c r="G4" s="105" t="s">
        <v>24</v>
      </c>
      <c r="H4" s="14" t="s">
        <v>41</v>
      </c>
      <c r="I4" s="17" t="s">
        <v>56</v>
      </c>
      <c r="J4" s="104" t="s">
        <v>24</v>
      </c>
      <c r="K4" s="14" t="s">
        <v>41</v>
      </c>
      <c r="L4" s="17" t="s">
        <v>56</v>
      </c>
      <c r="M4" s="104" t="s">
        <v>24</v>
      </c>
      <c r="N4" s="110" t="s">
        <v>41</v>
      </c>
      <c r="O4" s="55" t="s">
        <v>56</v>
      </c>
      <c r="P4" s="104" t="s">
        <v>24</v>
      </c>
      <c r="Q4" s="14" t="s">
        <v>41</v>
      </c>
      <c r="R4" s="17" t="s">
        <v>56</v>
      </c>
      <c r="S4" s="105" t="s">
        <v>24</v>
      </c>
      <c r="T4" s="14" t="s">
        <v>41</v>
      </c>
      <c r="U4" s="17" t="s">
        <v>56</v>
      </c>
      <c r="V4" s="56" t="s">
        <v>24</v>
      </c>
      <c r="W4" s="14" t="s">
        <v>41</v>
      </c>
      <c r="X4" s="17" t="s">
        <v>56</v>
      </c>
      <c r="Y4" s="56" t="s">
        <v>24</v>
      </c>
      <c r="Z4" s="14" t="s">
        <v>41</v>
      </c>
      <c r="AA4" s="55" t="s">
        <v>56</v>
      </c>
      <c r="AB4" s="56" t="s">
        <v>24</v>
      </c>
      <c r="AC4" s="14" t="s">
        <v>41</v>
      </c>
      <c r="AD4" s="17" t="s">
        <v>56</v>
      </c>
      <c r="AE4" s="56" t="s">
        <v>164</v>
      </c>
      <c r="AF4" s="14" t="s">
        <v>41</v>
      </c>
      <c r="AG4" s="17" t="s">
        <v>56</v>
      </c>
      <c r="AH4" s="12"/>
      <c r="AI4" s="12"/>
    </row>
    <row r="5" spans="1:35" ht="42.75" x14ac:dyDescent="0.25">
      <c r="A5" s="18" t="s">
        <v>1</v>
      </c>
      <c r="B5" s="19" t="s">
        <v>5</v>
      </c>
      <c r="C5" s="57" t="s">
        <v>50</v>
      </c>
      <c r="D5" s="58">
        <v>5</v>
      </c>
      <c r="E5" s="59"/>
      <c r="F5" s="60">
        <f>D5*E5</f>
        <v>0</v>
      </c>
      <c r="G5" s="61">
        <v>16</v>
      </c>
      <c r="H5" s="62"/>
      <c r="I5" s="60">
        <f>G5*H5</f>
        <v>0</v>
      </c>
      <c r="J5" s="58">
        <v>16</v>
      </c>
      <c r="K5" s="62"/>
      <c r="L5" s="106">
        <f>J5*K5</f>
        <v>0</v>
      </c>
      <c r="M5" s="63" t="s">
        <v>82</v>
      </c>
      <c r="N5" s="63" t="s">
        <v>82</v>
      </c>
      <c r="O5" s="64" t="s">
        <v>82</v>
      </c>
      <c r="P5" s="58">
        <v>16</v>
      </c>
      <c r="Q5" s="62"/>
      <c r="R5" s="65">
        <f>P5*Q5</f>
        <v>0</v>
      </c>
      <c r="S5" s="61">
        <v>16</v>
      </c>
      <c r="T5" s="62"/>
      <c r="U5" s="60">
        <f>S5*T5</f>
        <v>0</v>
      </c>
      <c r="V5" s="61">
        <v>3</v>
      </c>
      <c r="W5" s="59"/>
      <c r="X5" s="60">
        <f>V5*W5</f>
        <v>0</v>
      </c>
      <c r="Y5" s="63" t="s">
        <v>82</v>
      </c>
      <c r="Z5" s="63" t="s">
        <v>82</v>
      </c>
      <c r="AA5" s="64" t="s">
        <v>82</v>
      </c>
      <c r="AB5" s="58">
        <v>3</v>
      </c>
      <c r="AC5" s="62"/>
      <c r="AD5" s="60">
        <f>AB5*AC5</f>
        <v>0</v>
      </c>
      <c r="AE5" s="277">
        <v>1000</v>
      </c>
      <c r="AF5" s="280"/>
      <c r="AG5" s="283">
        <f>AE5*AF5</f>
        <v>0</v>
      </c>
      <c r="AH5" s="12"/>
      <c r="AI5" s="12"/>
    </row>
    <row r="6" spans="1:35" x14ac:dyDescent="0.25">
      <c r="A6" s="24" t="s">
        <v>1</v>
      </c>
      <c r="B6" s="25" t="s">
        <v>6</v>
      </c>
      <c r="C6" s="66" t="s">
        <v>39</v>
      </c>
      <c r="D6" s="67">
        <v>11</v>
      </c>
      <c r="E6" s="68"/>
      <c r="F6" s="69">
        <f t="shared" ref="F6:F25" si="0">D6*E6</f>
        <v>0</v>
      </c>
      <c r="G6" s="63">
        <v>36</v>
      </c>
      <c r="H6" s="68"/>
      <c r="I6" s="60">
        <f t="shared" ref="I6:I25" si="1">G6*H6</f>
        <v>0</v>
      </c>
      <c r="J6" s="67">
        <v>36</v>
      </c>
      <c r="K6" s="70"/>
      <c r="L6" s="106">
        <f t="shared" ref="L6:L25" si="2">J6*K6</f>
        <v>0</v>
      </c>
      <c r="M6" s="63" t="s">
        <v>82</v>
      </c>
      <c r="N6" s="63" t="s">
        <v>82</v>
      </c>
      <c r="O6" s="64" t="s">
        <v>82</v>
      </c>
      <c r="P6" s="67">
        <v>36</v>
      </c>
      <c r="Q6" s="70"/>
      <c r="R6" s="71">
        <f t="shared" ref="R6:R25" si="3">P6*Q6</f>
        <v>0</v>
      </c>
      <c r="S6" s="63">
        <v>36</v>
      </c>
      <c r="T6" s="70"/>
      <c r="U6" s="60">
        <f t="shared" ref="U6:U25" si="4">S6*T6</f>
        <v>0</v>
      </c>
      <c r="V6" s="63">
        <v>5</v>
      </c>
      <c r="W6" s="68"/>
      <c r="X6" s="60">
        <f t="shared" ref="X6:X25" si="5">V6*W6</f>
        <v>0</v>
      </c>
      <c r="Y6" s="63" t="s">
        <v>82</v>
      </c>
      <c r="Z6" s="63" t="s">
        <v>82</v>
      </c>
      <c r="AA6" s="64" t="s">
        <v>82</v>
      </c>
      <c r="AB6" s="67">
        <v>5</v>
      </c>
      <c r="AC6" s="70"/>
      <c r="AD6" s="60">
        <f t="shared" ref="AD6:AD25" si="6">AB6*AC6</f>
        <v>0</v>
      </c>
      <c r="AE6" s="278"/>
      <c r="AF6" s="281"/>
      <c r="AG6" s="284"/>
      <c r="AH6" s="12"/>
      <c r="AI6" s="12"/>
    </row>
    <row r="7" spans="1:35" x14ac:dyDescent="0.25">
      <c r="A7" s="24" t="s">
        <v>2</v>
      </c>
      <c r="B7" s="25" t="s">
        <v>5</v>
      </c>
      <c r="C7" s="66" t="s">
        <v>39</v>
      </c>
      <c r="D7" s="67">
        <v>6</v>
      </c>
      <c r="E7" s="68"/>
      <c r="F7" s="69">
        <f t="shared" si="0"/>
        <v>0</v>
      </c>
      <c r="G7" s="63">
        <v>17</v>
      </c>
      <c r="H7" s="68"/>
      <c r="I7" s="60">
        <f t="shared" si="1"/>
        <v>0</v>
      </c>
      <c r="J7" s="67" t="s">
        <v>82</v>
      </c>
      <c r="K7" s="63" t="s">
        <v>82</v>
      </c>
      <c r="L7" s="72" t="s">
        <v>82</v>
      </c>
      <c r="M7" s="63" t="s">
        <v>82</v>
      </c>
      <c r="N7" s="63" t="s">
        <v>82</v>
      </c>
      <c r="O7" s="64" t="s">
        <v>82</v>
      </c>
      <c r="P7" s="67">
        <v>17</v>
      </c>
      <c r="Q7" s="70"/>
      <c r="R7" s="71">
        <f t="shared" si="3"/>
        <v>0</v>
      </c>
      <c r="S7" s="63">
        <v>17</v>
      </c>
      <c r="T7" s="70"/>
      <c r="U7" s="60">
        <f t="shared" si="4"/>
        <v>0</v>
      </c>
      <c r="V7" s="63">
        <v>3</v>
      </c>
      <c r="W7" s="68"/>
      <c r="X7" s="60">
        <f t="shared" si="5"/>
        <v>0</v>
      </c>
      <c r="Y7" s="63" t="s">
        <v>82</v>
      </c>
      <c r="Z7" s="63" t="s">
        <v>82</v>
      </c>
      <c r="AA7" s="64" t="s">
        <v>82</v>
      </c>
      <c r="AB7" s="67">
        <v>3</v>
      </c>
      <c r="AC7" s="70"/>
      <c r="AD7" s="60">
        <f t="shared" si="6"/>
        <v>0</v>
      </c>
      <c r="AE7" s="278"/>
      <c r="AF7" s="281"/>
      <c r="AG7" s="284"/>
      <c r="AH7" s="12"/>
      <c r="AI7" s="12"/>
    </row>
    <row r="8" spans="1:35" x14ac:dyDescent="0.25">
      <c r="A8" s="24" t="s">
        <v>2</v>
      </c>
      <c r="B8" s="25" t="s">
        <v>6</v>
      </c>
      <c r="C8" s="66" t="s">
        <v>39</v>
      </c>
      <c r="D8" s="67">
        <v>5</v>
      </c>
      <c r="E8" s="68"/>
      <c r="F8" s="69">
        <f t="shared" si="0"/>
        <v>0</v>
      </c>
      <c r="G8" s="63">
        <v>16</v>
      </c>
      <c r="H8" s="73"/>
      <c r="I8" s="60">
        <f t="shared" si="1"/>
        <v>0</v>
      </c>
      <c r="J8" s="67" t="s">
        <v>82</v>
      </c>
      <c r="K8" s="63" t="s">
        <v>82</v>
      </c>
      <c r="L8" s="72" t="s">
        <v>82</v>
      </c>
      <c r="M8" s="63" t="s">
        <v>82</v>
      </c>
      <c r="N8" s="63" t="s">
        <v>82</v>
      </c>
      <c r="O8" s="64" t="s">
        <v>82</v>
      </c>
      <c r="P8" s="67">
        <v>16</v>
      </c>
      <c r="Q8" s="70"/>
      <c r="R8" s="71">
        <f t="shared" si="3"/>
        <v>0</v>
      </c>
      <c r="S8" s="63">
        <v>16</v>
      </c>
      <c r="T8" s="70"/>
      <c r="U8" s="60">
        <f t="shared" si="4"/>
        <v>0</v>
      </c>
      <c r="V8" s="63">
        <v>3</v>
      </c>
      <c r="W8" s="68"/>
      <c r="X8" s="60">
        <f t="shared" si="5"/>
        <v>0</v>
      </c>
      <c r="Y8" s="63" t="s">
        <v>82</v>
      </c>
      <c r="Z8" s="63" t="s">
        <v>82</v>
      </c>
      <c r="AA8" s="64" t="s">
        <v>82</v>
      </c>
      <c r="AB8" s="67">
        <v>3</v>
      </c>
      <c r="AC8" s="70"/>
      <c r="AD8" s="60">
        <f t="shared" si="6"/>
        <v>0</v>
      </c>
      <c r="AE8" s="278"/>
      <c r="AF8" s="281"/>
      <c r="AG8" s="284"/>
      <c r="AH8" s="12"/>
      <c r="AI8" s="12"/>
    </row>
    <row r="9" spans="1:35" x14ac:dyDescent="0.25">
      <c r="A9" s="24" t="s">
        <v>3</v>
      </c>
      <c r="B9" s="25" t="s">
        <v>7</v>
      </c>
      <c r="C9" s="66" t="s">
        <v>39</v>
      </c>
      <c r="D9" s="67">
        <v>1</v>
      </c>
      <c r="E9" s="68"/>
      <c r="F9" s="69">
        <f t="shared" si="0"/>
        <v>0</v>
      </c>
      <c r="G9" s="63">
        <v>1</v>
      </c>
      <c r="H9" s="68"/>
      <c r="I9" s="60">
        <f t="shared" si="1"/>
        <v>0</v>
      </c>
      <c r="J9" s="67">
        <v>1</v>
      </c>
      <c r="K9" s="70"/>
      <c r="L9" s="106">
        <f t="shared" si="2"/>
        <v>0</v>
      </c>
      <c r="M9" s="63" t="s">
        <v>82</v>
      </c>
      <c r="N9" s="63" t="s">
        <v>82</v>
      </c>
      <c r="O9" s="64" t="s">
        <v>82</v>
      </c>
      <c r="P9" s="67">
        <v>1</v>
      </c>
      <c r="Q9" s="70"/>
      <c r="R9" s="71">
        <f t="shared" si="3"/>
        <v>0</v>
      </c>
      <c r="S9" s="63">
        <v>1</v>
      </c>
      <c r="T9" s="70"/>
      <c r="U9" s="60">
        <f t="shared" si="4"/>
        <v>0</v>
      </c>
      <c r="V9" s="63">
        <v>1</v>
      </c>
      <c r="W9" s="68"/>
      <c r="X9" s="60">
        <f t="shared" si="5"/>
        <v>0</v>
      </c>
      <c r="Y9" s="63" t="s">
        <v>82</v>
      </c>
      <c r="Z9" s="63" t="s">
        <v>82</v>
      </c>
      <c r="AA9" s="64" t="s">
        <v>82</v>
      </c>
      <c r="AB9" s="67">
        <v>1</v>
      </c>
      <c r="AC9" s="70"/>
      <c r="AD9" s="60">
        <f t="shared" si="6"/>
        <v>0</v>
      </c>
      <c r="AE9" s="278"/>
      <c r="AF9" s="281"/>
      <c r="AG9" s="284"/>
      <c r="AH9" s="12"/>
      <c r="AI9" s="12"/>
    </row>
    <row r="10" spans="1:35" x14ac:dyDescent="0.25">
      <c r="A10" s="24" t="s">
        <v>3</v>
      </c>
      <c r="B10" s="25" t="s">
        <v>8</v>
      </c>
      <c r="C10" s="66" t="s">
        <v>39</v>
      </c>
      <c r="D10" s="67">
        <v>46</v>
      </c>
      <c r="E10" s="68"/>
      <c r="F10" s="69">
        <f t="shared" si="0"/>
        <v>0</v>
      </c>
      <c r="G10" s="63">
        <v>91</v>
      </c>
      <c r="H10" s="68"/>
      <c r="I10" s="60">
        <f t="shared" si="1"/>
        <v>0</v>
      </c>
      <c r="J10" s="67">
        <v>91</v>
      </c>
      <c r="K10" s="70"/>
      <c r="L10" s="106">
        <f t="shared" si="2"/>
        <v>0</v>
      </c>
      <c r="M10" s="63" t="s">
        <v>82</v>
      </c>
      <c r="N10" s="63" t="s">
        <v>82</v>
      </c>
      <c r="O10" s="64" t="s">
        <v>82</v>
      </c>
      <c r="P10" s="67">
        <v>91</v>
      </c>
      <c r="Q10" s="70"/>
      <c r="R10" s="71">
        <f t="shared" si="3"/>
        <v>0</v>
      </c>
      <c r="S10" s="63">
        <v>91</v>
      </c>
      <c r="T10" s="70"/>
      <c r="U10" s="60">
        <f t="shared" si="4"/>
        <v>0</v>
      </c>
      <c r="V10" s="63">
        <v>23</v>
      </c>
      <c r="W10" s="68"/>
      <c r="X10" s="60">
        <f t="shared" si="5"/>
        <v>0</v>
      </c>
      <c r="Y10" s="63" t="s">
        <v>82</v>
      </c>
      <c r="Z10" s="63" t="s">
        <v>82</v>
      </c>
      <c r="AA10" s="64" t="s">
        <v>82</v>
      </c>
      <c r="AB10" s="67">
        <v>23</v>
      </c>
      <c r="AC10" s="70"/>
      <c r="AD10" s="60">
        <f t="shared" si="6"/>
        <v>0</v>
      </c>
      <c r="AE10" s="278"/>
      <c r="AF10" s="281"/>
      <c r="AG10" s="284"/>
      <c r="AH10" s="12"/>
      <c r="AI10" s="12"/>
    </row>
    <row r="11" spans="1:35" x14ac:dyDescent="0.25">
      <c r="A11" s="24" t="s">
        <v>3</v>
      </c>
      <c r="B11" s="25" t="s">
        <v>9</v>
      </c>
      <c r="C11" s="66" t="s">
        <v>39</v>
      </c>
      <c r="D11" s="67">
        <v>1</v>
      </c>
      <c r="E11" s="68"/>
      <c r="F11" s="69">
        <f t="shared" si="0"/>
        <v>0</v>
      </c>
      <c r="G11" s="63">
        <v>1</v>
      </c>
      <c r="H11" s="73"/>
      <c r="I11" s="60">
        <f t="shared" si="1"/>
        <v>0</v>
      </c>
      <c r="J11" s="67">
        <v>1</v>
      </c>
      <c r="K11" s="70"/>
      <c r="L11" s="106">
        <f t="shared" si="2"/>
        <v>0</v>
      </c>
      <c r="M11" s="63" t="s">
        <v>82</v>
      </c>
      <c r="N11" s="63" t="s">
        <v>82</v>
      </c>
      <c r="O11" s="64" t="s">
        <v>82</v>
      </c>
      <c r="P11" s="67">
        <v>1</v>
      </c>
      <c r="Q11" s="70"/>
      <c r="R11" s="71">
        <f t="shared" si="3"/>
        <v>0</v>
      </c>
      <c r="S11" s="63">
        <v>1</v>
      </c>
      <c r="T11" s="70"/>
      <c r="U11" s="60">
        <f t="shared" si="4"/>
        <v>0</v>
      </c>
      <c r="V11" s="63">
        <v>1</v>
      </c>
      <c r="W11" s="68"/>
      <c r="X11" s="60">
        <f t="shared" si="5"/>
        <v>0</v>
      </c>
      <c r="Y11" s="63" t="s">
        <v>82</v>
      </c>
      <c r="Z11" s="63" t="s">
        <v>82</v>
      </c>
      <c r="AA11" s="64" t="s">
        <v>82</v>
      </c>
      <c r="AB11" s="67">
        <v>1</v>
      </c>
      <c r="AC11" s="70"/>
      <c r="AD11" s="60">
        <f t="shared" si="6"/>
        <v>0</v>
      </c>
      <c r="AE11" s="278"/>
      <c r="AF11" s="281"/>
      <c r="AG11" s="284"/>
      <c r="AH11" s="12"/>
      <c r="AI11" s="12"/>
    </row>
    <row r="12" spans="1:35" x14ac:dyDescent="0.25">
      <c r="A12" s="24" t="s">
        <v>115</v>
      </c>
      <c r="B12" s="25" t="s">
        <v>10</v>
      </c>
      <c r="C12" s="66" t="s">
        <v>39</v>
      </c>
      <c r="D12" s="74">
        <v>91</v>
      </c>
      <c r="E12" s="68"/>
      <c r="F12" s="69">
        <f t="shared" si="0"/>
        <v>0</v>
      </c>
      <c r="G12" s="63">
        <v>181</v>
      </c>
      <c r="H12" s="68"/>
      <c r="I12" s="69">
        <f t="shared" si="1"/>
        <v>0</v>
      </c>
      <c r="J12" s="67">
        <v>181</v>
      </c>
      <c r="K12" s="70"/>
      <c r="L12" s="107">
        <f t="shared" si="2"/>
        <v>0</v>
      </c>
      <c r="M12" s="63" t="s">
        <v>82</v>
      </c>
      <c r="N12" s="63" t="s">
        <v>82</v>
      </c>
      <c r="O12" s="64" t="s">
        <v>82</v>
      </c>
      <c r="P12" s="67">
        <v>181</v>
      </c>
      <c r="Q12" s="70"/>
      <c r="R12" s="71">
        <f t="shared" si="3"/>
        <v>0</v>
      </c>
      <c r="S12" s="63">
        <v>181</v>
      </c>
      <c r="T12" s="70"/>
      <c r="U12" s="69">
        <f t="shared" si="4"/>
        <v>0</v>
      </c>
      <c r="V12" s="63">
        <v>45</v>
      </c>
      <c r="W12" s="68"/>
      <c r="X12" s="69">
        <f t="shared" si="5"/>
        <v>0</v>
      </c>
      <c r="Y12" s="63" t="s">
        <v>82</v>
      </c>
      <c r="Z12" s="63" t="s">
        <v>82</v>
      </c>
      <c r="AA12" s="64" t="s">
        <v>82</v>
      </c>
      <c r="AB12" s="67">
        <v>45</v>
      </c>
      <c r="AC12" s="70"/>
      <c r="AD12" s="69">
        <f t="shared" si="6"/>
        <v>0</v>
      </c>
      <c r="AE12" s="278"/>
      <c r="AF12" s="281"/>
      <c r="AG12" s="284"/>
      <c r="AH12" s="12"/>
      <c r="AI12" s="12"/>
    </row>
    <row r="13" spans="1:35" x14ac:dyDescent="0.25">
      <c r="A13" s="24" t="s">
        <v>116</v>
      </c>
      <c r="B13" s="25" t="s">
        <v>10</v>
      </c>
      <c r="C13" s="66" t="s">
        <v>39</v>
      </c>
      <c r="D13" s="67">
        <v>12</v>
      </c>
      <c r="E13" s="68"/>
      <c r="F13" s="69">
        <f t="shared" si="0"/>
        <v>0</v>
      </c>
      <c r="G13" s="75">
        <v>24</v>
      </c>
      <c r="H13" s="73"/>
      <c r="I13" s="60">
        <f t="shared" si="1"/>
        <v>0</v>
      </c>
      <c r="J13" s="74">
        <v>24</v>
      </c>
      <c r="K13" s="70"/>
      <c r="L13" s="106">
        <f t="shared" si="2"/>
        <v>0</v>
      </c>
      <c r="M13" s="63" t="s">
        <v>82</v>
      </c>
      <c r="N13" s="63" t="s">
        <v>82</v>
      </c>
      <c r="O13" s="64" t="s">
        <v>82</v>
      </c>
      <c r="P13" s="74">
        <v>24</v>
      </c>
      <c r="Q13" s="70"/>
      <c r="R13" s="71">
        <f t="shared" si="3"/>
        <v>0</v>
      </c>
      <c r="S13" s="75">
        <v>24</v>
      </c>
      <c r="T13" s="70"/>
      <c r="U13" s="60">
        <f t="shared" si="4"/>
        <v>0</v>
      </c>
      <c r="V13" s="47">
        <v>6</v>
      </c>
      <c r="W13" s="68"/>
      <c r="X13" s="60">
        <f t="shared" si="5"/>
        <v>0</v>
      </c>
      <c r="Y13" s="63" t="s">
        <v>82</v>
      </c>
      <c r="Z13" s="63" t="s">
        <v>82</v>
      </c>
      <c r="AA13" s="64" t="s">
        <v>82</v>
      </c>
      <c r="AB13" s="74">
        <v>6</v>
      </c>
      <c r="AC13" s="70"/>
      <c r="AD13" s="60">
        <f t="shared" si="6"/>
        <v>0</v>
      </c>
      <c r="AE13" s="278"/>
      <c r="AF13" s="281"/>
      <c r="AG13" s="284"/>
      <c r="AH13" s="12"/>
      <c r="AI13" s="12"/>
    </row>
    <row r="14" spans="1:35" x14ac:dyDescent="0.25">
      <c r="A14" s="24" t="s">
        <v>13</v>
      </c>
      <c r="B14" s="25" t="s">
        <v>11</v>
      </c>
      <c r="C14" s="66" t="s">
        <v>39</v>
      </c>
      <c r="D14" s="67">
        <v>2</v>
      </c>
      <c r="E14" s="68"/>
      <c r="F14" s="69">
        <f t="shared" si="0"/>
        <v>0</v>
      </c>
      <c r="G14" s="75">
        <v>3</v>
      </c>
      <c r="H14" s="76"/>
      <c r="I14" s="60">
        <f t="shared" si="1"/>
        <v>0</v>
      </c>
      <c r="J14" s="67" t="s">
        <v>82</v>
      </c>
      <c r="K14" s="63" t="s">
        <v>82</v>
      </c>
      <c r="L14" s="72" t="s">
        <v>82</v>
      </c>
      <c r="M14" s="63" t="s">
        <v>82</v>
      </c>
      <c r="N14" s="63" t="s">
        <v>82</v>
      </c>
      <c r="O14" s="64" t="s">
        <v>82</v>
      </c>
      <c r="P14" s="74">
        <v>3</v>
      </c>
      <c r="Q14" s="70"/>
      <c r="R14" s="71">
        <f t="shared" si="3"/>
        <v>0</v>
      </c>
      <c r="S14" s="75">
        <v>3</v>
      </c>
      <c r="T14" s="70"/>
      <c r="U14" s="60">
        <f t="shared" si="4"/>
        <v>0</v>
      </c>
      <c r="V14" s="47">
        <v>1</v>
      </c>
      <c r="W14" s="68"/>
      <c r="X14" s="60">
        <f t="shared" si="5"/>
        <v>0</v>
      </c>
      <c r="Y14" s="63" t="s">
        <v>82</v>
      </c>
      <c r="Z14" s="63" t="s">
        <v>82</v>
      </c>
      <c r="AA14" s="64" t="s">
        <v>82</v>
      </c>
      <c r="AB14" s="74">
        <v>1</v>
      </c>
      <c r="AC14" s="70"/>
      <c r="AD14" s="60">
        <f t="shared" si="6"/>
        <v>0</v>
      </c>
      <c r="AE14" s="278"/>
      <c r="AF14" s="281"/>
      <c r="AG14" s="284"/>
      <c r="AH14" s="12"/>
      <c r="AI14" s="12"/>
    </row>
    <row r="15" spans="1:35" x14ac:dyDescent="0.25">
      <c r="A15" s="24" t="s">
        <v>13</v>
      </c>
      <c r="B15" s="25" t="s">
        <v>8</v>
      </c>
      <c r="C15" s="66" t="s">
        <v>39</v>
      </c>
      <c r="D15" s="67">
        <v>11</v>
      </c>
      <c r="E15" s="68"/>
      <c r="F15" s="69">
        <f t="shared" si="0"/>
        <v>0</v>
      </c>
      <c r="G15" s="75">
        <v>22</v>
      </c>
      <c r="H15" s="76"/>
      <c r="I15" s="60">
        <f t="shared" si="1"/>
        <v>0</v>
      </c>
      <c r="J15" s="67" t="s">
        <v>82</v>
      </c>
      <c r="K15" s="63" t="s">
        <v>82</v>
      </c>
      <c r="L15" s="72" t="s">
        <v>82</v>
      </c>
      <c r="M15" s="63" t="s">
        <v>82</v>
      </c>
      <c r="N15" s="63" t="s">
        <v>82</v>
      </c>
      <c r="O15" s="64" t="s">
        <v>82</v>
      </c>
      <c r="P15" s="74">
        <v>22</v>
      </c>
      <c r="Q15" s="70"/>
      <c r="R15" s="71">
        <f t="shared" si="3"/>
        <v>0</v>
      </c>
      <c r="S15" s="75">
        <v>22</v>
      </c>
      <c r="T15" s="70"/>
      <c r="U15" s="60">
        <f t="shared" si="4"/>
        <v>0</v>
      </c>
      <c r="V15" s="47">
        <v>3</v>
      </c>
      <c r="W15" s="68"/>
      <c r="X15" s="60">
        <f t="shared" si="5"/>
        <v>0</v>
      </c>
      <c r="Y15" s="63" t="s">
        <v>82</v>
      </c>
      <c r="Z15" s="63" t="s">
        <v>82</v>
      </c>
      <c r="AA15" s="64" t="s">
        <v>82</v>
      </c>
      <c r="AB15" s="74">
        <v>3</v>
      </c>
      <c r="AC15" s="70"/>
      <c r="AD15" s="60">
        <f t="shared" si="6"/>
        <v>0</v>
      </c>
      <c r="AE15" s="278"/>
      <c r="AF15" s="281"/>
      <c r="AG15" s="284"/>
      <c r="AH15" s="12"/>
      <c r="AI15" s="12"/>
    </row>
    <row r="16" spans="1:35" ht="28.5" x14ac:dyDescent="0.25">
      <c r="A16" s="29" t="s">
        <v>109</v>
      </c>
      <c r="B16" s="25" t="s">
        <v>12</v>
      </c>
      <c r="C16" s="66" t="s">
        <v>39</v>
      </c>
      <c r="D16" s="74">
        <v>260</v>
      </c>
      <c r="E16" s="68"/>
      <c r="F16" s="69">
        <f t="shared" si="0"/>
        <v>0</v>
      </c>
      <c r="G16" s="75">
        <v>520</v>
      </c>
      <c r="H16" s="68"/>
      <c r="I16" s="69">
        <f t="shared" si="1"/>
        <v>0</v>
      </c>
      <c r="J16" s="67" t="s">
        <v>82</v>
      </c>
      <c r="K16" s="63" t="s">
        <v>82</v>
      </c>
      <c r="L16" s="72" t="s">
        <v>82</v>
      </c>
      <c r="M16" s="63" t="s">
        <v>82</v>
      </c>
      <c r="N16" s="63" t="s">
        <v>82</v>
      </c>
      <c r="O16" s="64" t="s">
        <v>82</v>
      </c>
      <c r="P16" s="74">
        <v>520</v>
      </c>
      <c r="Q16" s="70"/>
      <c r="R16" s="71">
        <f t="shared" si="3"/>
        <v>0</v>
      </c>
      <c r="S16" s="75">
        <v>520</v>
      </c>
      <c r="T16" s="70"/>
      <c r="U16" s="69">
        <f t="shared" si="4"/>
        <v>0</v>
      </c>
      <c r="V16" s="47">
        <v>52</v>
      </c>
      <c r="W16" s="68"/>
      <c r="X16" s="69">
        <f t="shared" si="5"/>
        <v>0</v>
      </c>
      <c r="Y16" s="63" t="s">
        <v>82</v>
      </c>
      <c r="Z16" s="63" t="s">
        <v>82</v>
      </c>
      <c r="AA16" s="64" t="s">
        <v>82</v>
      </c>
      <c r="AB16" s="74">
        <v>52</v>
      </c>
      <c r="AC16" s="70"/>
      <c r="AD16" s="69">
        <f t="shared" si="6"/>
        <v>0</v>
      </c>
      <c r="AE16" s="278"/>
      <c r="AF16" s="281"/>
      <c r="AG16" s="284"/>
      <c r="AH16" s="12"/>
      <c r="AI16" s="12"/>
    </row>
    <row r="17" spans="1:38" ht="28.5" x14ac:dyDescent="0.25">
      <c r="A17" s="29" t="s">
        <v>110</v>
      </c>
      <c r="B17" s="25" t="s">
        <v>12</v>
      </c>
      <c r="C17" s="66" t="s">
        <v>39</v>
      </c>
      <c r="D17" s="74">
        <v>23</v>
      </c>
      <c r="E17" s="68"/>
      <c r="F17" s="69">
        <f t="shared" si="0"/>
        <v>0</v>
      </c>
      <c r="G17" s="75">
        <v>46</v>
      </c>
      <c r="H17" s="68"/>
      <c r="I17" s="60">
        <f t="shared" si="1"/>
        <v>0</v>
      </c>
      <c r="J17" s="67" t="s">
        <v>82</v>
      </c>
      <c r="K17" s="63" t="s">
        <v>82</v>
      </c>
      <c r="L17" s="72" t="s">
        <v>82</v>
      </c>
      <c r="M17" s="63" t="s">
        <v>82</v>
      </c>
      <c r="N17" s="63" t="s">
        <v>82</v>
      </c>
      <c r="O17" s="64" t="s">
        <v>82</v>
      </c>
      <c r="P17" s="74">
        <v>46</v>
      </c>
      <c r="Q17" s="70"/>
      <c r="R17" s="71">
        <f t="shared" si="3"/>
        <v>0</v>
      </c>
      <c r="S17" s="75">
        <v>46</v>
      </c>
      <c r="T17" s="70"/>
      <c r="U17" s="60">
        <f t="shared" si="4"/>
        <v>0</v>
      </c>
      <c r="V17" s="47">
        <v>1</v>
      </c>
      <c r="W17" s="68"/>
      <c r="X17" s="60">
        <f t="shared" si="5"/>
        <v>0</v>
      </c>
      <c r="Y17" s="63" t="s">
        <v>82</v>
      </c>
      <c r="Z17" s="63" t="s">
        <v>82</v>
      </c>
      <c r="AA17" s="64" t="s">
        <v>82</v>
      </c>
      <c r="AB17" s="74">
        <v>1</v>
      </c>
      <c r="AC17" s="70"/>
      <c r="AD17" s="60">
        <f t="shared" si="6"/>
        <v>0</v>
      </c>
      <c r="AE17" s="278"/>
      <c r="AF17" s="281"/>
      <c r="AG17" s="284"/>
      <c r="AH17" s="12"/>
      <c r="AI17" s="12"/>
    </row>
    <row r="18" spans="1:38" ht="28.5" x14ac:dyDescent="0.25">
      <c r="A18" s="29" t="s">
        <v>111</v>
      </c>
      <c r="B18" s="25" t="s">
        <v>10</v>
      </c>
      <c r="C18" s="66" t="s">
        <v>39</v>
      </c>
      <c r="D18" s="67">
        <v>67</v>
      </c>
      <c r="E18" s="68"/>
      <c r="F18" s="69">
        <f t="shared" si="0"/>
        <v>0</v>
      </c>
      <c r="G18" s="75">
        <v>134</v>
      </c>
      <c r="H18" s="73"/>
      <c r="I18" s="60">
        <f t="shared" si="1"/>
        <v>0</v>
      </c>
      <c r="J18" s="67" t="s">
        <v>82</v>
      </c>
      <c r="K18" s="63" t="s">
        <v>82</v>
      </c>
      <c r="L18" s="72" t="s">
        <v>82</v>
      </c>
      <c r="M18" s="63" t="s">
        <v>82</v>
      </c>
      <c r="N18" s="63" t="s">
        <v>82</v>
      </c>
      <c r="O18" s="64" t="s">
        <v>82</v>
      </c>
      <c r="P18" s="74">
        <v>134</v>
      </c>
      <c r="Q18" s="70"/>
      <c r="R18" s="71">
        <f t="shared" si="3"/>
        <v>0</v>
      </c>
      <c r="S18" s="75">
        <v>134</v>
      </c>
      <c r="T18" s="70"/>
      <c r="U18" s="60">
        <f t="shared" si="4"/>
        <v>0</v>
      </c>
      <c r="V18" s="47">
        <v>28</v>
      </c>
      <c r="W18" s="68"/>
      <c r="X18" s="60">
        <f t="shared" si="5"/>
        <v>0</v>
      </c>
      <c r="Y18" s="63" t="s">
        <v>82</v>
      </c>
      <c r="Z18" s="63" t="s">
        <v>82</v>
      </c>
      <c r="AA18" s="64" t="s">
        <v>82</v>
      </c>
      <c r="AB18" s="74">
        <v>28</v>
      </c>
      <c r="AC18" s="70"/>
      <c r="AD18" s="60">
        <f t="shared" si="6"/>
        <v>0</v>
      </c>
      <c r="AE18" s="278"/>
      <c r="AF18" s="281"/>
      <c r="AG18" s="284"/>
      <c r="AH18" s="12"/>
      <c r="AI18" s="12"/>
    </row>
    <row r="19" spans="1:38" x14ac:dyDescent="0.25">
      <c r="A19" s="24" t="s">
        <v>151</v>
      </c>
      <c r="B19" s="25" t="s">
        <v>14</v>
      </c>
      <c r="C19" s="66" t="s">
        <v>39</v>
      </c>
      <c r="D19" s="67">
        <v>1</v>
      </c>
      <c r="E19" s="68"/>
      <c r="F19" s="69">
        <f t="shared" si="0"/>
        <v>0</v>
      </c>
      <c r="G19" s="75">
        <v>1</v>
      </c>
      <c r="H19" s="76"/>
      <c r="I19" s="60">
        <f t="shared" si="1"/>
        <v>0</v>
      </c>
      <c r="J19" s="67" t="s">
        <v>82</v>
      </c>
      <c r="K19" s="63" t="s">
        <v>82</v>
      </c>
      <c r="L19" s="72" t="s">
        <v>82</v>
      </c>
      <c r="M19" s="63" t="s">
        <v>82</v>
      </c>
      <c r="N19" s="63" t="s">
        <v>82</v>
      </c>
      <c r="O19" s="64" t="s">
        <v>82</v>
      </c>
      <c r="P19" s="74">
        <v>1</v>
      </c>
      <c r="Q19" s="70"/>
      <c r="R19" s="71">
        <f t="shared" si="3"/>
        <v>0</v>
      </c>
      <c r="S19" s="75">
        <v>1</v>
      </c>
      <c r="T19" s="70"/>
      <c r="U19" s="60">
        <f t="shared" si="4"/>
        <v>0</v>
      </c>
      <c r="V19" s="47">
        <v>1</v>
      </c>
      <c r="W19" s="68"/>
      <c r="X19" s="60">
        <f t="shared" si="5"/>
        <v>0</v>
      </c>
      <c r="Y19" s="47">
        <v>1</v>
      </c>
      <c r="Z19" s="70"/>
      <c r="AA19" s="77">
        <f t="shared" ref="AA19:AA25" si="7">Y19*Z19</f>
        <v>0</v>
      </c>
      <c r="AB19" s="74">
        <v>1</v>
      </c>
      <c r="AC19" s="70"/>
      <c r="AD19" s="60">
        <f t="shared" si="6"/>
        <v>0</v>
      </c>
      <c r="AE19" s="278"/>
      <c r="AF19" s="281"/>
      <c r="AG19" s="284"/>
      <c r="AH19" s="12"/>
      <c r="AI19" s="12"/>
    </row>
    <row r="20" spans="1:38" x14ac:dyDescent="0.25">
      <c r="A20" s="24" t="s">
        <v>149</v>
      </c>
      <c r="B20" s="25" t="s">
        <v>15</v>
      </c>
      <c r="C20" s="66" t="s">
        <v>39</v>
      </c>
      <c r="D20" s="67">
        <v>107</v>
      </c>
      <c r="E20" s="68"/>
      <c r="F20" s="69">
        <f t="shared" si="0"/>
        <v>0</v>
      </c>
      <c r="G20" s="75">
        <v>214</v>
      </c>
      <c r="H20" s="76"/>
      <c r="I20" s="60">
        <f t="shared" si="1"/>
        <v>0</v>
      </c>
      <c r="J20" s="67" t="s">
        <v>82</v>
      </c>
      <c r="K20" s="63" t="s">
        <v>82</v>
      </c>
      <c r="L20" s="72" t="s">
        <v>82</v>
      </c>
      <c r="M20" s="63" t="s">
        <v>82</v>
      </c>
      <c r="N20" s="63" t="s">
        <v>82</v>
      </c>
      <c r="O20" s="64" t="s">
        <v>82</v>
      </c>
      <c r="P20" s="74">
        <v>214</v>
      </c>
      <c r="Q20" s="70"/>
      <c r="R20" s="71">
        <f t="shared" si="3"/>
        <v>0</v>
      </c>
      <c r="S20" s="75">
        <v>214</v>
      </c>
      <c r="T20" s="70"/>
      <c r="U20" s="60">
        <f t="shared" si="4"/>
        <v>0</v>
      </c>
      <c r="V20" s="47">
        <v>22</v>
      </c>
      <c r="W20" s="68"/>
      <c r="X20" s="60">
        <f t="shared" si="5"/>
        <v>0</v>
      </c>
      <c r="Y20" s="47">
        <v>14</v>
      </c>
      <c r="Z20" s="70"/>
      <c r="AA20" s="77">
        <f t="shared" si="7"/>
        <v>0</v>
      </c>
      <c r="AB20" s="74">
        <v>22</v>
      </c>
      <c r="AC20" s="70"/>
      <c r="AD20" s="60">
        <f t="shared" si="6"/>
        <v>0</v>
      </c>
      <c r="AE20" s="278"/>
      <c r="AF20" s="281"/>
      <c r="AG20" s="284"/>
      <c r="AH20" s="12"/>
      <c r="AI20" s="12"/>
    </row>
    <row r="21" spans="1:38" x14ac:dyDescent="0.25">
      <c r="A21" s="24" t="s">
        <v>149</v>
      </c>
      <c r="B21" s="25" t="s">
        <v>16</v>
      </c>
      <c r="C21" s="66" t="s">
        <v>39</v>
      </c>
      <c r="D21" s="67">
        <v>16</v>
      </c>
      <c r="E21" s="68"/>
      <c r="F21" s="69">
        <f t="shared" si="0"/>
        <v>0</v>
      </c>
      <c r="G21" s="75">
        <v>32</v>
      </c>
      <c r="H21" s="68"/>
      <c r="I21" s="60">
        <f t="shared" si="1"/>
        <v>0</v>
      </c>
      <c r="J21" s="67" t="s">
        <v>82</v>
      </c>
      <c r="K21" s="63" t="s">
        <v>82</v>
      </c>
      <c r="L21" s="72" t="s">
        <v>82</v>
      </c>
      <c r="M21" s="63" t="s">
        <v>82</v>
      </c>
      <c r="N21" s="63" t="s">
        <v>82</v>
      </c>
      <c r="O21" s="64" t="s">
        <v>82</v>
      </c>
      <c r="P21" s="74">
        <v>32</v>
      </c>
      <c r="Q21" s="70"/>
      <c r="R21" s="71">
        <f t="shared" si="3"/>
        <v>0</v>
      </c>
      <c r="S21" s="75">
        <v>32</v>
      </c>
      <c r="T21" s="70"/>
      <c r="U21" s="60">
        <f t="shared" si="4"/>
        <v>0</v>
      </c>
      <c r="V21" s="47">
        <v>4</v>
      </c>
      <c r="W21" s="68"/>
      <c r="X21" s="60">
        <f t="shared" si="5"/>
        <v>0</v>
      </c>
      <c r="Y21" s="47">
        <v>2</v>
      </c>
      <c r="Z21" s="70"/>
      <c r="AA21" s="77">
        <f t="shared" si="7"/>
        <v>0</v>
      </c>
      <c r="AB21" s="74">
        <v>4</v>
      </c>
      <c r="AC21" s="70"/>
      <c r="AD21" s="60">
        <f t="shared" si="6"/>
        <v>0</v>
      </c>
      <c r="AE21" s="278"/>
      <c r="AF21" s="281"/>
      <c r="AG21" s="284"/>
      <c r="AH21" s="12"/>
      <c r="AI21" s="12"/>
    </row>
    <row r="22" spans="1:38" x14ac:dyDescent="0.25">
      <c r="A22" s="24" t="s">
        <v>149</v>
      </c>
      <c r="B22" s="25" t="s">
        <v>17</v>
      </c>
      <c r="C22" s="66" t="s">
        <v>39</v>
      </c>
      <c r="D22" s="67">
        <v>1</v>
      </c>
      <c r="E22" s="68"/>
      <c r="F22" s="69">
        <f t="shared" si="0"/>
        <v>0</v>
      </c>
      <c r="G22" s="75">
        <v>2</v>
      </c>
      <c r="H22" s="70"/>
      <c r="I22" s="60">
        <f t="shared" si="1"/>
        <v>0</v>
      </c>
      <c r="J22" s="67" t="s">
        <v>82</v>
      </c>
      <c r="K22" s="63" t="s">
        <v>82</v>
      </c>
      <c r="L22" s="72" t="s">
        <v>82</v>
      </c>
      <c r="M22" s="63" t="s">
        <v>82</v>
      </c>
      <c r="N22" s="63" t="s">
        <v>82</v>
      </c>
      <c r="O22" s="64" t="s">
        <v>82</v>
      </c>
      <c r="P22" s="74">
        <v>2</v>
      </c>
      <c r="Q22" s="70"/>
      <c r="R22" s="71">
        <f t="shared" si="3"/>
        <v>0</v>
      </c>
      <c r="S22" s="75">
        <v>2</v>
      </c>
      <c r="T22" s="70"/>
      <c r="U22" s="60">
        <f t="shared" si="4"/>
        <v>0</v>
      </c>
      <c r="V22" s="47">
        <v>1</v>
      </c>
      <c r="W22" s="68"/>
      <c r="X22" s="60">
        <f t="shared" si="5"/>
        <v>0</v>
      </c>
      <c r="Y22" s="47">
        <v>1</v>
      </c>
      <c r="Z22" s="70"/>
      <c r="AA22" s="77">
        <f t="shared" si="7"/>
        <v>0</v>
      </c>
      <c r="AB22" s="74">
        <v>1</v>
      </c>
      <c r="AC22" s="70"/>
      <c r="AD22" s="60">
        <f t="shared" si="6"/>
        <v>0</v>
      </c>
      <c r="AE22" s="278"/>
      <c r="AF22" s="281"/>
      <c r="AG22" s="284"/>
      <c r="AH22" s="12"/>
      <c r="AI22" s="12"/>
    </row>
    <row r="23" spans="1:38" x14ac:dyDescent="0.25">
      <c r="A23" s="24" t="s">
        <v>149</v>
      </c>
      <c r="B23" s="25" t="s">
        <v>18</v>
      </c>
      <c r="C23" s="66" t="s">
        <v>39</v>
      </c>
      <c r="D23" s="67">
        <v>1</v>
      </c>
      <c r="E23" s="68"/>
      <c r="F23" s="69">
        <f t="shared" si="0"/>
        <v>0</v>
      </c>
      <c r="G23" s="75">
        <v>1</v>
      </c>
      <c r="H23" s="78"/>
      <c r="I23" s="60">
        <f t="shared" si="1"/>
        <v>0</v>
      </c>
      <c r="J23" s="67" t="s">
        <v>82</v>
      </c>
      <c r="K23" s="63" t="s">
        <v>82</v>
      </c>
      <c r="L23" s="72" t="s">
        <v>82</v>
      </c>
      <c r="M23" s="63" t="s">
        <v>82</v>
      </c>
      <c r="N23" s="63" t="s">
        <v>82</v>
      </c>
      <c r="O23" s="64" t="s">
        <v>82</v>
      </c>
      <c r="P23" s="74">
        <v>1</v>
      </c>
      <c r="Q23" s="78"/>
      <c r="R23" s="79">
        <f t="shared" si="3"/>
        <v>0</v>
      </c>
      <c r="S23" s="75">
        <v>1</v>
      </c>
      <c r="T23" s="78"/>
      <c r="U23" s="60">
        <f t="shared" si="4"/>
        <v>0</v>
      </c>
      <c r="V23" s="47">
        <v>1</v>
      </c>
      <c r="W23" s="68"/>
      <c r="X23" s="60">
        <f t="shared" si="5"/>
        <v>0</v>
      </c>
      <c r="Y23" s="47">
        <v>1</v>
      </c>
      <c r="Z23" s="78"/>
      <c r="AA23" s="77">
        <f t="shared" si="7"/>
        <v>0</v>
      </c>
      <c r="AB23" s="74">
        <v>1</v>
      </c>
      <c r="AC23" s="78"/>
      <c r="AD23" s="60">
        <f t="shared" si="6"/>
        <v>0</v>
      </c>
      <c r="AE23" s="278"/>
      <c r="AF23" s="281"/>
      <c r="AG23" s="284"/>
      <c r="AH23" s="12"/>
      <c r="AI23" s="12"/>
    </row>
    <row r="24" spans="1:38" x14ac:dyDescent="0.25">
      <c r="A24" s="24" t="s">
        <v>3</v>
      </c>
      <c r="B24" s="25" t="s">
        <v>19</v>
      </c>
      <c r="C24" s="66" t="s">
        <v>39</v>
      </c>
      <c r="D24" s="67">
        <v>1</v>
      </c>
      <c r="E24" s="68"/>
      <c r="F24" s="69">
        <f t="shared" si="0"/>
        <v>0</v>
      </c>
      <c r="G24" s="75">
        <v>2</v>
      </c>
      <c r="H24" s="80"/>
      <c r="I24" s="60">
        <f t="shared" si="1"/>
        <v>0</v>
      </c>
      <c r="J24" s="74">
        <v>2</v>
      </c>
      <c r="K24" s="80"/>
      <c r="L24" s="60">
        <f t="shared" si="2"/>
        <v>0</v>
      </c>
      <c r="M24" s="63" t="s">
        <v>82</v>
      </c>
      <c r="N24" s="63" t="s">
        <v>82</v>
      </c>
      <c r="O24" s="64" t="s">
        <v>82</v>
      </c>
      <c r="P24" s="74">
        <v>2</v>
      </c>
      <c r="Q24" s="80"/>
      <c r="R24" s="60">
        <f t="shared" si="3"/>
        <v>0</v>
      </c>
      <c r="S24" s="75">
        <v>2</v>
      </c>
      <c r="T24" s="80"/>
      <c r="U24" s="60">
        <f t="shared" si="4"/>
        <v>0</v>
      </c>
      <c r="V24" s="47">
        <v>1</v>
      </c>
      <c r="W24" s="68"/>
      <c r="X24" s="60">
        <f t="shared" si="5"/>
        <v>0</v>
      </c>
      <c r="Y24" s="47">
        <v>1</v>
      </c>
      <c r="Z24" s="80"/>
      <c r="AA24" s="77">
        <f t="shared" si="7"/>
        <v>0</v>
      </c>
      <c r="AB24" s="74">
        <v>1</v>
      </c>
      <c r="AC24" s="80"/>
      <c r="AD24" s="60">
        <f t="shared" si="6"/>
        <v>0</v>
      </c>
      <c r="AE24" s="278"/>
      <c r="AF24" s="281"/>
      <c r="AG24" s="284"/>
      <c r="AH24" s="12"/>
      <c r="AI24" s="12"/>
    </row>
    <row r="25" spans="1:38" ht="15.75" thickBot="1" x14ac:dyDescent="0.3">
      <c r="A25" s="30" t="s">
        <v>150</v>
      </c>
      <c r="B25" s="31" t="s">
        <v>20</v>
      </c>
      <c r="C25" s="81" t="s">
        <v>39</v>
      </c>
      <c r="D25" s="82">
        <v>1</v>
      </c>
      <c r="E25" s="83"/>
      <c r="F25" s="84">
        <f t="shared" si="0"/>
        <v>0</v>
      </c>
      <c r="G25" s="89">
        <v>1</v>
      </c>
      <c r="H25" s="86"/>
      <c r="I25" s="87">
        <f t="shared" si="1"/>
        <v>0</v>
      </c>
      <c r="J25" s="88">
        <v>1</v>
      </c>
      <c r="K25" s="86"/>
      <c r="L25" s="87">
        <f t="shared" si="2"/>
        <v>0</v>
      </c>
      <c r="M25" s="89">
        <v>1</v>
      </c>
      <c r="N25" s="86"/>
      <c r="O25" s="90">
        <f t="shared" ref="O25" si="8">M25*N25</f>
        <v>0</v>
      </c>
      <c r="P25" s="88">
        <v>1</v>
      </c>
      <c r="Q25" s="86"/>
      <c r="R25" s="84">
        <f t="shared" si="3"/>
        <v>0</v>
      </c>
      <c r="S25" s="89">
        <v>1</v>
      </c>
      <c r="T25" s="86"/>
      <c r="U25" s="87">
        <f t="shared" si="4"/>
        <v>0</v>
      </c>
      <c r="V25" s="85">
        <v>1</v>
      </c>
      <c r="W25" s="83"/>
      <c r="X25" s="87">
        <f t="shared" si="5"/>
        <v>0</v>
      </c>
      <c r="Y25" s="85">
        <v>1</v>
      </c>
      <c r="Z25" s="86"/>
      <c r="AA25" s="90">
        <f t="shared" si="7"/>
        <v>0</v>
      </c>
      <c r="AB25" s="88">
        <v>1</v>
      </c>
      <c r="AC25" s="86"/>
      <c r="AD25" s="87">
        <f t="shared" si="6"/>
        <v>0</v>
      </c>
      <c r="AE25" s="279"/>
      <c r="AF25" s="282"/>
      <c r="AG25" s="285"/>
      <c r="AH25" s="12"/>
      <c r="AI25" s="12"/>
    </row>
    <row r="26" spans="1:38" x14ac:dyDescent="0.25">
      <c r="A26" s="91"/>
      <c r="B26" s="92"/>
      <c r="C26" s="93"/>
      <c r="D26" s="94"/>
      <c r="E26" s="95"/>
      <c r="F26" s="96"/>
      <c r="G26" s="97"/>
      <c r="H26" s="96"/>
      <c r="I26" s="96"/>
      <c r="J26" s="97"/>
      <c r="K26" s="96"/>
      <c r="L26" s="96"/>
      <c r="M26" s="97"/>
      <c r="N26" s="96"/>
      <c r="O26" s="96"/>
      <c r="P26" s="97"/>
      <c r="Q26" s="96"/>
      <c r="R26" s="96"/>
      <c r="S26" s="97"/>
      <c r="T26" s="96"/>
      <c r="U26" s="96"/>
      <c r="V26" s="97"/>
      <c r="W26" s="95"/>
      <c r="X26" s="96"/>
      <c r="Y26" s="97"/>
      <c r="Z26" s="96"/>
      <c r="AA26" s="96"/>
      <c r="AB26" s="97"/>
      <c r="AC26" s="96"/>
      <c r="AD26" s="96"/>
      <c r="AE26" s="97"/>
      <c r="AF26" s="96"/>
      <c r="AG26" s="96"/>
      <c r="AH26" s="98"/>
      <c r="AI26" s="98"/>
      <c r="AJ26" s="9"/>
      <c r="AK26" s="9"/>
      <c r="AL26" s="9"/>
    </row>
    <row r="27" spans="1:38" ht="15.75" thickBo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8" ht="15.75" thickBot="1" x14ac:dyDescent="0.3">
      <c r="A28" s="99" t="s">
        <v>51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  <c r="X28" s="102">
        <f>SUM(F5:F25)+SUM(I5:I25)+SUM(L5:L24)+SUM(O5:O25)+SUM(R5:R25)+SUM(U5:U25)+SUM(X5:X25)+SUM(AA5:AA25)+SUM(AD5:AD25)+SUM(AG5:AG25)</f>
        <v>0</v>
      </c>
      <c r="Y28" s="12" t="s">
        <v>87</v>
      </c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8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8" x14ac:dyDescent="0.25">
      <c r="A30" s="10" t="s">
        <v>158</v>
      </c>
      <c r="B30" s="12"/>
      <c r="C30" s="12"/>
      <c r="D30" s="12"/>
      <c r="E30" s="12"/>
      <c r="F30" s="10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8" x14ac:dyDescent="0.25">
      <c r="A31" s="10" t="s">
        <v>159</v>
      </c>
    </row>
    <row r="32" spans="1:38" x14ac:dyDescent="0.25">
      <c r="A32" s="10" t="s">
        <v>160</v>
      </c>
    </row>
    <row r="33" spans="1:1" x14ac:dyDescent="0.25">
      <c r="A33" s="10" t="s">
        <v>161</v>
      </c>
    </row>
    <row r="34" spans="1:1" x14ac:dyDescent="0.25">
      <c r="A34" s="10" t="s">
        <v>165</v>
      </c>
    </row>
    <row r="35" spans="1:1" x14ac:dyDescent="0.25">
      <c r="A35" s="10"/>
    </row>
  </sheetData>
  <mergeCells count="16">
    <mergeCell ref="AE5:AE25"/>
    <mergeCell ref="AF5:AF25"/>
    <mergeCell ref="AG5:AG25"/>
    <mergeCell ref="A3:A4"/>
    <mergeCell ref="B3:B4"/>
    <mergeCell ref="C3:C4"/>
    <mergeCell ref="D3:F3"/>
    <mergeCell ref="G3:I3"/>
    <mergeCell ref="Y3:AA3"/>
    <mergeCell ref="AB3:AD3"/>
    <mergeCell ref="AE3:AG3"/>
    <mergeCell ref="M3:O3"/>
    <mergeCell ref="J3:L3"/>
    <mergeCell ref="P3:R3"/>
    <mergeCell ref="S3:U3"/>
    <mergeCell ref="V3:X3"/>
  </mergeCells>
  <pageMargins left="0.7" right="0.7" top="0.78740157499999996" bottom="0.78740157499999996" header="0.3" footer="0.3"/>
  <pageSetup paperSize="9" orientation="portrait" r:id="rId1"/>
  <headerFooter>
    <oddHeader xml:space="preserve">&amp;R&amp;"Calibri"&amp;11&amp;K000000&amp;09&amp;"Arial"&amp;IChráněné 
&amp;I&amp;"Arial"&amp;06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70DFA-A3EB-4570-B4A0-6484EE23339A}">
  <dimension ref="P1:AD33"/>
  <sheetViews>
    <sheetView topLeftCell="P1" workbookViewId="0">
      <selection activeCell="P21" sqref="P21"/>
    </sheetView>
  </sheetViews>
  <sheetFormatPr defaultColWidth="8.85546875" defaultRowHeight="15" x14ac:dyDescent="0.25"/>
  <cols>
    <col min="16" max="16" width="26.42578125" bestFit="1" customWidth="1"/>
    <col min="18" max="18" width="9.7109375" customWidth="1"/>
    <col min="20" max="20" width="11.42578125" customWidth="1"/>
    <col min="21" max="21" width="12.140625" customWidth="1"/>
    <col min="22" max="22" width="10.42578125" bestFit="1" customWidth="1"/>
    <col min="23" max="23" width="11.140625" customWidth="1"/>
    <col min="24" max="24" width="13.85546875" customWidth="1"/>
    <col min="26" max="26" width="11.28515625" customWidth="1"/>
    <col min="27" max="27" width="12.85546875" customWidth="1"/>
  </cols>
  <sheetData>
    <row r="1" spans="16:27" x14ac:dyDescent="0.25">
      <c r="P1" s="11" t="s">
        <v>156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6:27" ht="15.75" thickBot="1" x14ac:dyDescent="0.3"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6:27" ht="15.75" thickBot="1" x14ac:dyDescent="0.3">
      <c r="P3" s="298" t="s">
        <v>26</v>
      </c>
      <c r="Q3" s="300" t="s">
        <v>33</v>
      </c>
      <c r="R3" s="300" t="s">
        <v>21</v>
      </c>
      <c r="S3" s="295" t="s">
        <v>92</v>
      </c>
      <c r="T3" s="296"/>
      <c r="U3" s="297"/>
      <c r="V3" s="295" t="s">
        <v>163</v>
      </c>
      <c r="W3" s="296"/>
      <c r="X3" s="297"/>
      <c r="Y3" s="295" t="s">
        <v>114</v>
      </c>
      <c r="Z3" s="296"/>
      <c r="AA3" s="297"/>
    </row>
    <row r="4" spans="16:27" ht="45.75" thickBot="1" x14ac:dyDescent="0.3">
      <c r="P4" s="299"/>
      <c r="Q4" s="301"/>
      <c r="R4" s="301"/>
      <c r="S4" s="127" t="s">
        <v>24</v>
      </c>
      <c r="T4" s="128" t="s">
        <v>41</v>
      </c>
      <c r="U4" s="129" t="s">
        <v>56</v>
      </c>
      <c r="V4" s="127" t="s">
        <v>24</v>
      </c>
      <c r="W4" s="128" t="s">
        <v>41</v>
      </c>
      <c r="X4" s="129" t="s">
        <v>56</v>
      </c>
      <c r="Y4" s="127" t="s">
        <v>24</v>
      </c>
      <c r="Z4" s="128" t="s">
        <v>41</v>
      </c>
      <c r="AA4" s="129" t="s">
        <v>56</v>
      </c>
    </row>
    <row r="5" spans="16:27" x14ac:dyDescent="0.25">
      <c r="P5" s="18" t="s">
        <v>27</v>
      </c>
      <c r="Q5" s="39" t="s">
        <v>108</v>
      </c>
      <c r="R5" s="114" t="s">
        <v>39</v>
      </c>
      <c r="S5" s="67">
        <v>1</v>
      </c>
      <c r="T5" s="115"/>
      <c r="U5" s="60">
        <f>S5*T5</f>
        <v>0</v>
      </c>
      <c r="V5" s="47" t="s">
        <v>82</v>
      </c>
      <c r="W5" s="116" t="s">
        <v>82</v>
      </c>
      <c r="X5" s="117" t="s">
        <v>82</v>
      </c>
      <c r="Y5" s="47" t="s">
        <v>82</v>
      </c>
      <c r="Z5" s="116" t="s">
        <v>82</v>
      </c>
      <c r="AA5" s="117" t="s">
        <v>82</v>
      </c>
    </row>
    <row r="6" spans="16:27" x14ac:dyDescent="0.25">
      <c r="P6" s="24" t="s">
        <v>28</v>
      </c>
      <c r="Q6" s="39" t="s">
        <v>108</v>
      </c>
      <c r="R6" s="114" t="s">
        <v>39</v>
      </c>
      <c r="S6" s="67">
        <v>1</v>
      </c>
      <c r="T6" s="118"/>
      <c r="U6" s="60">
        <f>S6*T6</f>
        <v>0</v>
      </c>
      <c r="V6" s="47" t="s">
        <v>82</v>
      </c>
      <c r="W6" s="119" t="s">
        <v>82</v>
      </c>
      <c r="X6" s="117" t="s">
        <v>82</v>
      </c>
      <c r="Y6" s="47" t="s">
        <v>82</v>
      </c>
      <c r="Z6" s="119" t="s">
        <v>82</v>
      </c>
      <c r="AA6" s="117" t="s">
        <v>82</v>
      </c>
    </row>
    <row r="7" spans="16:27" x14ac:dyDescent="0.25">
      <c r="P7" s="44" t="s">
        <v>143</v>
      </c>
      <c r="Q7" s="45" t="s">
        <v>144</v>
      </c>
      <c r="R7" s="114" t="s">
        <v>39</v>
      </c>
      <c r="S7" s="58">
        <v>2</v>
      </c>
      <c r="T7" s="62"/>
      <c r="U7" s="60">
        <f>S7*T7</f>
        <v>0</v>
      </c>
      <c r="V7" s="58" t="s">
        <v>82</v>
      </c>
      <c r="W7" s="120" t="s">
        <v>82</v>
      </c>
      <c r="X7" s="117" t="s">
        <v>82</v>
      </c>
      <c r="Y7" s="58" t="s">
        <v>82</v>
      </c>
      <c r="Z7" s="120" t="s">
        <v>82</v>
      </c>
      <c r="AA7" s="117" t="s">
        <v>82</v>
      </c>
    </row>
    <row r="8" spans="16:27" x14ac:dyDescent="0.25">
      <c r="P8" s="46" t="s">
        <v>94</v>
      </c>
      <c r="Q8" s="25"/>
      <c r="R8" s="114" t="s">
        <v>39</v>
      </c>
      <c r="S8" s="67">
        <v>1</v>
      </c>
      <c r="T8" s="70"/>
      <c r="U8" s="69">
        <f t="shared" ref="U8:U12" si="0">S8*T8</f>
        <v>0</v>
      </c>
      <c r="V8" s="67" t="s">
        <v>82</v>
      </c>
      <c r="W8" s="121" t="s">
        <v>82</v>
      </c>
      <c r="X8" s="122" t="s">
        <v>82</v>
      </c>
      <c r="Y8" s="67" t="s">
        <v>82</v>
      </c>
      <c r="Z8" s="121" t="s">
        <v>82</v>
      </c>
      <c r="AA8" s="122" t="s">
        <v>82</v>
      </c>
    </row>
    <row r="9" spans="16:27" x14ac:dyDescent="0.25">
      <c r="P9" s="24" t="s">
        <v>29</v>
      </c>
      <c r="Q9" s="25" t="s">
        <v>34</v>
      </c>
      <c r="R9" s="114" t="s">
        <v>39</v>
      </c>
      <c r="S9" s="67">
        <v>1</v>
      </c>
      <c r="T9" s="70"/>
      <c r="U9" s="69">
        <f t="shared" si="0"/>
        <v>0</v>
      </c>
      <c r="V9" s="67">
        <v>4</v>
      </c>
      <c r="W9" s="70"/>
      <c r="X9" s="69">
        <f t="shared" ref="X9:X12" si="1">V9*W9</f>
        <v>0</v>
      </c>
      <c r="Y9" s="67">
        <v>1</v>
      </c>
      <c r="Z9" s="70"/>
      <c r="AA9" s="69">
        <f t="shared" ref="AA9:AA12" si="2">Y9*Z9</f>
        <v>0</v>
      </c>
    </row>
    <row r="10" spans="16:27" x14ac:dyDescent="0.25">
      <c r="P10" s="24" t="s">
        <v>29</v>
      </c>
      <c r="Q10" s="25" t="s">
        <v>35</v>
      </c>
      <c r="R10" s="114" t="s">
        <v>39</v>
      </c>
      <c r="S10" s="67">
        <v>1</v>
      </c>
      <c r="T10" s="70"/>
      <c r="U10" s="69">
        <f t="shared" si="0"/>
        <v>0</v>
      </c>
      <c r="V10" s="67">
        <v>2</v>
      </c>
      <c r="W10" s="70"/>
      <c r="X10" s="69">
        <f t="shared" si="1"/>
        <v>0</v>
      </c>
      <c r="Y10" s="67">
        <v>1</v>
      </c>
      <c r="Z10" s="70"/>
      <c r="AA10" s="69">
        <f t="shared" si="2"/>
        <v>0</v>
      </c>
    </row>
    <row r="11" spans="16:27" x14ac:dyDescent="0.25">
      <c r="P11" s="44" t="s">
        <v>30</v>
      </c>
      <c r="Q11" s="45" t="s">
        <v>36</v>
      </c>
      <c r="R11" s="123" t="s">
        <v>39</v>
      </c>
      <c r="S11" s="67">
        <v>1</v>
      </c>
      <c r="T11" s="62"/>
      <c r="U11" s="60">
        <f t="shared" si="0"/>
        <v>0</v>
      </c>
      <c r="V11" s="58">
        <v>4</v>
      </c>
      <c r="W11" s="62"/>
      <c r="X11" s="60">
        <f t="shared" si="1"/>
        <v>0</v>
      </c>
      <c r="Y11" s="58">
        <v>1</v>
      </c>
      <c r="Z11" s="62"/>
      <c r="AA11" s="60">
        <f t="shared" si="2"/>
        <v>0</v>
      </c>
    </row>
    <row r="12" spans="16:27" ht="15.75" thickBot="1" x14ac:dyDescent="0.3">
      <c r="P12" s="30" t="s">
        <v>30</v>
      </c>
      <c r="Q12" s="31" t="s">
        <v>37</v>
      </c>
      <c r="R12" s="124" t="s">
        <v>39</v>
      </c>
      <c r="S12" s="125">
        <v>1</v>
      </c>
      <c r="T12" s="126"/>
      <c r="U12" s="84">
        <f t="shared" si="0"/>
        <v>0</v>
      </c>
      <c r="V12" s="82">
        <v>2</v>
      </c>
      <c r="W12" s="126"/>
      <c r="X12" s="84">
        <f t="shared" si="1"/>
        <v>0</v>
      </c>
      <c r="Y12" s="82">
        <v>1</v>
      </c>
      <c r="Z12" s="126"/>
      <c r="AA12" s="84">
        <f t="shared" si="2"/>
        <v>0</v>
      </c>
    </row>
    <row r="13" spans="16:27" x14ac:dyDescent="0.25"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6:27" ht="15.75" thickBot="1" x14ac:dyDescent="0.3">
      <c r="P14" s="10"/>
      <c r="Q14" s="10"/>
      <c r="R14" s="10"/>
      <c r="S14" s="10"/>
      <c r="T14" s="10"/>
      <c r="U14" s="10"/>
      <c r="V14" s="12"/>
      <c r="W14" s="12"/>
      <c r="X14" s="12"/>
      <c r="Y14" s="12"/>
      <c r="Z14" s="12"/>
      <c r="AA14" s="12"/>
    </row>
    <row r="15" spans="16:27" ht="15.75" thickBot="1" x14ac:dyDescent="0.3">
      <c r="P15" s="275" t="s">
        <v>146</v>
      </c>
      <c r="Q15" s="276"/>
      <c r="R15" s="276"/>
      <c r="S15" s="276"/>
      <c r="T15" s="276"/>
      <c r="U15" s="53">
        <f>SUM(U5:U12)+SUM(X5:X12)+SUM(AA5:AA12)</f>
        <v>0</v>
      </c>
      <c r="V15" s="12"/>
      <c r="W15" s="12"/>
      <c r="X15" s="12"/>
      <c r="Y15" s="12"/>
      <c r="Z15" s="12"/>
      <c r="AA15" s="12"/>
    </row>
    <row r="16" spans="16:27" x14ac:dyDescent="0.25"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6:30" x14ac:dyDescent="0.25">
      <c r="P17" s="10" t="s">
        <v>158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6:30" x14ac:dyDescent="0.25">
      <c r="P18" s="10" t="s">
        <v>159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6:30" x14ac:dyDescent="0.25">
      <c r="P19" s="10" t="s">
        <v>160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6:30" x14ac:dyDescent="0.25">
      <c r="P20" s="10" t="s">
        <v>161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6:30" x14ac:dyDescent="0.25">
      <c r="P21" s="10" t="s">
        <v>165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6:30" x14ac:dyDescent="0.25"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32" spans="16:30" x14ac:dyDescent="0.25">
      <c r="AD32" t="s">
        <v>155</v>
      </c>
    </row>
    <row r="33" spans="30:30" x14ac:dyDescent="0.25">
      <c r="AD33" t="s">
        <v>155</v>
      </c>
    </row>
  </sheetData>
  <mergeCells count="7">
    <mergeCell ref="Y3:AA3"/>
    <mergeCell ref="P15:T15"/>
    <mergeCell ref="P3:P4"/>
    <mergeCell ref="Q3:Q4"/>
    <mergeCell ref="R3:R4"/>
    <mergeCell ref="S3:U3"/>
    <mergeCell ref="V3:X3"/>
  </mergeCells>
  <pageMargins left="0.7" right="0.7" top="0.78740157499999996" bottom="0.78740157499999996" header="0.3" footer="0.3"/>
  <pageSetup paperSize="9" orientation="portrait" r:id="rId1"/>
  <headerFooter>
    <oddHeader xml:space="preserve">&amp;R&amp;"Calibri"&amp;11&amp;K000000&amp;09&amp;"Arial"&amp;IChráněné 
&amp;I&amp;"Arial"&amp;06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76"/>
  <sheetViews>
    <sheetView topLeftCell="A37" zoomScaleNormal="100" workbookViewId="0">
      <selection activeCell="A48" sqref="A48"/>
    </sheetView>
  </sheetViews>
  <sheetFormatPr defaultColWidth="8.85546875" defaultRowHeight="15" x14ac:dyDescent="0.25"/>
  <cols>
    <col min="1" max="1" width="26.42578125" customWidth="1"/>
    <col min="2" max="2" width="20.85546875" customWidth="1"/>
    <col min="3" max="3" width="10.140625" customWidth="1"/>
    <col min="4" max="4" width="9.28515625" bestFit="1" customWidth="1"/>
    <col min="5" max="5" width="12" customWidth="1"/>
    <col min="6" max="6" width="11.85546875" customWidth="1"/>
    <col min="7" max="7" width="9.42578125" bestFit="1" customWidth="1"/>
    <col min="8" max="9" width="11.42578125" customWidth="1"/>
    <col min="10" max="10" width="9.42578125" bestFit="1" customWidth="1"/>
    <col min="11" max="11" width="11.140625" customWidth="1"/>
    <col min="12" max="12" width="12.42578125" customWidth="1"/>
    <col min="13" max="13" width="9.28515625" bestFit="1" customWidth="1"/>
    <col min="14" max="14" width="11.140625" customWidth="1"/>
    <col min="15" max="15" width="12" customWidth="1"/>
    <col min="16" max="16" width="9.28515625" bestFit="1" customWidth="1"/>
    <col min="17" max="17" width="11.140625" customWidth="1"/>
    <col min="18" max="18" width="11.42578125" customWidth="1"/>
    <col min="19" max="19" width="9.28515625" bestFit="1" customWidth="1"/>
    <col min="20" max="20" width="12.42578125" customWidth="1"/>
    <col min="21" max="21" width="13.7109375" customWidth="1"/>
    <col min="22" max="22" width="9.28515625" bestFit="1" customWidth="1"/>
    <col min="23" max="23" width="11.85546875" customWidth="1"/>
    <col min="24" max="24" width="14.42578125" customWidth="1"/>
    <col min="25" max="25" width="9.28515625" bestFit="1" customWidth="1"/>
    <col min="26" max="26" width="11.85546875" customWidth="1"/>
    <col min="27" max="27" width="13.85546875" customWidth="1"/>
    <col min="28" max="28" width="9" bestFit="1" customWidth="1"/>
    <col min="29" max="29" width="11.7109375" customWidth="1"/>
    <col min="30" max="30" width="14.85546875" customWidth="1"/>
    <col min="31" max="31" width="9" bestFit="1" customWidth="1"/>
    <col min="32" max="32" width="11.7109375" customWidth="1"/>
    <col min="33" max="33" width="14.42578125" customWidth="1"/>
    <col min="34" max="34" width="9" bestFit="1" customWidth="1"/>
    <col min="35" max="35" width="11.42578125" customWidth="1"/>
    <col min="36" max="36" width="13.85546875" customWidth="1"/>
    <col min="37" max="37" width="9.42578125" bestFit="1" customWidth="1"/>
    <col min="38" max="38" width="11.140625" customWidth="1"/>
    <col min="39" max="39" width="14.7109375" customWidth="1"/>
    <col min="40" max="40" width="9" bestFit="1" customWidth="1"/>
    <col min="41" max="41" width="11.7109375" customWidth="1"/>
    <col min="42" max="42" width="14.42578125" customWidth="1"/>
    <col min="43" max="43" width="9" bestFit="1" customWidth="1"/>
    <col min="44" max="44" width="11.140625" customWidth="1"/>
    <col min="45" max="45" width="13.140625" customWidth="1"/>
    <col min="46" max="46" width="9" bestFit="1" customWidth="1"/>
    <col min="47" max="47" width="10.42578125" customWidth="1"/>
    <col min="48" max="48" width="12.85546875" customWidth="1"/>
    <col min="49" max="49" width="9" bestFit="1" customWidth="1"/>
    <col min="50" max="50" width="10.42578125" customWidth="1"/>
    <col min="51" max="51" width="12.7109375" customWidth="1"/>
    <col min="52" max="52" width="9" bestFit="1" customWidth="1"/>
    <col min="53" max="53" width="10.42578125" customWidth="1"/>
    <col min="54" max="54" width="13" customWidth="1"/>
    <col min="55" max="55" width="9" bestFit="1" customWidth="1"/>
    <col min="56" max="56" width="10.7109375" customWidth="1"/>
    <col min="57" max="57" width="11.28515625" bestFit="1" customWidth="1"/>
    <col min="58" max="58" width="9" bestFit="1" customWidth="1"/>
    <col min="59" max="59" width="11" customWidth="1"/>
    <col min="60" max="60" width="11.28515625" bestFit="1" customWidth="1"/>
    <col min="62" max="62" width="10.42578125" customWidth="1"/>
    <col min="63" max="63" width="13.85546875" customWidth="1"/>
  </cols>
  <sheetData>
    <row r="1" spans="1:67" x14ac:dyDescent="0.25">
      <c r="A1" s="11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</row>
    <row r="2" spans="1:67" ht="15.75" thickBo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</row>
    <row r="3" spans="1:67" ht="15.75" thickBot="1" x14ac:dyDescent="0.3">
      <c r="A3" s="286" t="s">
        <v>0</v>
      </c>
      <c r="B3" s="288" t="s">
        <v>4</v>
      </c>
      <c r="C3" s="310" t="s">
        <v>21</v>
      </c>
      <c r="D3" s="302" t="s">
        <v>135</v>
      </c>
      <c r="E3" s="303"/>
      <c r="F3" s="304"/>
      <c r="G3" s="303" t="s">
        <v>136</v>
      </c>
      <c r="H3" s="303"/>
      <c r="I3" s="304"/>
      <c r="J3" s="302" t="s">
        <v>52</v>
      </c>
      <c r="K3" s="303"/>
      <c r="L3" s="304"/>
      <c r="M3" s="303" t="s">
        <v>137</v>
      </c>
      <c r="N3" s="303"/>
      <c r="O3" s="304"/>
      <c r="P3" s="303" t="s">
        <v>138</v>
      </c>
      <c r="Q3" s="303"/>
      <c r="R3" s="303"/>
      <c r="S3" s="302" t="s">
        <v>53</v>
      </c>
      <c r="T3" s="303"/>
      <c r="U3" s="304"/>
      <c r="V3" s="302" t="s">
        <v>54</v>
      </c>
      <c r="W3" s="303"/>
      <c r="X3" s="304"/>
      <c r="Y3" s="292" t="s">
        <v>55</v>
      </c>
      <c r="Z3" s="293"/>
      <c r="AA3" s="294"/>
      <c r="AB3" s="295" t="s">
        <v>86</v>
      </c>
      <c r="AC3" s="296"/>
      <c r="AD3" s="297"/>
      <c r="AE3" s="295" t="s">
        <v>89</v>
      </c>
      <c r="AF3" s="296"/>
      <c r="AG3" s="297"/>
      <c r="AH3" s="306" t="s">
        <v>88</v>
      </c>
      <c r="AI3" s="306"/>
      <c r="AJ3" s="306"/>
      <c r="AK3" s="305" t="s">
        <v>139</v>
      </c>
      <c r="AL3" s="306"/>
      <c r="AM3" s="307"/>
      <c r="AN3" s="295" t="s">
        <v>90</v>
      </c>
      <c r="AO3" s="296"/>
      <c r="AP3" s="297"/>
      <c r="AQ3" s="296" t="s">
        <v>117</v>
      </c>
      <c r="AR3" s="296"/>
      <c r="AS3" s="296"/>
      <c r="AT3" s="295" t="s">
        <v>140</v>
      </c>
      <c r="AU3" s="296"/>
      <c r="AV3" s="297"/>
      <c r="AW3" s="296" t="s">
        <v>93</v>
      </c>
      <c r="AX3" s="296"/>
      <c r="AY3" s="296"/>
      <c r="AZ3" s="305" t="s">
        <v>120</v>
      </c>
      <c r="BA3" s="306"/>
      <c r="BB3" s="307"/>
      <c r="BC3" s="295" t="s">
        <v>95</v>
      </c>
      <c r="BD3" s="296"/>
      <c r="BE3" s="297"/>
      <c r="BF3" s="296" t="s">
        <v>96</v>
      </c>
      <c r="BG3" s="296"/>
      <c r="BH3" s="297"/>
      <c r="BI3" s="302" t="s">
        <v>141</v>
      </c>
      <c r="BJ3" s="303"/>
      <c r="BK3" s="304"/>
      <c r="BL3" s="12"/>
      <c r="BM3" s="12"/>
      <c r="BN3" s="12"/>
      <c r="BO3" s="12"/>
    </row>
    <row r="4" spans="1:67" ht="45.75" thickBot="1" x14ac:dyDescent="0.3">
      <c r="A4" s="308"/>
      <c r="B4" s="309"/>
      <c r="C4" s="311"/>
      <c r="D4" s="218" t="s">
        <v>24</v>
      </c>
      <c r="E4" s="213" t="s">
        <v>41</v>
      </c>
      <c r="F4" s="214" t="s">
        <v>56</v>
      </c>
      <c r="G4" s="219" t="s">
        <v>24</v>
      </c>
      <c r="H4" s="15" t="s">
        <v>41</v>
      </c>
      <c r="I4" s="214" t="s">
        <v>56</v>
      </c>
      <c r="J4" s="218" t="s">
        <v>24</v>
      </c>
      <c r="K4" s="213" t="s">
        <v>41</v>
      </c>
      <c r="L4" s="214" t="s">
        <v>56</v>
      </c>
      <c r="M4" s="219" t="s">
        <v>24</v>
      </c>
      <c r="N4" s="213" t="s">
        <v>41</v>
      </c>
      <c r="O4" s="214" t="s">
        <v>56</v>
      </c>
      <c r="P4" s="219" t="s">
        <v>24</v>
      </c>
      <c r="Q4" s="213" t="s">
        <v>41</v>
      </c>
      <c r="R4" s="214" t="s">
        <v>56</v>
      </c>
      <c r="S4" s="218" t="s">
        <v>24</v>
      </c>
      <c r="T4" s="213" t="s">
        <v>41</v>
      </c>
      <c r="U4" s="214" t="s">
        <v>56</v>
      </c>
      <c r="V4" s="218" t="s">
        <v>24</v>
      </c>
      <c r="W4" s="213" t="s">
        <v>41</v>
      </c>
      <c r="X4" s="214" t="s">
        <v>56</v>
      </c>
      <c r="Y4" s="218" t="s">
        <v>24</v>
      </c>
      <c r="Z4" s="213" t="s">
        <v>41</v>
      </c>
      <c r="AA4" s="214" t="s">
        <v>56</v>
      </c>
      <c r="AB4" s="127" t="s">
        <v>24</v>
      </c>
      <c r="AC4" s="128" t="s">
        <v>41</v>
      </c>
      <c r="AD4" s="129" t="s">
        <v>56</v>
      </c>
      <c r="AE4" s="220" t="s">
        <v>24</v>
      </c>
      <c r="AF4" s="215" t="s">
        <v>41</v>
      </c>
      <c r="AG4" s="216" t="s">
        <v>56</v>
      </c>
      <c r="AH4" s="221" t="s">
        <v>24</v>
      </c>
      <c r="AI4" s="215" t="s">
        <v>41</v>
      </c>
      <c r="AJ4" s="217" t="s">
        <v>56</v>
      </c>
      <c r="AK4" s="220" t="s">
        <v>24</v>
      </c>
      <c r="AL4" s="215" t="s">
        <v>41</v>
      </c>
      <c r="AM4" s="216" t="s">
        <v>56</v>
      </c>
      <c r="AN4" s="220" t="s">
        <v>24</v>
      </c>
      <c r="AO4" s="215" t="s">
        <v>41</v>
      </c>
      <c r="AP4" s="216" t="s">
        <v>56</v>
      </c>
      <c r="AQ4" s="221" t="s">
        <v>24</v>
      </c>
      <c r="AR4" s="215" t="s">
        <v>41</v>
      </c>
      <c r="AS4" s="217" t="s">
        <v>56</v>
      </c>
      <c r="AT4" s="220" t="s">
        <v>24</v>
      </c>
      <c r="AU4" s="215" t="s">
        <v>41</v>
      </c>
      <c r="AV4" s="216" t="s">
        <v>56</v>
      </c>
      <c r="AW4" s="221" t="s">
        <v>24</v>
      </c>
      <c r="AX4" s="215" t="s">
        <v>41</v>
      </c>
      <c r="AY4" s="217" t="s">
        <v>56</v>
      </c>
      <c r="AZ4" s="220" t="s">
        <v>24</v>
      </c>
      <c r="BA4" s="215" t="s">
        <v>41</v>
      </c>
      <c r="BB4" s="216" t="s">
        <v>56</v>
      </c>
      <c r="BC4" s="220" t="s">
        <v>24</v>
      </c>
      <c r="BD4" s="215" t="s">
        <v>41</v>
      </c>
      <c r="BE4" s="216" t="s">
        <v>56</v>
      </c>
      <c r="BF4" s="221" t="s">
        <v>24</v>
      </c>
      <c r="BG4" s="215" t="s">
        <v>41</v>
      </c>
      <c r="BH4" s="216" t="s">
        <v>56</v>
      </c>
      <c r="BI4" s="218" t="s">
        <v>24</v>
      </c>
      <c r="BJ4" s="213" t="s">
        <v>41</v>
      </c>
      <c r="BK4" s="214" t="s">
        <v>56</v>
      </c>
      <c r="BL4" s="12"/>
      <c r="BM4" s="12"/>
      <c r="BN4" s="12"/>
      <c r="BO4" s="12"/>
    </row>
    <row r="5" spans="1:67" x14ac:dyDescent="0.25">
      <c r="A5" s="130" t="s">
        <v>1</v>
      </c>
      <c r="B5" s="131" t="s">
        <v>5</v>
      </c>
      <c r="C5" s="132" t="s">
        <v>22</v>
      </c>
      <c r="D5" s="133">
        <v>16</v>
      </c>
      <c r="E5" s="134"/>
      <c r="F5" s="135">
        <f>D5*E5</f>
        <v>0</v>
      </c>
      <c r="G5" s="133">
        <v>16</v>
      </c>
      <c r="H5" s="136"/>
      <c r="I5" s="135">
        <f>G5*H5</f>
        <v>0</v>
      </c>
      <c r="J5" s="133">
        <v>16</v>
      </c>
      <c r="K5" s="137"/>
      <c r="L5" s="135">
        <f>J5*K5</f>
        <v>0</v>
      </c>
      <c r="M5" s="133">
        <v>16</v>
      </c>
      <c r="N5" s="134"/>
      <c r="O5" s="135">
        <f>M5*N5</f>
        <v>0</v>
      </c>
      <c r="P5" s="133">
        <v>16</v>
      </c>
      <c r="Q5" s="134"/>
      <c r="R5" s="138">
        <f>P5*Q5</f>
        <v>0</v>
      </c>
      <c r="S5" s="139">
        <v>20</v>
      </c>
      <c r="T5" s="140"/>
      <c r="U5" s="135">
        <f>S5*T5</f>
        <v>0</v>
      </c>
      <c r="V5" s="133">
        <v>16</v>
      </c>
      <c r="W5" s="137"/>
      <c r="X5" s="135">
        <f>V5*W5</f>
        <v>0</v>
      </c>
      <c r="Y5" s="133">
        <v>16</v>
      </c>
      <c r="Z5" s="134"/>
      <c r="AA5" s="135">
        <f>Y5*Z5</f>
        <v>0</v>
      </c>
      <c r="AB5" s="141">
        <v>50</v>
      </c>
      <c r="AC5" s="142"/>
      <c r="AD5" s="77">
        <f>AB5*AC5</f>
        <v>0</v>
      </c>
      <c r="AE5" s="143" t="s">
        <v>82</v>
      </c>
      <c r="AF5" s="144" t="s">
        <v>82</v>
      </c>
      <c r="AG5" s="145" t="s">
        <v>82</v>
      </c>
      <c r="AH5" s="143" t="s">
        <v>82</v>
      </c>
      <c r="AI5" s="144" t="s">
        <v>82</v>
      </c>
      <c r="AJ5" s="145" t="s">
        <v>82</v>
      </c>
      <c r="AK5" s="143" t="s">
        <v>82</v>
      </c>
      <c r="AL5" s="144" t="s">
        <v>82</v>
      </c>
      <c r="AM5" s="145" t="s">
        <v>82</v>
      </c>
      <c r="AN5" s="143" t="s">
        <v>82</v>
      </c>
      <c r="AO5" s="144" t="s">
        <v>82</v>
      </c>
      <c r="AP5" s="145" t="s">
        <v>82</v>
      </c>
      <c r="AQ5" s="133">
        <v>16</v>
      </c>
      <c r="AR5" s="134"/>
      <c r="AS5" s="138">
        <f>AQ5*AR5</f>
        <v>0</v>
      </c>
      <c r="AT5" s="143" t="s">
        <v>82</v>
      </c>
      <c r="AU5" s="144" t="s">
        <v>82</v>
      </c>
      <c r="AV5" s="145" t="s">
        <v>82</v>
      </c>
      <c r="AW5" s="222" t="s">
        <v>82</v>
      </c>
      <c r="AX5" s="144" t="s">
        <v>82</v>
      </c>
      <c r="AY5" s="223" t="s">
        <v>82</v>
      </c>
      <c r="AZ5" s="143" t="s">
        <v>82</v>
      </c>
      <c r="BA5" s="144" t="s">
        <v>82</v>
      </c>
      <c r="BB5" s="145" t="s">
        <v>82</v>
      </c>
      <c r="BC5" s="133">
        <v>16</v>
      </c>
      <c r="BD5" s="134"/>
      <c r="BE5" s="135">
        <f>BC5*BD5</f>
        <v>0</v>
      </c>
      <c r="BF5" s="222" t="s">
        <v>82</v>
      </c>
      <c r="BG5" s="144" t="s">
        <v>82</v>
      </c>
      <c r="BH5" s="145" t="s">
        <v>82</v>
      </c>
      <c r="BI5" s="222" t="s">
        <v>82</v>
      </c>
      <c r="BJ5" s="144" t="s">
        <v>82</v>
      </c>
      <c r="BK5" s="145" t="s">
        <v>82</v>
      </c>
      <c r="BL5" s="12"/>
      <c r="BM5" s="12"/>
      <c r="BN5" s="12"/>
      <c r="BO5" s="12"/>
    </row>
    <row r="6" spans="1:67" x14ac:dyDescent="0.25">
      <c r="A6" s="24" t="s">
        <v>71</v>
      </c>
      <c r="B6" s="146" t="s">
        <v>6</v>
      </c>
      <c r="C6" s="147" t="s">
        <v>23</v>
      </c>
      <c r="D6" s="63">
        <v>33</v>
      </c>
      <c r="E6" s="148"/>
      <c r="F6" s="69">
        <f t="shared" ref="F6:F25" si="0">D6*E6</f>
        <v>0</v>
      </c>
      <c r="G6" s="63">
        <v>33</v>
      </c>
      <c r="H6" s="149"/>
      <c r="I6" s="60">
        <f t="shared" ref="I6:I25" si="1">G6*H6</f>
        <v>0</v>
      </c>
      <c r="J6" s="63">
        <v>33</v>
      </c>
      <c r="K6" s="150"/>
      <c r="L6" s="60">
        <f t="shared" ref="L6:L25" si="2">J6*K6</f>
        <v>0</v>
      </c>
      <c r="M6" s="63">
        <v>33</v>
      </c>
      <c r="N6" s="148"/>
      <c r="O6" s="60">
        <f t="shared" ref="O6:O25" si="3">M6*N6</f>
        <v>0</v>
      </c>
      <c r="P6" s="63">
        <v>33</v>
      </c>
      <c r="Q6" s="148"/>
      <c r="R6" s="77">
        <f t="shared" ref="R6:R25" si="4">P6*Q6</f>
        <v>0</v>
      </c>
      <c r="S6" s="67">
        <v>20</v>
      </c>
      <c r="T6" s="151"/>
      <c r="U6" s="60">
        <f t="shared" ref="U6:U25" si="5">S6*T6</f>
        <v>0</v>
      </c>
      <c r="V6" s="63">
        <v>33</v>
      </c>
      <c r="W6" s="150"/>
      <c r="X6" s="60">
        <f t="shared" ref="X6:X25" si="6">V6*W6</f>
        <v>0</v>
      </c>
      <c r="Y6" s="63">
        <v>33</v>
      </c>
      <c r="Z6" s="148"/>
      <c r="AA6" s="60">
        <f t="shared" ref="AA6:AA25" si="7">Y6*Z6</f>
        <v>0</v>
      </c>
      <c r="AB6" s="152">
        <v>108</v>
      </c>
      <c r="AC6" s="150"/>
      <c r="AD6" s="77">
        <f t="shared" ref="AD6:AD25" si="8">AB6*AC6</f>
        <v>0</v>
      </c>
      <c r="AE6" s="153" t="s">
        <v>82</v>
      </c>
      <c r="AF6" s="154" t="s">
        <v>82</v>
      </c>
      <c r="AG6" s="155" t="s">
        <v>82</v>
      </c>
      <c r="AH6" s="153" t="s">
        <v>82</v>
      </c>
      <c r="AI6" s="154" t="s">
        <v>82</v>
      </c>
      <c r="AJ6" s="155" t="s">
        <v>82</v>
      </c>
      <c r="AK6" s="153" t="s">
        <v>82</v>
      </c>
      <c r="AL6" s="154" t="s">
        <v>82</v>
      </c>
      <c r="AM6" s="155" t="s">
        <v>82</v>
      </c>
      <c r="AN6" s="153" t="s">
        <v>82</v>
      </c>
      <c r="AO6" s="154" t="s">
        <v>82</v>
      </c>
      <c r="AP6" s="155" t="s">
        <v>82</v>
      </c>
      <c r="AQ6" s="63">
        <v>33</v>
      </c>
      <c r="AR6" s="148"/>
      <c r="AS6" s="158">
        <f t="shared" ref="AS6:AS13" si="9">AQ6*AR6</f>
        <v>0</v>
      </c>
      <c r="AT6" s="153" t="s">
        <v>82</v>
      </c>
      <c r="AU6" s="154" t="s">
        <v>82</v>
      </c>
      <c r="AV6" s="155" t="s">
        <v>82</v>
      </c>
      <c r="AW6" s="157" t="s">
        <v>82</v>
      </c>
      <c r="AX6" s="154" t="s">
        <v>82</v>
      </c>
      <c r="AY6" s="224" t="s">
        <v>82</v>
      </c>
      <c r="AZ6" s="153" t="s">
        <v>82</v>
      </c>
      <c r="BA6" s="154" t="s">
        <v>82</v>
      </c>
      <c r="BB6" s="155" t="s">
        <v>82</v>
      </c>
      <c r="BC6" s="63">
        <v>33</v>
      </c>
      <c r="BD6" s="148"/>
      <c r="BE6" s="69">
        <f t="shared" ref="BE6:BE13" si="10">BC6*BD6</f>
        <v>0</v>
      </c>
      <c r="BF6" s="157" t="s">
        <v>82</v>
      </c>
      <c r="BG6" s="154" t="s">
        <v>82</v>
      </c>
      <c r="BH6" s="155" t="s">
        <v>82</v>
      </c>
      <c r="BI6" s="157" t="s">
        <v>82</v>
      </c>
      <c r="BJ6" s="154" t="s">
        <v>82</v>
      </c>
      <c r="BK6" s="155" t="s">
        <v>82</v>
      </c>
      <c r="BL6" s="12"/>
      <c r="BM6" s="12"/>
      <c r="BN6" s="12"/>
      <c r="BO6" s="12"/>
    </row>
    <row r="7" spans="1:67" x14ac:dyDescent="0.25">
      <c r="A7" s="24" t="s">
        <v>2</v>
      </c>
      <c r="B7" s="146" t="s">
        <v>5</v>
      </c>
      <c r="C7" s="147" t="s">
        <v>23</v>
      </c>
      <c r="D7" s="63">
        <v>16</v>
      </c>
      <c r="E7" s="148"/>
      <c r="F7" s="69">
        <f t="shared" si="0"/>
        <v>0</v>
      </c>
      <c r="G7" s="63">
        <v>16</v>
      </c>
      <c r="H7" s="149"/>
      <c r="I7" s="60">
        <f t="shared" si="1"/>
        <v>0</v>
      </c>
      <c r="J7" s="63">
        <v>16</v>
      </c>
      <c r="K7" s="150"/>
      <c r="L7" s="60">
        <f t="shared" si="2"/>
        <v>0</v>
      </c>
      <c r="M7" s="63">
        <v>16</v>
      </c>
      <c r="N7" s="148"/>
      <c r="O7" s="60">
        <f t="shared" si="3"/>
        <v>0</v>
      </c>
      <c r="P7" s="63">
        <v>16</v>
      </c>
      <c r="Q7" s="148"/>
      <c r="R7" s="77">
        <f t="shared" si="4"/>
        <v>0</v>
      </c>
      <c r="S7" s="67">
        <v>20</v>
      </c>
      <c r="T7" s="151"/>
      <c r="U7" s="60">
        <f t="shared" si="5"/>
        <v>0</v>
      </c>
      <c r="V7" s="63">
        <v>16</v>
      </c>
      <c r="W7" s="150"/>
      <c r="X7" s="60">
        <f t="shared" si="6"/>
        <v>0</v>
      </c>
      <c r="Y7" s="63">
        <v>16</v>
      </c>
      <c r="Z7" s="148"/>
      <c r="AA7" s="60">
        <f t="shared" si="7"/>
        <v>0</v>
      </c>
      <c r="AB7" s="152">
        <v>56</v>
      </c>
      <c r="AC7" s="150"/>
      <c r="AD7" s="77">
        <f t="shared" si="8"/>
        <v>0</v>
      </c>
      <c r="AE7" s="153" t="s">
        <v>82</v>
      </c>
      <c r="AF7" s="154" t="s">
        <v>82</v>
      </c>
      <c r="AG7" s="155" t="s">
        <v>82</v>
      </c>
      <c r="AH7" s="153" t="s">
        <v>82</v>
      </c>
      <c r="AI7" s="154" t="s">
        <v>82</v>
      </c>
      <c r="AJ7" s="155" t="s">
        <v>82</v>
      </c>
      <c r="AK7" s="153" t="s">
        <v>82</v>
      </c>
      <c r="AL7" s="154" t="s">
        <v>82</v>
      </c>
      <c r="AM7" s="155" t="s">
        <v>82</v>
      </c>
      <c r="AN7" s="153" t="s">
        <v>82</v>
      </c>
      <c r="AO7" s="154" t="s">
        <v>82</v>
      </c>
      <c r="AP7" s="155" t="s">
        <v>82</v>
      </c>
      <c r="AQ7" s="63">
        <v>16</v>
      </c>
      <c r="AR7" s="148"/>
      <c r="AS7" s="158">
        <f t="shared" si="9"/>
        <v>0</v>
      </c>
      <c r="AT7" s="153" t="s">
        <v>82</v>
      </c>
      <c r="AU7" s="154" t="s">
        <v>82</v>
      </c>
      <c r="AV7" s="155" t="s">
        <v>82</v>
      </c>
      <c r="AW7" s="157" t="s">
        <v>82</v>
      </c>
      <c r="AX7" s="154" t="s">
        <v>82</v>
      </c>
      <c r="AY7" s="224" t="s">
        <v>82</v>
      </c>
      <c r="AZ7" s="153" t="s">
        <v>82</v>
      </c>
      <c r="BA7" s="154" t="s">
        <v>82</v>
      </c>
      <c r="BB7" s="155" t="s">
        <v>82</v>
      </c>
      <c r="BC7" s="63">
        <v>16</v>
      </c>
      <c r="BD7" s="148"/>
      <c r="BE7" s="69">
        <f t="shared" si="10"/>
        <v>0</v>
      </c>
      <c r="BF7" s="157" t="s">
        <v>82</v>
      </c>
      <c r="BG7" s="154" t="s">
        <v>82</v>
      </c>
      <c r="BH7" s="155" t="s">
        <v>82</v>
      </c>
      <c r="BI7" s="157" t="s">
        <v>82</v>
      </c>
      <c r="BJ7" s="154" t="s">
        <v>82</v>
      </c>
      <c r="BK7" s="155" t="s">
        <v>82</v>
      </c>
      <c r="BL7" s="12"/>
      <c r="BM7" s="12"/>
      <c r="BN7" s="12"/>
      <c r="BO7" s="12"/>
    </row>
    <row r="8" spans="1:67" x14ac:dyDescent="0.25">
      <c r="A8" s="24" t="s">
        <v>2</v>
      </c>
      <c r="B8" s="146" t="s">
        <v>6</v>
      </c>
      <c r="C8" s="147" t="s">
        <v>23</v>
      </c>
      <c r="D8" s="63">
        <v>16</v>
      </c>
      <c r="E8" s="148"/>
      <c r="F8" s="69">
        <f t="shared" si="0"/>
        <v>0</v>
      </c>
      <c r="G8" s="63">
        <v>16</v>
      </c>
      <c r="H8" s="149"/>
      <c r="I8" s="60">
        <f t="shared" si="1"/>
        <v>0</v>
      </c>
      <c r="J8" s="63">
        <v>16</v>
      </c>
      <c r="K8" s="150"/>
      <c r="L8" s="60">
        <f t="shared" si="2"/>
        <v>0</v>
      </c>
      <c r="M8" s="63">
        <v>16</v>
      </c>
      <c r="N8" s="148"/>
      <c r="O8" s="60">
        <f t="shared" si="3"/>
        <v>0</v>
      </c>
      <c r="P8" s="63">
        <v>16</v>
      </c>
      <c r="Q8" s="148"/>
      <c r="R8" s="77">
        <f t="shared" si="4"/>
        <v>0</v>
      </c>
      <c r="S8" s="67">
        <v>20</v>
      </c>
      <c r="T8" s="151"/>
      <c r="U8" s="60">
        <f t="shared" si="5"/>
        <v>0</v>
      </c>
      <c r="V8" s="63">
        <v>16</v>
      </c>
      <c r="W8" s="150"/>
      <c r="X8" s="60">
        <f t="shared" si="6"/>
        <v>0</v>
      </c>
      <c r="Y8" s="63">
        <v>16</v>
      </c>
      <c r="Z8" s="148"/>
      <c r="AA8" s="60">
        <f t="shared" si="7"/>
        <v>0</v>
      </c>
      <c r="AB8" s="152">
        <v>50</v>
      </c>
      <c r="AC8" s="150"/>
      <c r="AD8" s="77">
        <f t="shared" si="8"/>
        <v>0</v>
      </c>
      <c r="AE8" s="153" t="s">
        <v>82</v>
      </c>
      <c r="AF8" s="154" t="s">
        <v>82</v>
      </c>
      <c r="AG8" s="155" t="s">
        <v>82</v>
      </c>
      <c r="AH8" s="153" t="s">
        <v>82</v>
      </c>
      <c r="AI8" s="154" t="s">
        <v>82</v>
      </c>
      <c r="AJ8" s="155" t="s">
        <v>82</v>
      </c>
      <c r="AK8" s="153" t="s">
        <v>82</v>
      </c>
      <c r="AL8" s="154" t="s">
        <v>82</v>
      </c>
      <c r="AM8" s="155" t="s">
        <v>82</v>
      </c>
      <c r="AN8" s="153" t="s">
        <v>82</v>
      </c>
      <c r="AO8" s="154" t="s">
        <v>82</v>
      </c>
      <c r="AP8" s="155" t="s">
        <v>82</v>
      </c>
      <c r="AQ8" s="63">
        <v>16</v>
      </c>
      <c r="AR8" s="148"/>
      <c r="AS8" s="158">
        <f t="shared" si="9"/>
        <v>0</v>
      </c>
      <c r="AT8" s="153" t="s">
        <v>82</v>
      </c>
      <c r="AU8" s="154" t="s">
        <v>82</v>
      </c>
      <c r="AV8" s="155" t="s">
        <v>82</v>
      </c>
      <c r="AW8" s="157" t="s">
        <v>82</v>
      </c>
      <c r="AX8" s="154" t="s">
        <v>82</v>
      </c>
      <c r="AY8" s="224" t="s">
        <v>82</v>
      </c>
      <c r="AZ8" s="153" t="s">
        <v>82</v>
      </c>
      <c r="BA8" s="154" t="s">
        <v>82</v>
      </c>
      <c r="BB8" s="155" t="s">
        <v>82</v>
      </c>
      <c r="BC8" s="63">
        <v>16</v>
      </c>
      <c r="BD8" s="148"/>
      <c r="BE8" s="69">
        <f t="shared" si="10"/>
        <v>0</v>
      </c>
      <c r="BF8" s="157" t="s">
        <v>82</v>
      </c>
      <c r="BG8" s="154" t="s">
        <v>82</v>
      </c>
      <c r="BH8" s="155" t="s">
        <v>82</v>
      </c>
      <c r="BI8" s="157" t="s">
        <v>82</v>
      </c>
      <c r="BJ8" s="154" t="s">
        <v>82</v>
      </c>
      <c r="BK8" s="155" t="s">
        <v>82</v>
      </c>
      <c r="BL8" s="12"/>
      <c r="BM8" s="12"/>
      <c r="BN8" s="12"/>
      <c r="BO8" s="12"/>
    </row>
    <row r="9" spans="1:67" x14ac:dyDescent="0.25">
      <c r="A9" s="24" t="s">
        <v>3</v>
      </c>
      <c r="B9" s="146" t="s">
        <v>7</v>
      </c>
      <c r="C9" s="147" t="s">
        <v>23</v>
      </c>
      <c r="D9" s="153" t="s">
        <v>82</v>
      </c>
      <c r="E9" s="156" t="s">
        <v>82</v>
      </c>
      <c r="F9" s="122" t="s">
        <v>82</v>
      </c>
      <c r="G9" s="63">
        <v>1</v>
      </c>
      <c r="H9" s="149"/>
      <c r="I9" s="60">
        <f t="shared" si="1"/>
        <v>0</v>
      </c>
      <c r="J9" s="63">
        <v>1</v>
      </c>
      <c r="K9" s="150"/>
      <c r="L9" s="60">
        <f t="shared" si="2"/>
        <v>0</v>
      </c>
      <c r="M9" s="63">
        <v>1</v>
      </c>
      <c r="N9" s="148"/>
      <c r="O9" s="60">
        <f t="shared" si="3"/>
        <v>0</v>
      </c>
      <c r="P9" s="63">
        <v>1</v>
      </c>
      <c r="Q9" s="148"/>
      <c r="R9" s="77">
        <f t="shared" si="4"/>
        <v>0</v>
      </c>
      <c r="S9" s="67">
        <v>2</v>
      </c>
      <c r="T9" s="151"/>
      <c r="U9" s="60">
        <f t="shared" si="5"/>
        <v>0</v>
      </c>
      <c r="V9" s="63">
        <v>1</v>
      </c>
      <c r="W9" s="150"/>
      <c r="X9" s="60">
        <f t="shared" si="6"/>
        <v>0</v>
      </c>
      <c r="Y9" s="63">
        <v>1</v>
      </c>
      <c r="Z9" s="148"/>
      <c r="AA9" s="60">
        <f t="shared" si="7"/>
        <v>0</v>
      </c>
      <c r="AB9" s="152">
        <v>5</v>
      </c>
      <c r="AC9" s="150"/>
      <c r="AD9" s="77">
        <f t="shared" si="8"/>
        <v>0</v>
      </c>
      <c r="AE9" s="153" t="s">
        <v>82</v>
      </c>
      <c r="AF9" s="154" t="s">
        <v>82</v>
      </c>
      <c r="AG9" s="155" t="s">
        <v>82</v>
      </c>
      <c r="AH9" s="153" t="s">
        <v>82</v>
      </c>
      <c r="AI9" s="154" t="s">
        <v>82</v>
      </c>
      <c r="AJ9" s="155" t="s">
        <v>82</v>
      </c>
      <c r="AK9" s="153" t="s">
        <v>82</v>
      </c>
      <c r="AL9" s="154" t="s">
        <v>82</v>
      </c>
      <c r="AM9" s="155" t="s">
        <v>82</v>
      </c>
      <c r="AN9" s="153" t="s">
        <v>82</v>
      </c>
      <c r="AO9" s="154" t="s">
        <v>82</v>
      </c>
      <c r="AP9" s="155" t="s">
        <v>82</v>
      </c>
      <c r="AQ9" s="63">
        <v>1</v>
      </c>
      <c r="AR9" s="148"/>
      <c r="AS9" s="158">
        <f t="shared" si="9"/>
        <v>0</v>
      </c>
      <c r="AT9" s="153" t="s">
        <v>82</v>
      </c>
      <c r="AU9" s="154" t="s">
        <v>82</v>
      </c>
      <c r="AV9" s="155" t="s">
        <v>82</v>
      </c>
      <c r="AW9" s="157" t="s">
        <v>82</v>
      </c>
      <c r="AX9" s="154" t="s">
        <v>82</v>
      </c>
      <c r="AY9" s="224" t="s">
        <v>82</v>
      </c>
      <c r="AZ9" s="153" t="s">
        <v>82</v>
      </c>
      <c r="BA9" s="154" t="s">
        <v>82</v>
      </c>
      <c r="BB9" s="155" t="s">
        <v>82</v>
      </c>
      <c r="BC9" s="63">
        <v>1</v>
      </c>
      <c r="BD9" s="148"/>
      <c r="BE9" s="69">
        <f t="shared" si="10"/>
        <v>0</v>
      </c>
      <c r="BF9" s="157" t="s">
        <v>82</v>
      </c>
      <c r="BG9" s="154" t="s">
        <v>82</v>
      </c>
      <c r="BH9" s="155" t="s">
        <v>82</v>
      </c>
      <c r="BI9" s="157">
        <v>1</v>
      </c>
      <c r="BJ9" s="148"/>
      <c r="BK9" s="69">
        <f t="shared" ref="BK9:BK15" si="11">BI9*BJ9</f>
        <v>0</v>
      </c>
      <c r="BL9" s="12"/>
      <c r="BM9" s="12"/>
      <c r="BN9" s="12"/>
      <c r="BO9" s="12"/>
    </row>
    <row r="10" spans="1:67" x14ac:dyDescent="0.25">
      <c r="A10" s="24" t="s">
        <v>3</v>
      </c>
      <c r="B10" s="146" t="s">
        <v>8</v>
      </c>
      <c r="C10" s="147" t="s">
        <v>23</v>
      </c>
      <c r="D10" s="153" t="s">
        <v>82</v>
      </c>
      <c r="E10" s="156" t="s">
        <v>82</v>
      </c>
      <c r="F10" s="122" t="s">
        <v>82</v>
      </c>
      <c r="G10" s="63">
        <v>90</v>
      </c>
      <c r="H10" s="149"/>
      <c r="I10" s="60">
        <f t="shared" si="1"/>
        <v>0</v>
      </c>
      <c r="J10" s="63">
        <v>90</v>
      </c>
      <c r="K10" s="150"/>
      <c r="L10" s="60">
        <f t="shared" si="2"/>
        <v>0</v>
      </c>
      <c r="M10" s="63">
        <v>90</v>
      </c>
      <c r="N10" s="148"/>
      <c r="O10" s="60">
        <f t="shared" si="3"/>
        <v>0</v>
      </c>
      <c r="P10" s="63">
        <v>90</v>
      </c>
      <c r="Q10" s="148"/>
      <c r="R10" s="77">
        <f t="shared" si="4"/>
        <v>0</v>
      </c>
      <c r="S10" s="67">
        <v>95</v>
      </c>
      <c r="T10" s="151"/>
      <c r="U10" s="60">
        <f t="shared" si="5"/>
        <v>0</v>
      </c>
      <c r="V10" s="63">
        <v>90</v>
      </c>
      <c r="W10" s="150"/>
      <c r="X10" s="60">
        <f t="shared" si="6"/>
        <v>0</v>
      </c>
      <c r="Y10" s="63">
        <v>90</v>
      </c>
      <c r="Z10" s="148"/>
      <c r="AA10" s="60">
        <f t="shared" si="7"/>
        <v>0</v>
      </c>
      <c r="AB10" s="152">
        <v>457</v>
      </c>
      <c r="AC10" s="150"/>
      <c r="AD10" s="77">
        <f t="shared" si="8"/>
        <v>0</v>
      </c>
      <c r="AE10" s="153" t="s">
        <v>82</v>
      </c>
      <c r="AF10" s="154" t="s">
        <v>82</v>
      </c>
      <c r="AG10" s="155" t="s">
        <v>82</v>
      </c>
      <c r="AH10" s="153" t="s">
        <v>82</v>
      </c>
      <c r="AI10" s="154" t="s">
        <v>82</v>
      </c>
      <c r="AJ10" s="155" t="s">
        <v>82</v>
      </c>
      <c r="AK10" s="153" t="s">
        <v>82</v>
      </c>
      <c r="AL10" s="154" t="s">
        <v>82</v>
      </c>
      <c r="AM10" s="155" t="s">
        <v>82</v>
      </c>
      <c r="AN10" s="153" t="s">
        <v>82</v>
      </c>
      <c r="AO10" s="154" t="s">
        <v>82</v>
      </c>
      <c r="AP10" s="155" t="s">
        <v>82</v>
      </c>
      <c r="AQ10" s="63">
        <v>90</v>
      </c>
      <c r="AR10" s="148"/>
      <c r="AS10" s="158">
        <f t="shared" si="9"/>
        <v>0</v>
      </c>
      <c r="AT10" s="153" t="s">
        <v>82</v>
      </c>
      <c r="AU10" s="154" t="s">
        <v>82</v>
      </c>
      <c r="AV10" s="155" t="s">
        <v>82</v>
      </c>
      <c r="AW10" s="157" t="s">
        <v>82</v>
      </c>
      <c r="AX10" s="154" t="s">
        <v>82</v>
      </c>
      <c r="AY10" s="224" t="s">
        <v>82</v>
      </c>
      <c r="AZ10" s="153" t="s">
        <v>82</v>
      </c>
      <c r="BA10" s="154" t="s">
        <v>82</v>
      </c>
      <c r="BB10" s="155" t="s">
        <v>82</v>
      </c>
      <c r="BC10" s="63">
        <v>90</v>
      </c>
      <c r="BD10" s="148"/>
      <c r="BE10" s="69">
        <f t="shared" si="10"/>
        <v>0</v>
      </c>
      <c r="BF10" s="157" t="s">
        <v>82</v>
      </c>
      <c r="BG10" s="154" t="s">
        <v>82</v>
      </c>
      <c r="BH10" s="155" t="s">
        <v>82</v>
      </c>
      <c r="BI10" s="157">
        <v>90</v>
      </c>
      <c r="BJ10" s="148"/>
      <c r="BK10" s="69">
        <f t="shared" si="11"/>
        <v>0</v>
      </c>
      <c r="BL10" s="12"/>
      <c r="BM10" s="12"/>
      <c r="BN10" s="12"/>
      <c r="BO10" s="12"/>
    </row>
    <row r="11" spans="1:67" x14ac:dyDescent="0.25">
      <c r="A11" s="24" t="s">
        <v>3</v>
      </c>
      <c r="B11" s="146" t="s">
        <v>9</v>
      </c>
      <c r="C11" s="147" t="s">
        <v>23</v>
      </c>
      <c r="D11" s="157">
        <v>1</v>
      </c>
      <c r="E11" s="148"/>
      <c r="F11" s="69">
        <f t="shared" si="0"/>
        <v>0</v>
      </c>
      <c r="G11" s="63">
        <v>1</v>
      </c>
      <c r="H11" s="149"/>
      <c r="I11" s="60">
        <f t="shared" si="1"/>
        <v>0</v>
      </c>
      <c r="J11" s="63">
        <v>1</v>
      </c>
      <c r="K11" s="150"/>
      <c r="L11" s="60">
        <f t="shared" si="2"/>
        <v>0</v>
      </c>
      <c r="M11" s="63">
        <v>1</v>
      </c>
      <c r="N11" s="148"/>
      <c r="O11" s="60">
        <f t="shared" si="3"/>
        <v>0</v>
      </c>
      <c r="P11" s="63">
        <v>1</v>
      </c>
      <c r="Q11" s="148"/>
      <c r="R11" s="77">
        <f t="shared" si="4"/>
        <v>0</v>
      </c>
      <c r="S11" s="67">
        <v>1</v>
      </c>
      <c r="T11" s="151"/>
      <c r="U11" s="60">
        <f t="shared" si="5"/>
        <v>0</v>
      </c>
      <c r="V11" s="63">
        <v>1</v>
      </c>
      <c r="W11" s="150"/>
      <c r="X11" s="60">
        <f t="shared" si="6"/>
        <v>0</v>
      </c>
      <c r="Y11" s="63">
        <v>1</v>
      </c>
      <c r="Z11" s="148"/>
      <c r="AA11" s="60">
        <f t="shared" si="7"/>
        <v>0</v>
      </c>
      <c r="AB11" s="152">
        <v>5</v>
      </c>
      <c r="AC11" s="150"/>
      <c r="AD11" s="77">
        <f t="shared" si="8"/>
        <v>0</v>
      </c>
      <c r="AE11" s="153" t="s">
        <v>82</v>
      </c>
      <c r="AF11" s="154" t="s">
        <v>82</v>
      </c>
      <c r="AG11" s="155" t="s">
        <v>82</v>
      </c>
      <c r="AH11" s="153" t="s">
        <v>82</v>
      </c>
      <c r="AI11" s="154" t="s">
        <v>82</v>
      </c>
      <c r="AJ11" s="155" t="s">
        <v>82</v>
      </c>
      <c r="AK11" s="153" t="s">
        <v>82</v>
      </c>
      <c r="AL11" s="154" t="s">
        <v>82</v>
      </c>
      <c r="AM11" s="155" t="s">
        <v>82</v>
      </c>
      <c r="AN11" s="153" t="s">
        <v>82</v>
      </c>
      <c r="AO11" s="154" t="s">
        <v>82</v>
      </c>
      <c r="AP11" s="155" t="s">
        <v>82</v>
      </c>
      <c r="AQ11" s="63">
        <v>1</v>
      </c>
      <c r="AR11" s="148"/>
      <c r="AS11" s="158">
        <f t="shared" si="9"/>
        <v>0</v>
      </c>
      <c r="AT11" s="153" t="s">
        <v>82</v>
      </c>
      <c r="AU11" s="154" t="s">
        <v>82</v>
      </c>
      <c r="AV11" s="155" t="s">
        <v>82</v>
      </c>
      <c r="AW11" s="157" t="s">
        <v>82</v>
      </c>
      <c r="AX11" s="154" t="s">
        <v>82</v>
      </c>
      <c r="AY11" s="224" t="s">
        <v>82</v>
      </c>
      <c r="AZ11" s="153" t="s">
        <v>82</v>
      </c>
      <c r="BA11" s="154" t="s">
        <v>82</v>
      </c>
      <c r="BB11" s="155" t="s">
        <v>82</v>
      </c>
      <c r="BC11" s="63">
        <v>1</v>
      </c>
      <c r="BD11" s="148"/>
      <c r="BE11" s="69">
        <f t="shared" si="10"/>
        <v>0</v>
      </c>
      <c r="BF11" s="157" t="s">
        <v>82</v>
      </c>
      <c r="BG11" s="154" t="s">
        <v>82</v>
      </c>
      <c r="BH11" s="155" t="s">
        <v>82</v>
      </c>
      <c r="BI11" s="157" t="s">
        <v>82</v>
      </c>
      <c r="BJ11" s="154" t="s">
        <v>82</v>
      </c>
      <c r="BK11" s="155" t="s">
        <v>82</v>
      </c>
      <c r="BL11" s="12"/>
      <c r="BM11" s="12"/>
      <c r="BN11" s="12"/>
      <c r="BO11" s="12"/>
    </row>
    <row r="12" spans="1:67" x14ac:dyDescent="0.25">
      <c r="A12" s="24" t="s">
        <v>133</v>
      </c>
      <c r="B12" s="146" t="s">
        <v>10</v>
      </c>
      <c r="C12" s="147" t="s">
        <v>23</v>
      </c>
      <c r="D12" s="63">
        <v>181</v>
      </c>
      <c r="E12" s="148"/>
      <c r="F12" s="69">
        <f t="shared" si="0"/>
        <v>0</v>
      </c>
      <c r="G12" s="63">
        <v>181</v>
      </c>
      <c r="H12" s="149"/>
      <c r="I12" s="69">
        <f t="shared" si="1"/>
        <v>0</v>
      </c>
      <c r="J12" s="63">
        <v>181</v>
      </c>
      <c r="K12" s="150"/>
      <c r="L12" s="69">
        <f t="shared" si="2"/>
        <v>0</v>
      </c>
      <c r="M12" s="63">
        <v>181</v>
      </c>
      <c r="N12" s="148"/>
      <c r="O12" s="69">
        <f t="shared" si="3"/>
        <v>0</v>
      </c>
      <c r="P12" s="63">
        <v>181</v>
      </c>
      <c r="Q12" s="148"/>
      <c r="R12" s="69">
        <f t="shared" si="4"/>
        <v>0</v>
      </c>
      <c r="S12" s="67">
        <v>140</v>
      </c>
      <c r="T12" s="151"/>
      <c r="U12" s="69">
        <f t="shared" si="5"/>
        <v>0</v>
      </c>
      <c r="V12" s="63">
        <v>181</v>
      </c>
      <c r="W12" s="150"/>
      <c r="X12" s="69">
        <f t="shared" si="6"/>
        <v>0</v>
      </c>
      <c r="Y12" s="63">
        <v>181</v>
      </c>
      <c r="Z12" s="148"/>
      <c r="AA12" s="69">
        <f t="shared" si="7"/>
        <v>0</v>
      </c>
      <c r="AB12" s="152">
        <v>905</v>
      </c>
      <c r="AC12" s="150"/>
      <c r="AD12" s="158">
        <f t="shared" si="8"/>
        <v>0</v>
      </c>
      <c r="AE12" s="153" t="s">
        <v>82</v>
      </c>
      <c r="AF12" s="154" t="s">
        <v>82</v>
      </c>
      <c r="AG12" s="155" t="s">
        <v>82</v>
      </c>
      <c r="AH12" s="153" t="s">
        <v>82</v>
      </c>
      <c r="AI12" s="154" t="s">
        <v>82</v>
      </c>
      <c r="AJ12" s="155" t="s">
        <v>82</v>
      </c>
      <c r="AK12" s="153" t="s">
        <v>82</v>
      </c>
      <c r="AL12" s="154" t="s">
        <v>82</v>
      </c>
      <c r="AM12" s="155" t="s">
        <v>82</v>
      </c>
      <c r="AN12" s="153" t="s">
        <v>82</v>
      </c>
      <c r="AO12" s="154" t="s">
        <v>82</v>
      </c>
      <c r="AP12" s="155" t="s">
        <v>82</v>
      </c>
      <c r="AQ12" s="63">
        <v>181</v>
      </c>
      <c r="AR12" s="148"/>
      <c r="AS12" s="158">
        <f t="shared" si="9"/>
        <v>0</v>
      </c>
      <c r="AT12" s="153" t="s">
        <v>82</v>
      </c>
      <c r="AU12" s="154" t="s">
        <v>82</v>
      </c>
      <c r="AV12" s="155" t="s">
        <v>82</v>
      </c>
      <c r="AW12" s="157" t="s">
        <v>82</v>
      </c>
      <c r="AX12" s="154" t="s">
        <v>82</v>
      </c>
      <c r="AY12" s="224" t="s">
        <v>82</v>
      </c>
      <c r="AZ12" s="153" t="s">
        <v>82</v>
      </c>
      <c r="BA12" s="154" t="s">
        <v>82</v>
      </c>
      <c r="BB12" s="155" t="s">
        <v>82</v>
      </c>
      <c r="BC12" s="63">
        <v>181</v>
      </c>
      <c r="BD12" s="148"/>
      <c r="BE12" s="69">
        <f t="shared" si="10"/>
        <v>0</v>
      </c>
      <c r="BF12" s="157" t="s">
        <v>82</v>
      </c>
      <c r="BG12" s="154" t="s">
        <v>82</v>
      </c>
      <c r="BH12" s="155" t="s">
        <v>82</v>
      </c>
      <c r="BI12" s="157" t="s">
        <v>82</v>
      </c>
      <c r="BJ12" s="154" t="s">
        <v>82</v>
      </c>
      <c r="BK12" s="155" t="s">
        <v>82</v>
      </c>
      <c r="BL12" s="12"/>
      <c r="BM12" s="12"/>
      <c r="BN12" s="12"/>
      <c r="BO12" s="12"/>
    </row>
    <row r="13" spans="1:67" x14ac:dyDescent="0.25">
      <c r="A13" s="24" t="s">
        <v>134</v>
      </c>
      <c r="B13" s="146" t="s">
        <v>10</v>
      </c>
      <c r="C13" s="147" t="s">
        <v>23</v>
      </c>
      <c r="D13" s="159">
        <v>24</v>
      </c>
      <c r="E13" s="148"/>
      <c r="F13" s="69">
        <f t="shared" si="0"/>
        <v>0</v>
      </c>
      <c r="G13" s="47">
        <v>24</v>
      </c>
      <c r="H13" s="149"/>
      <c r="I13" s="60">
        <f t="shared" si="1"/>
        <v>0</v>
      </c>
      <c r="J13" s="47">
        <v>24</v>
      </c>
      <c r="K13" s="150"/>
      <c r="L13" s="60">
        <f t="shared" si="2"/>
        <v>0</v>
      </c>
      <c r="M13" s="47">
        <v>24</v>
      </c>
      <c r="N13" s="148"/>
      <c r="O13" s="60">
        <f t="shared" si="3"/>
        <v>0</v>
      </c>
      <c r="P13" s="47">
        <v>24</v>
      </c>
      <c r="Q13" s="148"/>
      <c r="R13" s="77">
        <f t="shared" si="4"/>
        <v>0</v>
      </c>
      <c r="S13" s="67">
        <v>35</v>
      </c>
      <c r="T13" s="151"/>
      <c r="U13" s="60">
        <f t="shared" si="5"/>
        <v>0</v>
      </c>
      <c r="V13" s="47">
        <v>24</v>
      </c>
      <c r="W13" s="150"/>
      <c r="X13" s="60">
        <f t="shared" si="6"/>
        <v>0</v>
      </c>
      <c r="Y13" s="47">
        <v>24</v>
      </c>
      <c r="Z13" s="148"/>
      <c r="AA13" s="60">
        <f t="shared" si="7"/>
        <v>0</v>
      </c>
      <c r="AB13" s="152">
        <v>120</v>
      </c>
      <c r="AC13" s="150"/>
      <c r="AD13" s="77">
        <f t="shared" si="8"/>
        <v>0</v>
      </c>
      <c r="AE13" s="153" t="s">
        <v>82</v>
      </c>
      <c r="AF13" s="154" t="s">
        <v>82</v>
      </c>
      <c r="AG13" s="155" t="s">
        <v>82</v>
      </c>
      <c r="AH13" s="153" t="s">
        <v>82</v>
      </c>
      <c r="AI13" s="154" t="s">
        <v>82</v>
      </c>
      <c r="AJ13" s="155" t="s">
        <v>82</v>
      </c>
      <c r="AK13" s="153" t="s">
        <v>82</v>
      </c>
      <c r="AL13" s="154" t="s">
        <v>82</v>
      </c>
      <c r="AM13" s="155" t="s">
        <v>82</v>
      </c>
      <c r="AN13" s="153" t="s">
        <v>82</v>
      </c>
      <c r="AO13" s="154" t="s">
        <v>82</v>
      </c>
      <c r="AP13" s="155" t="s">
        <v>82</v>
      </c>
      <c r="AQ13" s="47">
        <v>24</v>
      </c>
      <c r="AR13" s="148"/>
      <c r="AS13" s="158">
        <f t="shared" si="9"/>
        <v>0</v>
      </c>
      <c r="AT13" s="153" t="s">
        <v>82</v>
      </c>
      <c r="AU13" s="154" t="s">
        <v>82</v>
      </c>
      <c r="AV13" s="155" t="s">
        <v>82</v>
      </c>
      <c r="AW13" s="157" t="s">
        <v>82</v>
      </c>
      <c r="AX13" s="154" t="s">
        <v>82</v>
      </c>
      <c r="AY13" s="224" t="s">
        <v>82</v>
      </c>
      <c r="AZ13" s="153" t="s">
        <v>82</v>
      </c>
      <c r="BA13" s="154" t="s">
        <v>82</v>
      </c>
      <c r="BB13" s="155" t="s">
        <v>82</v>
      </c>
      <c r="BC13" s="47">
        <v>24</v>
      </c>
      <c r="BD13" s="148"/>
      <c r="BE13" s="69">
        <f t="shared" si="10"/>
        <v>0</v>
      </c>
      <c r="BF13" s="157" t="s">
        <v>82</v>
      </c>
      <c r="BG13" s="154" t="s">
        <v>82</v>
      </c>
      <c r="BH13" s="155" t="s">
        <v>82</v>
      </c>
      <c r="BI13" s="157" t="s">
        <v>82</v>
      </c>
      <c r="BJ13" s="154" t="s">
        <v>82</v>
      </c>
      <c r="BK13" s="155" t="s">
        <v>82</v>
      </c>
      <c r="BL13" s="12"/>
      <c r="BM13" s="12"/>
      <c r="BN13" s="12"/>
      <c r="BO13" s="12"/>
    </row>
    <row r="14" spans="1:67" x14ac:dyDescent="0.25">
      <c r="A14" s="24" t="s">
        <v>13</v>
      </c>
      <c r="B14" s="146" t="s">
        <v>11</v>
      </c>
      <c r="C14" s="147" t="s">
        <v>23</v>
      </c>
      <c r="D14" s="153" t="s">
        <v>82</v>
      </c>
      <c r="E14" s="156" t="s">
        <v>82</v>
      </c>
      <c r="F14" s="122" t="s">
        <v>82</v>
      </c>
      <c r="G14" s="47">
        <v>3</v>
      </c>
      <c r="H14" s="149"/>
      <c r="I14" s="60">
        <f t="shared" si="1"/>
        <v>0</v>
      </c>
      <c r="J14" s="47">
        <v>3</v>
      </c>
      <c r="K14" s="150"/>
      <c r="L14" s="60">
        <f t="shared" si="2"/>
        <v>0</v>
      </c>
      <c r="M14" s="47">
        <v>3</v>
      </c>
      <c r="N14" s="148"/>
      <c r="O14" s="60">
        <f t="shared" si="3"/>
        <v>0</v>
      </c>
      <c r="P14" s="47">
        <v>3</v>
      </c>
      <c r="Q14" s="148"/>
      <c r="R14" s="77">
        <f t="shared" si="4"/>
        <v>0</v>
      </c>
      <c r="S14" s="67">
        <v>3</v>
      </c>
      <c r="T14" s="151"/>
      <c r="U14" s="60">
        <f t="shared" si="5"/>
        <v>0</v>
      </c>
      <c r="V14" s="47">
        <v>3</v>
      </c>
      <c r="W14" s="150"/>
      <c r="X14" s="60">
        <f t="shared" si="6"/>
        <v>0</v>
      </c>
      <c r="Y14" s="47">
        <v>3</v>
      </c>
      <c r="Z14" s="148"/>
      <c r="AA14" s="60">
        <f t="shared" si="7"/>
        <v>0</v>
      </c>
      <c r="AB14" s="152">
        <v>14</v>
      </c>
      <c r="AC14" s="150"/>
      <c r="AD14" s="77">
        <f t="shared" si="8"/>
        <v>0</v>
      </c>
      <c r="AE14" s="74" t="s">
        <v>82</v>
      </c>
      <c r="AF14" s="156" t="s">
        <v>82</v>
      </c>
      <c r="AG14" s="122" t="s">
        <v>82</v>
      </c>
      <c r="AH14" s="74" t="s">
        <v>82</v>
      </c>
      <c r="AI14" s="156" t="s">
        <v>82</v>
      </c>
      <c r="AJ14" s="122" t="s">
        <v>82</v>
      </c>
      <c r="AK14" s="153" t="s">
        <v>82</v>
      </c>
      <c r="AL14" s="154" t="s">
        <v>82</v>
      </c>
      <c r="AM14" s="155" t="s">
        <v>82</v>
      </c>
      <c r="AN14" s="153" t="s">
        <v>82</v>
      </c>
      <c r="AO14" s="154" t="s">
        <v>82</v>
      </c>
      <c r="AP14" s="155" t="s">
        <v>82</v>
      </c>
      <c r="AQ14" s="157" t="s">
        <v>82</v>
      </c>
      <c r="AR14" s="154" t="s">
        <v>82</v>
      </c>
      <c r="AS14" s="224" t="s">
        <v>82</v>
      </c>
      <c r="AT14" s="153" t="s">
        <v>82</v>
      </c>
      <c r="AU14" s="154" t="s">
        <v>82</v>
      </c>
      <c r="AV14" s="155" t="s">
        <v>82</v>
      </c>
      <c r="AW14" s="157" t="s">
        <v>82</v>
      </c>
      <c r="AX14" s="154" t="s">
        <v>82</v>
      </c>
      <c r="AY14" s="224" t="s">
        <v>82</v>
      </c>
      <c r="AZ14" s="153" t="s">
        <v>82</v>
      </c>
      <c r="BA14" s="154" t="s">
        <v>82</v>
      </c>
      <c r="BB14" s="155" t="s">
        <v>82</v>
      </c>
      <c r="BC14" s="153" t="s">
        <v>82</v>
      </c>
      <c r="BD14" s="154" t="s">
        <v>82</v>
      </c>
      <c r="BE14" s="155" t="s">
        <v>82</v>
      </c>
      <c r="BF14" s="157" t="s">
        <v>82</v>
      </c>
      <c r="BG14" s="154" t="s">
        <v>82</v>
      </c>
      <c r="BH14" s="155" t="s">
        <v>82</v>
      </c>
      <c r="BI14" s="159">
        <v>2</v>
      </c>
      <c r="BJ14" s="148"/>
      <c r="BK14" s="69">
        <f t="shared" si="11"/>
        <v>0</v>
      </c>
      <c r="BL14" s="12"/>
      <c r="BM14" s="12"/>
      <c r="BN14" s="12"/>
      <c r="BO14" s="12"/>
    </row>
    <row r="15" spans="1:67" x14ac:dyDescent="0.25">
      <c r="A15" s="24" t="s">
        <v>13</v>
      </c>
      <c r="B15" s="146" t="s">
        <v>8</v>
      </c>
      <c r="C15" s="147" t="s">
        <v>23</v>
      </c>
      <c r="D15" s="153" t="s">
        <v>82</v>
      </c>
      <c r="E15" s="156" t="s">
        <v>82</v>
      </c>
      <c r="F15" s="122" t="s">
        <v>82</v>
      </c>
      <c r="G15" s="47">
        <v>21</v>
      </c>
      <c r="H15" s="149"/>
      <c r="I15" s="60">
        <f t="shared" si="1"/>
        <v>0</v>
      </c>
      <c r="J15" s="47">
        <v>21</v>
      </c>
      <c r="K15" s="150"/>
      <c r="L15" s="60">
        <f t="shared" si="2"/>
        <v>0</v>
      </c>
      <c r="M15" s="47">
        <v>21</v>
      </c>
      <c r="N15" s="148"/>
      <c r="O15" s="60">
        <f t="shared" si="3"/>
        <v>0</v>
      </c>
      <c r="P15" s="47">
        <v>21</v>
      </c>
      <c r="Q15" s="148"/>
      <c r="R15" s="77">
        <f t="shared" si="4"/>
        <v>0</v>
      </c>
      <c r="S15" s="67">
        <v>25</v>
      </c>
      <c r="T15" s="151"/>
      <c r="U15" s="60">
        <f t="shared" si="5"/>
        <v>0</v>
      </c>
      <c r="V15" s="47">
        <v>21</v>
      </c>
      <c r="W15" s="150"/>
      <c r="X15" s="60">
        <f t="shared" si="6"/>
        <v>0</v>
      </c>
      <c r="Y15" s="47">
        <v>21</v>
      </c>
      <c r="Z15" s="148"/>
      <c r="AA15" s="60">
        <f t="shared" si="7"/>
        <v>0</v>
      </c>
      <c r="AB15" s="152">
        <v>107</v>
      </c>
      <c r="AC15" s="150"/>
      <c r="AD15" s="77">
        <f t="shared" si="8"/>
        <v>0</v>
      </c>
      <c r="AE15" s="74" t="s">
        <v>82</v>
      </c>
      <c r="AF15" s="156" t="s">
        <v>82</v>
      </c>
      <c r="AG15" s="122" t="s">
        <v>82</v>
      </c>
      <c r="AH15" s="74" t="s">
        <v>82</v>
      </c>
      <c r="AI15" s="156" t="s">
        <v>82</v>
      </c>
      <c r="AJ15" s="122" t="s">
        <v>82</v>
      </c>
      <c r="AK15" s="153" t="s">
        <v>82</v>
      </c>
      <c r="AL15" s="154" t="s">
        <v>82</v>
      </c>
      <c r="AM15" s="155" t="s">
        <v>82</v>
      </c>
      <c r="AN15" s="153" t="s">
        <v>82</v>
      </c>
      <c r="AO15" s="154" t="s">
        <v>82</v>
      </c>
      <c r="AP15" s="155" t="s">
        <v>82</v>
      </c>
      <c r="AQ15" s="157" t="s">
        <v>82</v>
      </c>
      <c r="AR15" s="154" t="s">
        <v>82</v>
      </c>
      <c r="AS15" s="224" t="s">
        <v>82</v>
      </c>
      <c r="AT15" s="153" t="s">
        <v>82</v>
      </c>
      <c r="AU15" s="154" t="s">
        <v>82</v>
      </c>
      <c r="AV15" s="155" t="s">
        <v>82</v>
      </c>
      <c r="AW15" s="157" t="s">
        <v>82</v>
      </c>
      <c r="AX15" s="154" t="s">
        <v>82</v>
      </c>
      <c r="AY15" s="224" t="s">
        <v>82</v>
      </c>
      <c r="AZ15" s="153" t="s">
        <v>82</v>
      </c>
      <c r="BA15" s="154" t="s">
        <v>82</v>
      </c>
      <c r="BB15" s="155" t="s">
        <v>82</v>
      </c>
      <c r="BC15" s="153" t="s">
        <v>82</v>
      </c>
      <c r="BD15" s="154" t="s">
        <v>82</v>
      </c>
      <c r="BE15" s="155" t="s">
        <v>82</v>
      </c>
      <c r="BF15" s="157" t="s">
        <v>82</v>
      </c>
      <c r="BG15" s="154" t="s">
        <v>82</v>
      </c>
      <c r="BH15" s="155" t="s">
        <v>82</v>
      </c>
      <c r="BI15" s="159">
        <v>20</v>
      </c>
      <c r="BJ15" s="148"/>
      <c r="BK15" s="69">
        <f t="shared" si="11"/>
        <v>0</v>
      </c>
      <c r="BL15" s="12"/>
      <c r="BM15" s="12"/>
      <c r="BN15" s="12"/>
      <c r="BO15" s="12"/>
    </row>
    <row r="16" spans="1:67" ht="28.5" x14ac:dyDescent="0.25">
      <c r="A16" s="29" t="s">
        <v>109</v>
      </c>
      <c r="B16" s="146" t="s">
        <v>12</v>
      </c>
      <c r="C16" s="147" t="s">
        <v>23</v>
      </c>
      <c r="D16" s="47">
        <v>520</v>
      </c>
      <c r="E16" s="148"/>
      <c r="F16" s="69">
        <f t="shared" si="0"/>
        <v>0</v>
      </c>
      <c r="G16" s="47">
        <v>520</v>
      </c>
      <c r="H16" s="149"/>
      <c r="I16" s="60">
        <f t="shared" si="1"/>
        <v>0</v>
      </c>
      <c r="J16" s="47">
        <v>520</v>
      </c>
      <c r="K16" s="150"/>
      <c r="L16" s="60">
        <f t="shared" si="2"/>
        <v>0</v>
      </c>
      <c r="M16" s="47">
        <v>520</v>
      </c>
      <c r="N16" s="148"/>
      <c r="O16" s="60">
        <f t="shared" si="3"/>
        <v>0</v>
      </c>
      <c r="P16" s="47">
        <v>520</v>
      </c>
      <c r="Q16" s="148"/>
      <c r="R16" s="77">
        <f t="shared" si="4"/>
        <v>0</v>
      </c>
      <c r="S16" s="67">
        <v>600</v>
      </c>
      <c r="T16" s="151"/>
      <c r="U16" s="60">
        <f t="shared" si="5"/>
        <v>0</v>
      </c>
      <c r="V16" s="47">
        <v>520</v>
      </c>
      <c r="W16" s="150"/>
      <c r="X16" s="60">
        <f t="shared" si="6"/>
        <v>0</v>
      </c>
      <c r="Y16" s="47">
        <v>520</v>
      </c>
      <c r="Z16" s="148"/>
      <c r="AA16" s="60">
        <f t="shared" si="7"/>
        <v>0</v>
      </c>
      <c r="AB16" s="152">
        <v>2596</v>
      </c>
      <c r="AC16" s="150"/>
      <c r="AD16" s="77">
        <f t="shared" si="8"/>
        <v>0</v>
      </c>
      <c r="AE16" s="74">
        <v>4</v>
      </c>
      <c r="AF16" s="148"/>
      <c r="AG16" s="69">
        <f t="shared" ref="AG16:AG25" si="12">AE16*AF16</f>
        <v>0</v>
      </c>
      <c r="AH16" s="153" t="s">
        <v>82</v>
      </c>
      <c r="AI16" s="154" t="s">
        <v>82</v>
      </c>
      <c r="AJ16" s="155" t="s">
        <v>82</v>
      </c>
      <c r="AK16" s="153" t="s">
        <v>82</v>
      </c>
      <c r="AL16" s="154" t="s">
        <v>82</v>
      </c>
      <c r="AM16" s="155" t="s">
        <v>82</v>
      </c>
      <c r="AN16" s="153" t="s">
        <v>82</v>
      </c>
      <c r="AO16" s="154" t="s">
        <v>82</v>
      </c>
      <c r="AP16" s="155" t="s">
        <v>82</v>
      </c>
      <c r="AQ16" s="157" t="s">
        <v>82</v>
      </c>
      <c r="AR16" s="154" t="s">
        <v>82</v>
      </c>
      <c r="AS16" s="224" t="s">
        <v>82</v>
      </c>
      <c r="AT16" s="153" t="s">
        <v>82</v>
      </c>
      <c r="AU16" s="154" t="s">
        <v>82</v>
      </c>
      <c r="AV16" s="155" t="s">
        <v>82</v>
      </c>
      <c r="AW16" s="157" t="s">
        <v>82</v>
      </c>
      <c r="AX16" s="154" t="s">
        <v>82</v>
      </c>
      <c r="AY16" s="224" t="s">
        <v>82</v>
      </c>
      <c r="AZ16" s="153" t="s">
        <v>82</v>
      </c>
      <c r="BA16" s="154" t="s">
        <v>82</v>
      </c>
      <c r="BB16" s="155" t="s">
        <v>82</v>
      </c>
      <c r="BC16" s="153" t="s">
        <v>82</v>
      </c>
      <c r="BD16" s="154" t="s">
        <v>82</v>
      </c>
      <c r="BE16" s="155" t="s">
        <v>82</v>
      </c>
      <c r="BF16" s="75">
        <v>25</v>
      </c>
      <c r="BG16" s="148"/>
      <c r="BH16" s="69">
        <f t="shared" ref="BH16:BH18" si="13">BF16*BG16</f>
        <v>0</v>
      </c>
      <c r="BI16" s="157" t="s">
        <v>82</v>
      </c>
      <c r="BJ16" s="154" t="s">
        <v>82</v>
      </c>
      <c r="BK16" s="155" t="s">
        <v>82</v>
      </c>
      <c r="BL16" s="12"/>
      <c r="BM16" s="12"/>
      <c r="BN16" s="12"/>
      <c r="BO16" s="12"/>
    </row>
    <row r="17" spans="1:67" ht="28.5" x14ac:dyDescent="0.25">
      <c r="A17" s="29" t="s">
        <v>110</v>
      </c>
      <c r="B17" s="146" t="s">
        <v>12</v>
      </c>
      <c r="C17" s="147" t="s">
        <v>23</v>
      </c>
      <c r="D17" s="47">
        <v>46</v>
      </c>
      <c r="E17" s="148"/>
      <c r="F17" s="69">
        <f t="shared" si="0"/>
        <v>0</v>
      </c>
      <c r="G17" s="47">
        <v>46</v>
      </c>
      <c r="H17" s="149"/>
      <c r="I17" s="69">
        <f t="shared" si="1"/>
        <v>0</v>
      </c>
      <c r="J17" s="47">
        <v>46</v>
      </c>
      <c r="K17" s="150"/>
      <c r="L17" s="69">
        <f t="shared" si="2"/>
        <v>0</v>
      </c>
      <c r="M17" s="47">
        <v>46</v>
      </c>
      <c r="N17" s="148"/>
      <c r="O17" s="69">
        <f t="shared" si="3"/>
        <v>0</v>
      </c>
      <c r="P17" s="47">
        <v>46</v>
      </c>
      <c r="Q17" s="148"/>
      <c r="R17" s="69">
        <f t="shared" si="4"/>
        <v>0</v>
      </c>
      <c r="S17" s="67">
        <v>50</v>
      </c>
      <c r="T17" s="151"/>
      <c r="U17" s="69">
        <f t="shared" si="5"/>
        <v>0</v>
      </c>
      <c r="V17" s="47">
        <v>46</v>
      </c>
      <c r="W17" s="150"/>
      <c r="X17" s="69">
        <f t="shared" si="6"/>
        <v>0</v>
      </c>
      <c r="Y17" s="47">
        <v>46</v>
      </c>
      <c r="Z17" s="148"/>
      <c r="AA17" s="69">
        <f t="shared" si="7"/>
        <v>0</v>
      </c>
      <c r="AB17" s="152">
        <v>230</v>
      </c>
      <c r="AC17" s="150"/>
      <c r="AD17" s="158">
        <f t="shared" si="8"/>
        <v>0</v>
      </c>
      <c r="AE17" s="74">
        <v>1</v>
      </c>
      <c r="AF17" s="148"/>
      <c r="AG17" s="69">
        <f t="shared" si="12"/>
        <v>0</v>
      </c>
      <c r="AH17" s="74" t="s">
        <v>82</v>
      </c>
      <c r="AI17" s="156" t="s">
        <v>82</v>
      </c>
      <c r="AJ17" s="122" t="s">
        <v>82</v>
      </c>
      <c r="AK17" s="153" t="s">
        <v>82</v>
      </c>
      <c r="AL17" s="154" t="s">
        <v>82</v>
      </c>
      <c r="AM17" s="155" t="s">
        <v>82</v>
      </c>
      <c r="AN17" s="153" t="s">
        <v>82</v>
      </c>
      <c r="AO17" s="154" t="s">
        <v>82</v>
      </c>
      <c r="AP17" s="155" t="s">
        <v>82</v>
      </c>
      <c r="AQ17" s="157" t="s">
        <v>82</v>
      </c>
      <c r="AR17" s="154" t="s">
        <v>82</v>
      </c>
      <c r="AS17" s="224" t="s">
        <v>82</v>
      </c>
      <c r="AT17" s="153" t="s">
        <v>82</v>
      </c>
      <c r="AU17" s="154" t="s">
        <v>82</v>
      </c>
      <c r="AV17" s="155" t="s">
        <v>82</v>
      </c>
      <c r="AW17" s="157" t="s">
        <v>82</v>
      </c>
      <c r="AX17" s="154" t="s">
        <v>82</v>
      </c>
      <c r="AY17" s="224" t="s">
        <v>82</v>
      </c>
      <c r="AZ17" s="153" t="s">
        <v>82</v>
      </c>
      <c r="BA17" s="154" t="s">
        <v>82</v>
      </c>
      <c r="BB17" s="155" t="s">
        <v>82</v>
      </c>
      <c r="BC17" s="153" t="s">
        <v>82</v>
      </c>
      <c r="BD17" s="154" t="s">
        <v>82</v>
      </c>
      <c r="BE17" s="155" t="s">
        <v>82</v>
      </c>
      <c r="BF17" s="75">
        <v>6</v>
      </c>
      <c r="BG17" s="148"/>
      <c r="BH17" s="69">
        <f t="shared" si="13"/>
        <v>0</v>
      </c>
      <c r="BI17" s="157" t="s">
        <v>82</v>
      </c>
      <c r="BJ17" s="154" t="s">
        <v>82</v>
      </c>
      <c r="BK17" s="155" t="s">
        <v>82</v>
      </c>
      <c r="BL17" s="12"/>
      <c r="BM17" s="12"/>
      <c r="BN17" s="12"/>
      <c r="BO17" s="12"/>
    </row>
    <row r="18" spans="1:67" ht="28.5" x14ac:dyDescent="0.25">
      <c r="A18" s="160" t="s">
        <v>111</v>
      </c>
      <c r="B18" s="146" t="s">
        <v>10</v>
      </c>
      <c r="C18" s="147" t="s">
        <v>23</v>
      </c>
      <c r="D18" s="47">
        <v>134</v>
      </c>
      <c r="E18" s="148"/>
      <c r="F18" s="69">
        <f t="shared" si="0"/>
        <v>0</v>
      </c>
      <c r="G18" s="47">
        <v>134</v>
      </c>
      <c r="H18" s="149"/>
      <c r="I18" s="60">
        <f t="shared" si="1"/>
        <v>0</v>
      </c>
      <c r="J18" s="47">
        <v>134</v>
      </c>
      <c r="K18" s="150"/>
      <c r="L18" s="60">
        <f t="shared" si="2"/>
        <v>0</v>
      </c>
      <c r="M18" s="153" t="s">
        <v>82</v>
      </c>
      <c r="N18" s="156" t="s">
        <v>82</v>
      </c>
      <c r="O18" s="122" t="s">
        <v>82</v>
      </c>
      <c r="P18" s="47">
        <v>134</v>
      </c>
      <c r="Q18" s="148"/>
      <c r="R18" s="77">
        <f t="shared" si="4"/>
        <v>0</v>
      </c>
      <c r="S18" s="67">
        <v>140</v>
      </c>
      <c r="T18" s="151"/>
      <c r="U18" s="60">
        <f t="shared" si="5"/>
        <v>0</v>
      </c>
      <c r="V18" s="47">
        <v>134</v>
      </c>
      <c r="W18" s="150"/>
      <c r="X18" s="60">
        <f t="shared" si="6"/>
        <v>0</v>
      </c>
      <c r="Y18" s="47">
        <v>134</v>
      </c>
      <c r="Z18" s="148"/>
      <c r="AA18" s="60">
        <f t="shared" si="7"/>
        <v>0</v>
      </c>
      <c r="AB18" s="152">
        <v>668</v>
      </c>
      <c r="AC18" s="150"/>
      <c r="AD18" s="77">
        <f t="shared" si="8"/>
        <v>0</v>
      </c>
      <c r="AE18" s="74">
        <v>1</v>
      </c>
      <c r="AF18" s="148"/>
      <c r="AG18" s="69">
        <f t="shared" si="12"/>
        <v>0</v>
      </c>
      <c r="AH18" s="74" t="s">
        <v>82</v>
      </c>
      <c r="AI18" s="156" t="s">
        <v>82</v>
      </c>
      <c r="AJ18" s="122" t="s">
        <v>82</v>
      </c>
      <c r="AK18" s="153" t="s">
        <v>82</v>
      </c>
      <c r="AL18" s="154" t="s">
        <v>82</v>
      </c>
      <c r="AM18" s="155" t="s">
        <v>82</v>
      </c>
      <c r="AN18" s="153" t="s">
        <v>82</v>
      </c>
      <c r="AO18" s="154" t="s">
        <v>82</v>
      </c>
      <c r="AP18" s="155" t="s">
        <v>82</v>
      </c>
      <c r="AQ18" s="157" t="s">
        <v>82</v>
      </c>
      <c r="AR18" s="154" t="s">
        <v>82</v>
      </c>
      <c r="AS18" s="224" t="s">
        <v>82</v>
      </c>
      <c r="AT18" s="153" t="s">
        <v>82</v>
      </c>
      <c r="AU18" s="154" t="s">
        <v>82</v>
      </c>
      <c r="AV18" s="155" t="s">
        <v>82</v>
      </c>
      <c r="AW18" s="157" t="s">
        <v>82</v>
      </c>
      <c r="AX18" s="154" t="s">
        <v>82</v>
      </c>
      <c r="AY18" s="224" t="s">
        <v>82</v>
      </c>
      <c r="AZ18" s="153" t="s">
        <v>82</v>
      </c>
      <c r="BA18" s="154" t="s">
        <v>82</v>
      </c>
      <c r="BB18" s="155" t="s">
        <v>82</v>
      </c>
      <c r="BC18" s="153" t="s">
        <v>82</v>
      </c>
      <c r="BD18" s="154" t="s">
        <v>82</v>
      </c>
      <c r="BE18" s="155" t="s">
        <v>82</v>
      </c>
      <c r="BF18" s="75">
        <v>15</v>
      </c>
      <c r="BG18" s="148"/>
      <c r="BH18" s="69">
        <f t="shared" si="13"/>
        <v>0</v>
      </c>
      <c r="BI18" s="157" t="s">
        <v>82</v>
      </c>
      <c r="BJ18" s="154" t="s">
        <v>82</v>
      </c>
      <c r="BK18" s="155" t="s">
        <v>82</v>
      </c>
      <c r="BL18" s="12"/>
      <c r="BM18" s="12"/>
      <c r="BN18" s="12"/>
      <c r="BO18" s="12"/>
    </row>
    <row r="19" spans="1:67" x14ac:dyDescent="0.25">
      <c r="A19" s="24" t="s">
        <v>151</v>
      </c>
      <c r="B19" s="146" t="s">
        <v>14</v>
      </c>
      <c r="C19" s="147" t="s">
        <v>23</v>
      </c>
      <c r="D19" s="47">
        <v>1</v>
      </c>
      <c r="E19" s="148"/>
      <c r="F19" s="69">
        <f t="shared" si="0"/>
        <v>0</v>
      </c>
      <c r="G19" s="47">
        <v>1</v>
      </c>
      <c r="H19" s="149"/>
      <c r="I19" s="60">
        <f t="shared" si="1"/>
        <v>0</v>
      </c>
      <c r="J19" s="47">
        <v>1</v>
      </c>
      <c r="K19" s="150"/>
      <c r="L19" s="60">
        <f t="shared" si="2"/>
        <v>0</v>
      </c>
      <c r="M19" s="159">
        <v>1</v>
      </c>
      <c r="N19" s="161"/>
      <c r="O19" s="60">
        <f t="shared" si="3"/>
        <v>0</v>
      </c>
      <c r="P19" s="47">
        <v>1</v>
      </c>
      <c r="Q19" s="148"/>
      <c r="R19" s="77">
        <f t="shared" si="4"/>
        <v>0</v>
      </c>
      <c r="S19" s="67">
        <v>1</v>
      </c>
      <c r="T19" s="151"/>
      <c r="U19" s="60">
        <f t="shared" si="5"/>
        <v>0</v>
      </c>
      <c r="V19" s="47">
        <v>1</v>
      </c>
      <c r="W19" s="150"/>
      <c r="X19" s="60">
        <f t="shared" si="6"/>
        <v>0</v>
      </c>
      <c r="Y19" s="47">
        <v>1</v>
      </c>
      <c r="Z19" s="148"/>
      <c r="AA19" s="60">
        <f t="shared" si="7"/>
        <v>0</v>
      </c>
      <c r="AB19" s="152">
        <v>5</v>
      </c>
      <c r="AC19" s="150"/>
      <c r="AD19" s="77">
        <f t="shared" si="8"/>
        <v>0</v>
      </c>
      <c r="AE19" s="74">
        <v>5</v>
      </c>
      <c r="AF19" s="148"/>
      <c r="AG19" s="69">
        <f t="shared" si="12"/>
        <v>0</v>
      </c>
      <c r="AH19" s="47">
        <v>1</v>
      </c>
      <c r="AI19" s="148"/>
      <c r="AJ19" s="158">
        <f t="shared" ref="AJ19:AJ25" si="14">AH19*AI19</f>
        <v>0</v>
      </c>
      <c r="AK19" s="74">
        <v>5</v>
      </c>
      <c r="AL19" s="148"/>
      <c r="AM19" s="69">
        <f t="shared" ref="AM19:AM25" si="15">AK19*AL19</f>
        <v>0</v>
      </c>
      <c r="AN19" s="153" t="s">
        <v>82</v>
      </c>
      <c r="AO19" s="154" t="s">
        <v>82</v>
      </c>
      <c r="AP19" s="155" t="s">
        <v>82</v>
      </c>
      <c r="AQ19" s="157" t="s">
        <v>82</v>
      </c>
      <c r="AR19" s="154" t="s">
        <v>82</v>
      </c>
      <c r="AS19" s="224" t="s">
        <v>82</v>
      </c>
      <c r="AT19" s="153" t="s">
        <v>82</v>
      </c>
      <c r="AU19" s="154" t="s">
        <v>82</v>
      </c>
      <c r="AV19" s="155" t="s">
        <v>82</v>
      </c>
      <c r="AW19" s="157" t="s">
        <v>82</v>
      </c>
      <c r="AX19" s="154" t="s">
        <v>82</v>
      </c>
      <c r="AY19" s="224" t="s">
        <v>82</v>
      </c>
      <c r="AZ19" s="153" t="s">
        <v>82</v>
      </c>
      <c r="BA19" s="154" t="s">
        <v>82</v>
      </c>
      <c r="BB19" s="155" t="s">
        <v>82</v>
      </c>
      <c r="BC19" s="153" t="s">
        <v>82</v>
      </c>
      <c r="BD19" s="154" t="s">
        <v>82</v>
      </c>
      <c r="BE19" s="155" t="s">
        <v>82</v>
      </c>
      <c r="BF19" s="157" t="s">
        <v>82</v>
      </c>
      <c r="BG19" s="154" t="s">
        <v>82</v>
      </c>
      <c r="BH19" s="155" t="s">
        <v>82</v>
      </c>
      <c r="BI19" s="157" t="s">
        <v>82</v>
      </c>
      <c r="BJ19" s="154" t="s">
        <v>82</v>
      </c>
      <c r="BK19" s="155" t="s">
        <v>82</v>
      </c>
      <c r="BL19" s="12"/>
      <c r="BM19" s="12"/>
      <c r="BN19" s="12"/>
      <c r="BO19" s="12"/>
    </row>
    <row r="20" spans="1:67" x14ac:dyDescent="0.25">
      <c r="A20" s="24" t="s">
        <v>149</v>
      </c>
      <c r="B20" s="146" t="s">
        <v>123</v>
      </c>
      <c r="C20" s="147" t="s">
        <v>23</v>
      </c>
      <c r="D20" s="47">
        <v>214</v>
      </c>
      <c r="E20" s="148"/>
      <c r="F20" s="69">
        <f t="shared" si="0"/>
        <v>0</v>
      </c>
      <c r="G20" s="47">
        <v>214</v>
      </c>
      <c r="H20" s="149"/>
      <c r="I20" s="60">
        <f t="shared" si="1"/>
        <v>0</v>
      </c>
      <c r="J20" s="47">
        <v>214</v>
      </c>
      <c r="K20" s="150"/>
      <c r="L20" s="60">
        <f t="shared" si="2"/>
        <v>0</v>
      </c>
      <c r="M20" s="153" t="s">
        <v>82</v>
      </c>
      <c r="N20" s="156" t="s">
        <v>82</v>
      </c>
      <c r="O20" s="122" t="s">
        <v>82</v>
      </c>
      <c r="P20" s="47">
        <v>214</v>
      </c>
      <c r="Q20" s="148"/>
      <c r="R20" s="77">
        <f t="shared" si="4"/>
        <v>0</v>
      </c>
      <c r="S20" s="67">
        <v>225</v>
      </c>
      <c r="T20" s="151"/>
      <c r="U20" s="60">
        <f t="shared" si="5"/>
        <v>0</v>
      </c>
      <c r="V20" s="47">
        <v>214</v>
      </c>
      <c r="W20" s="150"/>
      <c r="X20" s="60">
        <f t="shared" si="6"/>
        <v>0</v>
      </c>
      <c r="Y20" s="47">
        <v>214</v>
      </c>
      <c r="Z20" s="148"/>
      <c r="AA20" s="60">
        <f t="shared" si="7"/>
        <v>0</v>
      </c>
      <c r="AB20" s="152">
        <v>1073</v>
      </c>
      <c r="AC20" s="150"/>
      <c r="AD20" s="77">
        <f t="shared" si="8"/>
        <v>0</v>
      </c>
      <c r="AE20" s="74">
        <v>4</v>
      </c>
      <c r="AF20" s="148"/>
      <c r="AG20" s="69">
        <f t="shared" si="12"/>
        <v>0</v>
      </c>
      <c r="AH20" s="47">
        <v>214</v>
      </c>
      <c r="AI20" s="148"/>
      <c r="AJ20" s="158">
        <f t="shared" si="14"/>
        <v>0</v>
      </c>
      <c r="AK20" s="74">
        <v>4</v>
      </c>
      <c r="AL20" s="148"/>
      <c r="AM20" s="69">
        <f t="shared" si="15"/>
        <v>0</v>
      </c>
      <c r="AN20" s="74">
        <v>4</v>
      </c>
      <c r="AO20" s="148"/>
      <c r="AP20" s="69">
        <f t="shared" ref="AP20:AP23" si="16">AN20*AO20</f>
        <v>0</v>
      </c>
      <c r="AQ20" s="157" t="s">
        <v>82</v>
      </c>
      <c r="AR20" s="154" t="s">
        <v>82</v>
      </c>
      <c r="AS20" s="224" t="s">
        <v>82</v>
      </c>
      <c r="AT20" s="74">
        <v>20</v>
      </c>
      <c r="AU20" s="148"/>
      <c r="AV20" s="69">
        <f t="shared" ref="AV20:AV23" si="17">AT20*AU20</f>
        <v>0</v>
      </c>
      <c r="AW20" s="75">
        <v>15</v>
      </c>
      <c r="AX20" s="148"/>
      <c r="AY20" s="158">
        <f t="shared" ref="AY20:AY23" si="18">AW20*AX20</f>
        <v>0</v>
      </c>
      <c r="AZ20" s="225" t="s">
        <v>82</v>
      </c>
      <c r="BA20" s="156" t="s">
        <v>82</v>
      </c>
      <c r="BB20" s="122" t="s">
        <v>82</v>
      </c>
      <c r="BC20" s="153" t="s">
        <v>82</v>
      </c>
      <c r="BD20" s="154" t="s">
        <v>82</v>
      </c>
      <c r="BE20" s="155" t="s">
        <v>82</v>
      </c>
      <c r="BF20" s="157" t="s">
        <v>82</v>
      </c>
      <c r="BG20" s="154" t="s">
        <v>82</v>
      </c>
      <c r="BH20" s="155" t="s">
        <v>82</v>
      </c>
      <c r="BI20" s="157" t="s">
        <v>82</v>
      </c>
      <c r="BJ20" s="154" t="s">
        <v>82</v>
      </c>
      <c r="BK20" s="155" t="s">
        <v>82</v>
      </c>
      <c r="BL20" s="12"/>
      <c r="BM20" s="12"/>
      <c r="BN20" s="12"/>
      <c r="BO20" s="12"/>
    </row>
    <row r="21" spans="1:67" x14ac:dyDescent="0.25">
      <c r="A21" s="24" t="s">
        <v>149</v>
      </c>
      <c r="B21" s="146" t="s">
        <v>124</v>
      </c>
      <c r="C21" s="147" t="s">
        <v>23</v>
      </c>
      <c r="D21" s="47">
        <v>31</v>
      </c>
      <c r="E21" s="148"/>
      <c r="F21" s="69">
        <f t="shared" si="0"/>
        <v>0</v>
      </c>
      <c r="G21" s="47">
        <v>31</v>
      </c>
      <c r="H21" s="149"/>
      <c r="I21" s="60">
        <f t="shared" si="1"/>
        <v>0</v>
      </c>
      <c r="J21" s="47">
        <v>31</v>
      </c>
      <c r="K21" s="150"/>
      <c r="L21" s="60">
        <f t="shared" si="2"/>
        <v>0</v>
      </c>
      <c r="M21" s="153" t="s">
        <v>82</v>
      </c>
      <c r="N21" s="156" t="s">
        <v>82</v>
      </c>
      <c r="O21" s="122" t="s">
        <v>82</v>
      </c>
      <c r="P21" s="47">
        <v>31</v>
      </c>
      <c r="Q21" s="148"/>
      <c r="R21" s="77">
        <f t="shared" si="4"/>
        <v>0</v>
      </c>
      <c r="S21" s="67">
        <v>35</v>
      </c>
      <c r="T21" s="151"/>
      <c r="U21" s="60">
        <f t="shared" si="5"/>
        <v>0</v>
      </c>
      <c r="V21" s="47">
        <v>31</v>
      </c>
      <c r="W21" s="150"/>
      <c r="X21" s="60">
        <f t="shared" si="6"/>
        <v>0</v>
      </c>
      <c r="Y21" s="47">
        <v>31</v>
      </c>
      <c r="Z21" s="148"/>
      <c r="AA21" s="60">
        <f t="shared" si="7"/>
        <v>0</v>
      </c>
      <c r="AB21" s="152">
        <v>156</v>
      </c>
      <c r="AC21" s="150"/>
      <c r="AD21" s="77">
        <f t="shared" si="8"/>
        <v>0</v>
      </c>
      <c r="AE21" s="74">
        <v>2</v>
      </c>
      <c r="AF21" s="148"/>
      <c r="AG21" s="162">
        <f t="shared" si="12"/>
        <v>0</v>
      </c>
      <c r="AH21" s="47">
        <v>31</v>
      </c>
      <c r="AI21" s="148"/>
      <c r="AJ21" s="158">
        <f t="shared" si="14"/>
        <v>0</v>
      </c>
      <c r="AK21" s="74">
        <v>2</v>
      </c>
      <c r="AL21" s="148"/>
      <c r="AM21" s="69">
        <f t="shared" si="15"/>
        <v>0</v>
      </c>
      <c r="AN21" s="74">
        <v>2</v>
      </c>
      <c r="AO21" s="148"/>
      <c r="AP21" s="69">
        <f t="shared" si="16"/>
        <v>0</v>
      </c>
      <c r="AQ21" s="157" t="s">
        <v>82</v>
      </c>
      <c r="AR21" s="154" t="s">
        <v>82</v>
      </c>
      <c r="AS21" s="224" t="s">
        <v>82</v>
      </c>
      <c r="AT21" s="74">
        <v>15</v>
      </c>
      <c r="AU21" s="148"/>
      <c r="AV21" s="69">
        <f t="shared" si="17"/>
        <v>0</v>
      </c>
      <c r="AW21" s="75">
        <v>10</v>
      </c>
      <c r="AX21" s="148"/>
      <c r="AY21" s="158">
        <f t="shared" si="18"/>
        <v>0</v>
      </c>
      <c r="AZ21" s="74">
        <v>10</v>
      </c>
      <c r="BA21" s="148"/>
      <c r="BB21" s="69">
        <f t="shared" ref="BB21:BB23" si="19">AZ21*BA21</f>
        <v>0</v>
      </c>
      <c r="BC21" s="153" t="s">
        <v>82</v>
      </c>
      <c r="BD21" s="154" t="s">
        <v>82</v>
      </c>
      <c r="BE21" s="155" t="s">
        <v>82</v>
      </c>
      <c r="BF21" s="157" t="s">
        <v>82</v>
      </c>
      <c r="BG21" s="154" t="s">
        <v>82</v>
      </c>
      <c r="BH21" s="155" t="s">
        <v>82</v>
      </c>
      <c r="BI21" s="157" t="s">
        <v>82</v>
      </c>
      <c r="BJ21" s="154" t="s">
        <v>82</v>
      </c>
      <c r="BK21" s="155" t="s">
        <v>82</v>
      </c>
      <c r="BL21" s="12"/>
      <c r="BM21" s="12"/>
      <c r="BN21" s="12"/>
      <c r="BO21" s="12"/>
    </row>
    <row r="22" spans="1:67" x14ac:dyDescent="0.25">
      <c r="A22" s="24" t="s">
        <v>149</v>
      </c>
      <c r="B22" s="146" t="s">
        <v>17</v>
      </c>
      <c r="C22" s="147" t="s">
        <v>23</v>
      </c>
      <c r="D22" s="47">
        <v>2</v>
      </c>
      <c r="E22" s="148"/>
      <c r="F22" s="69">
        <f t="shared" si="0"/>
        <v>0</v>
      </c>
      <c r="G22" s="47">
        <v>2</v>
      </c>
      <c r="H22" s="149"/>
      <c r="I22" s="60">
        <f t="shared" si="1"/>
        <v>0</v>
      </c>
      <c r="J22" s="47">
        <v>2</v>
      </c>
      <c r="K22" s="150"/>
      <c r="L22" s="60">
        <f t="shared" si="2"/>
        <v>0</v>
      </c>
      <c r="M22" s="153" t="s">
        <v>82</v>
      </c>
      <c r="N22" s="156" t="s">
        <v>82</v>
      </c>
      <c r="O22" s="122" t="s">
        <v>82</v>
      </c>
      <c r="P22" s="47">
        <v>2</v>
      </c>
      <c r="Q22" s="148"/>
      <c r="R22" s="77">
        <f t="shared" si="4"/>
        <v>0</v>
      </c>
      <c r="S22" s="67">
        <v>2</v>
      </c>
      <c r="T22" s="163"/>
      <c r="U22" s="60">
        <f t="shared" si="5"/>
        <v>0</v>
      </c>
      <c r="V22" s="47">
        <v>2</v>
      </c>
      <c r="W22" s="150"/>
      <c r="X22" s="60">
        <f t="shared" si="6"/>
        <v>0</v>
      </c>
      <c r="Y22" s="47">
        <v>2</v>
      </c>
      <c r="Z22" s="148"/>
      <c r="AA22" s="60">
        <f t="shared" si="7"/>
        <v>0</v>
      </c>
      <c r="AB22" s="152">
        <v>10</v>
      </c>
      <c r="AC22" s="150"/>
      <c r="AD22" s="77">
        <f t="shared" si="8"/>
        <v>0</v>
      </c>
      <c r="AE22" s="74">
        <v>1</v>
      </c>
      <c r="AF22" s="148"/>
      <c r="AG22" s="162">
        <f t="shared" si="12"/>
        <v>0</v>
      </c>
      <c r="AH22" s="47">
        <v>2</v>
      </c>
      <c r="AI22" s="148"/>
      <c r="AJ22" s="158">
        <f t="shared" si="14"/>
        <v>0</v>
      </c>
      <c r="AK22" s="74">
        <v>1</v>
      </c>
      <c r="AL22" s="148"/>
      <c r="AM22" s="69">
        <f t="shared" si="15"/>
        <v>0</v>
      </c>
      <c r="AN22" s="74">
        <v>1</v>
      </c>
      <c r="AO22" s="148"/>
      <c r="AP22" s="69">
        <f t="shared" si="16"/>
        <v>0</v>
      </c>
      <c r="AQ22" s="157" t="s">
        <v>82</v>
      </c>
      <c r="AR22" s="154" t="s">
        <v>82</v>
      </c>
      <c r="AS22" s="224" t="s">
        <v>82</v>
      </c>
      <c r="AT22" s="74">
        <v>5</v>
      </c>
      <c r="AU22" s="148"/>
      <c r="AV22" s="69">
        <f t="shared" si="17"/>
        <v>0</v>
      </c>
      <c r="AW22" s="75">
        <v>3</v>
      </c>
      <c r="AX22" s="148"/>
      <c r="AY22" s="158">
        <f t="shared" si="18"/>
        <v>0</v>
      </c>
      <c r="AZ22" s="74">
        <v>3</v>
      </c>
      <c r="BA22" s="148"/>
      <c r="BB22" s="69">
        <f t="shared" si="19"/>
        <v>0</v>
      </c>
      <c r="BC22" s="153" t="s">
        <v>82</v>
      </c>
      <c r="BD22" s="154" t="s">
        <v>82</v>
      </c>
      <c r="BE22" s="155" t="s">
        <v>82</v>
      </c>
      <c r="BF22" s="157" t="s">
        <v>82</v>
      </c>
      <c r="BG22" s="154" t="s">
        <v>82</v>
      </c>
      <c r="BH22" s="155" t="s">
        <v>82</v>
      </c>
      <c r="BI22" s="157" t="s">
        <v>82</v>
      </c>
      <c r="BJ22" s="154" t="s">
        <v>82</v>
      </c>
      <c r="BK22" s="155" t="s">
        <v>82</v>
      </c>
      <c r="BL22" s="12"/>
      <c r="BM22" s="12"/>
      <c r="BN22" s="12"/>
      <c r="BO22" s="12"/>
    </row>
    <row r="23" spans="1:67" x14ac:dyDescent="0.25">
      <c r="A23" s="24" t="s">
        <v>13</v>
      </c>
      <c r="B23" s="146" t="s">
        <v>18</v>
      </c>
      <c r="C23" s="147" t="s">
        <v>23</v>
      </c>
      <c r="D23" s="47">
        <v>1</v>
      </c>
      <c r="E23" s="148"/>
      <c r="F23" s="69">
        <f t="shared" si="0"/>
        <v>0</v>
      </c>
      <c r="G23" s="47">
        <v>1</v>
      </c>
      <c r="H23" s="149"/>
      <c r="I23" s="60">
        <f t="shared" si="1"/>
        <v>0</v>
      </c>
      <c r="J23" s="47">
        <v>1</v>
      </c>
      <c r="K23" s="150"/>
      <c r="L23" s="60">
        <f t="shared" si="2"/>
        <v>0</v>
      </c>
      <c r="M23" s="153" t="s">
        <v>82</v>
      </c>
      <c r="N23" s="156" t="s">
        <v>82</v>
      </c>
      <c r="O23" s="122" t="s">
        <v>82</v>
      </c>
      <c r="P23" s="47">
        <v>1</v>
      </c>
      <c r="Q23" s="148"/>
      <c r="R23" s="77">
        <f t="shared" si="4"/>
        <v>0</v>
      </c>
      <c r="S23" s="67">
        <v>2</v>
      </c>
      <c r="T23" s="151"/>
      <c r="U23" s="60">
        <f t="shared" si="5"/>
        <v>0</v>
      </c>
      <c r="V23" s="47">
        <v>1</v>
      </c>
      <c r="W23" s="150"/>
      <c r="X23" s="60">
        <f t="shared" si="6"/>
        <v>0</v>
      </c>
      <c r="Y23" s="47">
        <v>1</v>
      </c>
      <c r="Z23" s="148"/>
      <c r="AA23" s="60">
        <f t="shared" si="7"/>
        <v>0</v>
      </c>
      <c r="AB23" s="152">
        <v>5</v>
      </c>
      <c r="AC23" s="150"/>
      <c r="AD23" s="77">
        <f t="shared" si="8"/>
        <v>0</v>
      </c>
      <c r="AE23" s="74">
        <v>1</v>
      </c>
      <c r="AF23" s="148"/>
      <c r="AG23" s="162">
        <f t="shared" si="12"/>
        <v>0</v>
      </c>
      <c r="AH23" s="47">
        <v>1</v>
      </c>
      <c r="AI23" s="148"/>
      <c r="AJ23" s="158">
        <f t="shared" si="14"/>
        <v>0</v>
      </c>
      <c r="AK23" s="74">
        <v>1</v>
      </c>
      <c r="AL23" s="148"/>
      <c r="AM23" s="69">
        <f t="shared" si="15"/>
        <v>0</v>
      </c>
      <c r="AN23" s="74">
        <v>1</v>
      </c>
      <c r="AO23" s="148"/>
      <c r="AP23" s="69">
        <f t="shared" si="16"/>
        <v>0</v>
      </c>
      <c r="AQ23" s="157" t="s">
        <v>82</v>
      </c>
      <c r="AR23" s="154" t="s">
        <v>82</v>
      </c>
      <c r="AS23" s="224" t="s">
        <v>82</v>
      </c>
      <c r="AT23" s="74">
        <v>5</v>
      </c>
      <c r="AU23" s="148"/>
      <c r="AV23" s="69">
        <f t="shared" si="17"/>
        <v>0</v>
      </c>
      <c r="AW23" s="75">
        <v>3</v>
      </c>
      <c r="AX23" s="148"/>
      <c r="AY23" s="158">
        <f t="shared" si="18"/>
        <v>0</v>
      </c>
      <c r="AZ23" s="74">
        <v>3</v>
      </c>
      <c r="BA23" s="148"/>
      <c r="BB23" s="69">
        <f t="shared" si="19"/>
        <v>0</v>
      </c>
      <c r="BC23" s="153" t="s">
        <v>82</v>
      </c>
      <c r="BD23" s="154" t="s">
        <v>82</v>
      </c>
      <c r="BE23" s="155" t="s">
        <v>82</v>
      </c>
      <c r="BF23" s="157" t="s">
        <v>82</v>
      </c>
      <c r="BG23" s="154" t="s">
        <v>82</v>
      </c>
      <c r="BH23" s="155" t="s">
        <v>82</v>
      </c>
      <c r="BI23" s="157" t="s">
        <v>82</v>
      </c>
      <c r="BJ23" s="154" t="s">
        <v>82</v>
      </c>
      <c r="BK23" s="155" t="s">
        <v>82</v>
      </c>
      <c r="BL23" s="12"/>
      <c r="BM23" s="12"/>
      <c r="BN23" s="12"/>
      <c r="BO23" s="12"/>
    </row>
    <row r="24" spans="1:67" x14ac:dyDescent="0.25">
      <c r="A24" s="24" t="s">
        <v>150</v>
      </c>
      <c r="B24" s="146" t="s">
        <v>19</v>
      </c>
      <c r="C24" s="147" t="s">
        <v>23</v>
      </c>
      <c r="D24" s="47">
        <v>2</v>
      </c>
      <c r="E24" s="148"/>
      <c r="F24" s="69">
        <f t="shared" si="0"/>
        <v>0</v>
      </c>
      <c r="G24" s="47">
        <v>2</v>
      </c>
      <c r="H24" s="149"/>
      <c r="I24" s="60">
        <f t="shared" si="1"/>
        <v>0</v>
      </c>
      <c r="J24" s="47">
        <v>2</v>
      </c>
      <c r="K24" s="150"/>
      <c r="L24" s="60">
        <f t="shared" si="2"/>
        <v>0</v>
      </c>
      <c r="M24" s="47">
        <v>2</v>
      </c>
      <c r="N24" s="148"/>
      <c r="O24" s="60">
        <f t="shared" si="3"/>
        <v>0</v>
      </c>
      <c r="P24" s="47">
        <v>2</v>
      </c>
      <c r="Q24" s="148"/>
      <c r="R24" s="77">
        <f t="shared" si="4"/>
        <v>0</v>
      </c>
      <c r="S24" s="67">
        <v>2</v>
      </c>
      <c r="T24" s="151"/>
      <c r="U24" s="60">
        <f t="shared" si="5"/>
        <v>0</v>
      </c>
      <c r="V24" s="47">
        <v>2</v>
      </c>
      <c r="W24" s="150"/>
      <c r="X24" s="60">
        <f t="shared" si="6"/>
        <v>0</v>
      </c>
      <c r="Y24" s="47">
        <v>2</v>
      </c>
      <c r="Z24" s="148"/>
      <c r="AA24" s="60">
        <f t="shared" si="7"/>
        <v>0</v>
      </c>
      <c r="AB24" s="152">
        <v>10</v>
      </c>
      <c r="AC24" s="150"/>
      <c r="AD24" s="77">
        <f t="shared" si="8"/>
        <v>0</v>
      </c>
      <c r="AE24" s="47">
        <v>2</v>
      </c>
      <c r="AF24" s="148"/>
      <c r="AG24" s="60">
        <f t="shared" si="12"/>
        <v>0</v>
      </c>
      <c r="AH24" s="47">
        <v>2</v>
      </c>
      <c r="AI24" s="148"/>
      <c r="AJ24" s="60">
        <f t="shared" si="14"/>
        <v>0</v>
      </c>
      <c r="AK24" s="74">
        <v>5</v>
      </c>
      <c r="AL24" s="148"/>
      <c r="AM24" s="69">
        <f t="shared" si="15"/>
        <v>0</v>
      </c>
      <c r="AN24" s="153" t="s">
        <v>82</v>
      </c>
      <c r="AO24" s="154" t="s">
        <v>82</v>
      </c>
      <c r="AP24" s="155" t="s">
        <v>82</v>
      </c>
      <c r="AQ24" s="47">
        <v>2</v>
      </c>
      <c r="AR24" s="148"/>
      <c r="AS24" s="60">
        <f t="shared" ref="AS24:AS25" si="20">AQ24*AR24</f>
        <v>0</v>
      </c>
      <c r="AT24" s="153" t="s">
        <v>82</v>
      </c>
      <c r="AU24" s="154" t="s">
        <v>82</v>
      </c>
      <c r="AV24" s="155" t="s">
        <v>82</v>
      </c>
      <c r="AW24" s="157" t="s">
        <v>82</v>
      </c>
      <c r="AX24" s="154" t="s">
        <v>82</v>
      </c>
      <c r="AY24" s="224" t="s">
        <v>82</v>
      </c>
      <c r="AZ24" s="153" t="s">
        <v>82</v>
      </c>
      <c r="BA24" s="154" t="s">
        <v>82</v>
      </c>
      <c r="BB24" s="155" t="s">
        <v>82</v>
      </c>
      <c r="BC24" s="153" t="s">
        <v>82</v>
      </c>
      <c r="BD24" s="154" t="s">
        <v>82</v>
      </c>
      <c r="BE24" s="155" t="s">
        <v>82</v>
      </c>
      <c r="BF24" s="157" t="s">
        <v>82</v>
      </c>
      <c r="BG24" s="154" t="s">
        <v>82</v>
      </c>
      <c r="BH24" s="155" t="s">
        <v>82</v>
      </c>
      <c r="BI24" s="157" t="s">
        <v>82</v>
      </c>
      <c r="BJ24" s="154" t="s">
        <v>82</v>
      </c>
      <c r="BK24" s="155" t="s">
        <v>82</v>
      </c>
      <c r="BL24" s="12"/>
      <c r="BM24" s="12"/>
      <c r="BN24" s="12"/>
      <c r="BO24" s="12"/>
    </row>
    <row r="25" spans="1:67" ht="15.75" thickBot="1" x14ac:dyDescent="0.3">
      <c r="A25" s="30" t="s">
        <v>150</v>
      </c>
      <c r="B25" s="164" t="s">
        <v>20</v>
      </c>
      <c r="C25" s="165" t="s">
        <v>23</v>
      </c>
      <c r="D25" s="85">
        <v>1</v>
      </c>
      <c r="E25" s="86"/>
      <c r="F25" s="84">
        <f t="shared" si="0"/>
        <v>0</v>
      </c>
      <c r="G25" s="85">
        <v>1</v>
      </c>
      <c r="H25" s="166"/>
      <c r="I25" s="87">
        <f t="shared" si="1"/>
        <v>0</v>
      </c>
      <c r="J25" s="85">
        <v>1</v>
      </c>
      <c r="K25" s="167"/>
      <c r="L25" s="87">
        <f t="shared" si="2"/>
        <v>0</v>
      </c>
      <c r="M25" s="85">
        <v>1</v>
      </c>
      <c r="N25" s="86"/>
      <c r="O25" s="87">
        <f t="shared" si="3"/>
        <v>0</v>
      </c>
      <c r="P25" s="85">
        <v>1</v>
      </c>
      <c r="Q25" s="86"/>
      <c r="R25" s="90">
        <f t="shared" si="4"/>
        <v>0</v>
      </c>
      <c r="S25" s="82">
        <v>2</v>
      </c>
      <c r="T25" s="168"/>
      <c r="U25" s="87">
        <f t="shared" si="5"/>
        <v>0</v>
      </c>
      <c r="V25" s="85">
        <v>1</v>
      </c>
      <c r="W25" s="167"/>
      <c r="X25" s="87">
        <f t="shared" si="6"/>
        <v>0</v>
      </c>
      <c r="Y25" s="85">
        <v>1</v>
      </c>
      <c r="Z25" s="86"/>
      <c r="AA25" s="87">
        <f t="shared" si="7"/>
        <v>0</v>
      </c>
      <c r="AB25" s="169">
        <v>5</v>
      </c>
      <c r="AC25" s="167"/>
      <c r="AD25" s="90">
        <f t="shared" si="8"/>
        <v>0</v>
      </c>
      <c r="AE25" s="85">
        <v>1</v>
      </c>
      <c r="AF25" s="86"/>
      <c r="AG25" s="87">
        <f t="shared" si="12"/>
        <v>0</v>
      </c>
      <c r="AH25" s="85">
        <v>1</v>
      </c>
      <c r="AI25" s="86"/>
      <c r="AJ25" s="87">
        <f t="shared" si="14"/>
        <v>0</v>
      </c>
      <c r="AK25" s="170">
        <v>1</v>
      </c>
      <c r="AL25" s="171"/>
      <c r="AM25" s="87">
        <f t="shared" si="15"/>
        <v>0</v>
      </c>
      <c r="AN25" s="172" t="s">
        <v>82</v>
      </c>
      <c r="AO25" s="173" t="s">
        <v>82</v>
      </c>
      <c r="AP25" s="174" t="s">
        <v>82</v>
      </c>
      <c r="AQ25" s="85">
        <v>1</v>
      </c>
      <c r="AR25" s="86"/>
      <c r="AS25" s="87">
        <f t="shared" si="20"/>
        <v>0</v>
      </c>
      <c r="AT25" s="195" t="s">
        <v>82</v>
      </c>
      <c r="AU25" s="173" t="s">
        <v>82</v>
      </c>
      <c r="AV25" s="226" t="s">
        <v>82</v>
      </c>
      <c r="AW25" s="227" t="s">
        <v>82</v>
      </c>
      <c r="AX25" s="173" t="s">
        <v>82</v>
      </c>
      <c r="AY25" s="228" t="s">
        <v>82</v>
      </c>
      <c r="AZ25" s="195" t="s">
        <v>82</v>
      </c>
      <c r="BA25" s="173" t="s">
        <v>82</v>
      </c>
      <c r="BB25" s="229" t="s">
        <v>82</v>
      </c>
      <c r="BC25" s="195" t="s">
        <v>82</v>
      </c>
      <c r="BD25" s="173" t="s">
        <v>82</v>
      </c>
      <c r="BE25" s="229" t="s">
        <v>82</v>
      </c>
      <c r="BF25" s="227" t="s">
        <v>82</v>
      </c>
      <c r="BG25" s="173" t="s">
        <v>82</v>
      </c>
      <c r="BH25" s="226" t="s">
        <v>82</v>
      </c>
      <c r="BI25" s="227" t="s">
        <v>82</v>
      </c>
      <c r="BJ25" s="173" t="s">
        <v>82</v>
      </c>
      <c r="BK25" s="226" t="s">
        <v>82</v>
      </c>
      <c r="BL25" s="12"/>
      <c r="BM25" s="12"/>
      <c r="BN25" s="12"/>
      <c r="BO25" s="12"/>
    </row>
    <row r="26" spans="1:67" ht="15.75" thickBot="1" x14ac:dyDescent="0.3">
      <c r="A26" s="91"/>
      <c r="B26" s="92"/>
      <c r="C26" s="93"/>
      <c r="D26" s="175"/>
      <c r="E26" s="176"/>
      <c r="F26" s="176"/>
      <c r="G26" s="175"/>
      <c r="H26" s="176"/>
      <c r="I26" s="176"/>
      <c r="J26" s="175"/>
      <c r="K26" s="176"/>
      <c r="L26" s="176"/>
      <c r="M26" s="175"/>
      <c r="N26" s="176"/>
      <c r="O26" s="176"/>
      <c r="P26" s="175"/>
      <c r="Q26" s="176"/>
      <c r="R26" s="176"/>
      <c r="S26" s="175"/>
      <c r="T26" s="175"/>
      <c r="U26" s="176"/>
      <c r="V26" s="175"/>
      <c r="W26" s="176"/>
      <c r="X26" s="176"/>
      <c r="Y26" s="175"/>
      <c r="Z26" s="176"/>
      <c r="AA26" s="176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</row>
    <row r="27" spans="1:67" ht="28.5" customHeight="1" thickBot="1" x14ac:dyDescent="0.3">
      <c r="A27" s="286" t="s">
        <v>26</v>
      </c>
      <c r="B27" s="312" t="s">
        <v>33</v>
      </c>
      <c r="C27" s="310" t="s">
        <v>21</v>
      </c>
      <c r="D27" s="315" t="s">
        <v>121</v>
      </c>
      <c r="E27" s="316"/>
      <c r="F27" s="317"/>
      <c r="G27" s="316" t="s">
        <v>122</v>
      </c>
      <c r="H27" s="316"/>
      <c r="I27" s="316"/>
      <c r="J27" s="315" t="s">
        <v>59</v>
      </c>
      <c r="K27" s="316"/>
      <c r="L27" s="317"/>
      <c r="M27" s="293" t="s">
        <v>91</v>
      </c>
      <c r="N27" s="293"/>
      <c r="O27" s="293"/>
      <c r="P27" s="315" t="s">
        <v>61</v>
      </c>
      <c r="Q27" s="316"/>
      <c r="R27" s="317"/>
      <c r="S27" s="318" t="s">
        <v>98</v>
      </c>
      <c r="T27" s="319"/>
      <c r="U27" s="320"/>
      <c r="V27" s="296" t="s">
        <v>97</v>
      </c>
      <c r="W27" s="296"/>
      <c r="X27" s="296"/>
      <c r="Y27" s="318" t="s">
        <v>99</v>
      </c>
      <c r="Z27" s="319"/>
      <c r="AA27" s="320"/>
      <c r="AB27" s="296" t="s">
        <v>100</v>
      </c>
      <c r="AC27" s="296"/>
      <c r="AD27" s="296"/>
      <c r="AE27" s="295" t="s">
        <v>63</v>
      </c>
      <c r="AF27" s="296"/>
      <c r="AG27" s="297"/>
      <c r="AH27" s="318" t="s">
        <v>103</v>
      </c>
      <c r="AI27" s="319"/>
      <c r="AJ27" s="320"/>
      <c r="AK27" s="318" t="s">
        <v>104</v>
      </c>
      <c r="AL27" s="319"/>
      <c r="AM27" s="320"/>
      <c r="AN27" s="295" t="s">
        <v>101</v>
      </c>
      <c r="AO27" s="296"/>
      <c r="AP27" s="297"/>
      <c r="AQ27" s="295" t="s">
        <v>65</v>
      </c>
      <c r="AR27" s="296"/>
      <c r="AS27" s="297"/>
      <c r="AT27" s="295" t="s">
        <v>66</v>
      </c>
      <c r="AU27" s="296"/>
      <c r="AV27" s="297"/>
      <c r="AW27" s="295" t="s">
        <v>102</v>
      </c>
      <c r="AX27" s="296"/>
      <c r="AY27" s="297"/>
      <c r="AZ27" s="296" t="s">
        <v>55</v>
      </c>
      <c r="BA27" s="296"/>
      <c r="BB27" s="296"/>
      <c r="BC27" s="295" t="s">
        <v>105</v>
      </c>
      <c r="BD27" s="296"/>
      <c r="BE27" s="297"/>
      <c r="BF27" s="295" t="s">
        <v>113</v>
      </c>
      <c r="BG27" s="296"/>
      <c r="BH27" s="296"/>
      <c r="BI27" s="295" t="s">
        <v>86</v>
      </c>
      <c r="BJ27" s="296"/>
      <c r="BK27" s="297"/>
      <c r="BL27" s="12"/>
      <c r="BM27" s="12"/>
      <c r="BN27" s="12"/>
      <c r="BO27" s="12"/>
    </row>
    <row r="28" spans="1:67" ht="45.75" thickBot="1" x14ac:dyDescent="0.3">
      <c r="A28" s="287"/>
      <c r="B28" s="313"/>
      <c r="C28" s="314"/>
      <c r="D28" s="13" t="s">
        <v>24</v>
      </c>
      <c r="E28" s="14" t="s">
        <v>41</v>
      </c>
      <c r="F28" s="17" t="s">
        <v>56</v>
      </c>
      <c r="G28" s="177" t="s">
        <v>24</v>
      </c>
      <c r="H28" s="14" t="s">
        <v>41</v>
      </c>
      <c r="I28" s="55" t="s">
        <v>56</v>
      </c>
      <c r="J28" s="13" t="s">
        <v>24</v>
      </c>
      <c r="K28" s="14" t="s">
        <v>41</v>
      </c>
      <c r="L28" s="17" t="s">
        <v>56</v>
      </c>
      <c r="M28" s="54" t="s">
        <v>24</v>
      </c>
      <c r="N28" s="14" t="s">
        <v>41</v>
      </c>
      <c r="O28" s="55" t="s">
        <v>56</v>
      </c>
      <c r="P28" s="13" t="s">
        <v>24</v>
      </c>
      <c r="Q28" s="14" t="s">
        <v>41</v>
      </c>
      <c r="R28" s="17" t="s">
        <v>56</v>
      </c>
      <c r="S28" s="111" t="s">
        <v>24</v>
      </c>
      <c r="T28" s="112" t="s">
        <v>41</v>
      </c>
      <c r="U28" s="113" t="s">
        <v>56</v>
      </c>
      <c r="V28" s="177" t="s">
        <v>24</v>
      </c>
      <c r="W28" s="112" t="s">
        <v>41</v>
      </c>
      <c r="X28" s="178" t="s">
        <v>56</v>
      </c>
      <c r="Y28" s="111" t="s">
        <v>24</v>
      </c>
      <c r="Z28" s="112" t="s">
        <v>41</v>
      </c>
      <c r="AA28" s="113" t="s">
        <v>56</v>
      </c>
      <c r="AB28" s="177" t="s">
        <v>24</v>
      </c>
      <c r="AC28" s="112" t="s">
        <v>41</v>
      </c>
      <c r="AD28" s="178" t="s">
        <v>56</v>
      </c>
      <c r="AE28" s="111" t="s">
        <v>24</v>
      </c>
      <c r="AF28" s="112" t="s">
        <v>41</v>
      </c>
      <c r="AG28" s="113" t="s">
        <v>56</v>
      </c>
      <c r="AH28" s="111" t="s">
        <v>24</v>
      </c>
      <c r="AI28" s="112" t="s">
        <v>41</v>
      </c>
      <c r="AJ28" s="113" t="s">
        <v>56</v>
      </c>
      <c r="AK28" s="111" t="s">
        <v>24</v>
      </c>
      <c r="AL28" s="112" t="s">
        <v>41</v>
      </c>
      <c r="AM28" s="113" t="s">
        <v>56</v>
      </c>
      <c r="AN28" s="111" t="s">
        <v>24</v>
      </c>
      <c r="AO28" s="112" t="s">
        <v>41</v>
      </c>
      <c r="AP28" s="113" t="s">
        <v>56</v>
      </c>
      <c r="AQ28" s="111" t="s">
        <v>24</v>
      </c>
      <c r="AR28" s="112" t="s">
        <v>41</v>
      </c>
      <c r="AS28" s="113" t="s">
        <v>56</v>
      </c>
      <c r="AT28" s="111" t="s">
        <v>24</v>
      </c>
      <c r="AU28" s="112" t="s">
        <v>41</v>
      </c>
      <c r="AV28" s="113" t="s">
        <v>56</v>
      </c>
      <c r="AW28" s="111" t="s">
        <v>24</v>
      </c>
      <c r="AX28" s="112" t="s">
        <v>41</v>
      </c>
      <c r="AY28" s="113" t="s">
        <v>56</v>
      </c>
      <c r="AZ28" s="177" t="s">
        <v>24</v>
      </c>
      <c r="BA28" s="112" t="s">
        <v>41</v>
      </c>
      <c r="BB28" s="178" t="s">
        <v>56</v>
      </c>
      <c r="BC28" s="111" t="s">
        <v>24</v>
      </c>
      <c r="BD28" s="112" t="s">
        <v>41</v>
      </c>
      <c r="BE28" s="113" t="s">
        <v>56</v>
      </c>
      <c r="BF28" s="111" t="s">
        <v>24</v>
      </c>
      <c r="BG28" s="112" t="s">
        <v>41</v>
      </c>
      <c r="BH28" s="178" t="s">
        <v>56</v>
      </c>
      <c r="BI28" s="111" t="s">
        <v>24</v>
      </c>
      <c r="BJ28" s="112" t="s">
        <v>41</v>
      </c>
      <c r="BK28" s="113" t="s">
        <v>56</v>
      </c>
      <c r="BL28" s="12"/>
      <c r="BM28" s="12"/>
      <c r="BN28" s="12"/>
      <c r="BO28" s="12"/>
    </row>
    <row r="29" spans="1:67" x14ac:dyDescent="0.25">
      <c r="A29" s="18" t="s">
        <v>27</v>
      </c>
      <c r="B29" s="179"/>
      <c r="C29" s="180" t="s">
        <v>23</v>
      </c>
      <c r="D29" s="181" t="s">
        <v>82</v>
      </c>
      <c r="E29" s="182" t="s">
        <v>82</v>
      </c>
      <c r="F29" s="183" t="s">
        <v>82</v>
      </c>
      <c r="G29" s="181" t="s">
        <v>82</v>
      </c>
      <c r="H29" s="184" t="s">
        <v>82</v>
      </c>
      <c r="I29" s="117" t="s">
        <v>82</v>
      </c>
      <c r="J29" s="143" t="s">
        <v>82</v>
      </c>
      <c r="K29" s="182" t="s">
        <v>82</v>
      </c>
      <c r="L29" s="185" t="s">
        <v>82</v>
      </c>
      <c r="M29" s="143" t="s">
        <v>82</v>
      </c>
      <c r="N29" s="182" t="s">
        <v>82</v>
      </c>
      <c r="O29" s="185" t="s">
        <v>82</v>
      </c>
      <c r="P29" s="143" t="s">
        <v>82</v>
      </c>
      <c r="Q29" s="182" t="s">
        <v>82</v>
      </c>
      <c r="R29" s="186" t="s">
        <v>82</v>
      </c>
      <c r="S29" s="143" t="s">
        <v>82</v>
      </c>
      <c r="T29" s="182" t="s">
        <v>82</v>
      </c>
      <c r="U29" s="186" t="s">
        <v>82</v>
      </c>
      <c r="V29" s="143" t="s">
        <v>82</v>
      </c>
      <c r="W29" s="187" t="s">
        <v>82</v>
      </c>
      <c r="X29" s="185" t="s">
        <v>82</v>
      </c>
      <c r="Y29" s="143" t="s">
        <v>82</v>
      </c>
      <c r="Z29" s="182" t="s">
        <v>82</v>
      </c>
      <c r="AA29" s="186" t="s">
        <v>82</v>
      </c>
      <c r="AB29" s="143" t="s">
        <v>82</v>
      </c>
      <c r="AC29" s="187" t="s">
        <v>82</v>
      </c>
      <c r="AD29" s="185" t="s">
        <v>82</v>
      </c>
      <c r="AE29" s="139">
        <v>2</v>
      </c>
      <c r="AF29" s="134"/>
      <c r="AG29" s="135">
        <f t="shared" ref="AG29:AG31" si="21">AE29*AF29</f>
        <v>0</v>
      </c>
      <c r="AH29" s="139">
        <v>2</v>
      </c>
      <c r="AI29" s="134"/>
      <c r="AJ29" s="135">
        <f t="shared" ref="AJ29:AJ31" si="22">AH29*AI29</f>
        <v>0</v>
      </c>
      <c r="AK29" s="139">
        <v>2</v>
      </c>
      <c r="AL29" s="134"/>
      <c r="AM29" s="135">
        <f t="shared" ref="AM29:AM31" si="23">AK29*AL29</f>
        <v>0</v>
      </c>
      <c r="AN29" s="139">
        <v>2</v>
      </c>
      <c r="AO29" s="134"/>
      <c r="AP29" s="135">
        <f t="shared" ref="AP29:AP31" si="24">AN29*AO29</f>
        <v>0</v>
      </c>
      <c r="AQ29" s="139">
        <v>2</v>
      </c>
      <c r="AR29" s="230"/>
      <c r="AS29" s="135">
        <f t="shared" ref="AS29:AS31" si="25">AQ29*AR29</f>
        <v>0</v>
      </c>
      <c r="AT29" s="139">
        <v>2</v>
      </c>
      <c r="AU29" s="134"/>
      <c r="AV29" s="135">
        <f t="shared" ref="AV29:AV31" si="26">AT29*AU29</f>
        <v>0</v>
      </c>
      <c r="AW29" s="139">
        <v>2</v>
      </c>
      <c r="AX29" s="134"/>
      <c r="AY29" s="135">
        <f t="shared" ref="AY29:AY31" si="27">AW29*AX29</f>
        <v>0</v>
      </c>
      <c r="AZ29" s="131">
        <v>20</v>
      </c>
      <c r="BA29" s="134"/>
      <c r="BB29" s="138">
        <f t="shared" ref="BB29:BB34" si="28">AZ29*BA29</f>
        <v>0</v>
      </c>
      <c r="BC29" s="58" t="s">
        <v>82</v>
      </c>
      <c r="BD29" s="231" t="s">
        <v>82</v>
      </c>
      <c r="BE29" s="232" t="s">
        <v>82</v>
      </c>
      <c r="BF29" s="58">
        <v>1</v>
      </c>
      <c r="BG29" s="233"/>
      <c r="BH29" s="77">
        <f t="shared" ref="BH29" si="29">BF29*BG29</f>
        <v>0</v>
      </c>
      <c r="BI29" s="206">
        <v>20</v>
      </c>
      <c r="BJ29" s="184"/>
      <c r="BK29" s="60">
        <f t="shared" ref="BK29:BK34" si="30">BI29*BJ29</f>
        <v>0</v>
      </c>
      <c r="BL29" s="12"/>
      <c r="BM29" s="12"/>
      <c r="BN29" s="12"/>
      <c r="BO29" s="12"/>
    </row>
    <row r="30" spans="1:67" x14ac:dyDescent="0.25">
      <c r="A30" s="24" t="s">
        <v>28</v>
      </c>
      <c r="B30" s="188"/>
      <c r="C30" s="189" t="s">
        <v>23</v>
      </c>
      <c r="D30" s="153" t="s">
        <v>82</v>
      </c>
      <c r="E30" s="156" t="s">
        <v>82</v>
      </c>
      <c r="F30" s="122" t="s">
        <v>82</v>
      </c>
      <c r="G30" s="181" t="s">
        <v>82</v>
      </c>
      <c r="H30" s="156" t="s">
        <v>82</v>
      </c>
      <c r="I30" s="117" t="s">
        <v>82</v>
      </c>
      <c r="J30" s="181" t="s">
        <v>82</v>
      </c>
      <c r="K30" s="156" t="s">
        <v>82</v>
      </c>
      <c r="L30" s="117" t="s">
        <v>82</v>
      </c>
      <c r="M30" s="181" t="s">
        <v>82</v>
      </c>
      <c r="N30" s="156" t="s">
        <v>82</v>
      </c>
      <c r="O30" s="117" t="s">
        <v>82</v>
      </c>
      <c r="P30" s="181" t="s">
        <v>82</v>
      </c>
      <c r="Q30" s="156" t="s">
        <v>82</v>
      </c>
      <c r="R30" s="190" t="s">
        <v>82</v>
      </c>
      <c r="S30" s="181" t="s">
        <v>82</v>
      </c>
      <c r="T30" s="156" t="s">
        <v>82</v>
      </c>
      <c r="U30" s="190" t="s">
        <v>82</v>
      </c>
      <c r="V30" s="181" t="s">
        <v>82</v>
      </c>
      <c r="W30" s="191" t="s">
        <v>82</v>
      </c>
      <c r="X30" s="117" t="s">
        <v>82</v>
      </c>
      <c r="Y30" s="181" t="s">
        <v>82</v>
      </c>
      <c r="Z30" s="156" t="s">
        <v>82</v>
      </c>
      <c r="AA30" s="190" t="s">
        <v>82</v>
      </c>
      <c r="AB30" s="181" t="s">
        <v>82</v>
      </c>
      <c r="AC30" s="191" t="s">
        <v>82</v>
      </c>
      <c r="AD30" s="117" t="s">
        <v>82</v>
      </c>
      <c r="AE30" s="67">
        <v>1</v>
      </c>
      <c r="AF30" s="148"/>
      <c r="AG30" s="60">
        <f t="shared" si="21"/>
        <v>0</v>
      </c>
      <c r="AH30" s="67">
        <v>1</v>
      </c>
      <c r="AI30" s="148"/>
      <c r="AJ30" s="60">
        <f t="shared" si="22"/>
        <v>0</v>
      </c>
      <c r="AK30" s="67">
        <v>1</v>
      </c>
      <c r="AL30" s="148"/>
      <c r="AM30" s="60">
        <f t="shared" si="23"/>
        <v>0</v>
      </c>
      <c r="AN30" s="67">
        <v>1</v>
      </c>
      <c r="AO30" s="148"/>
      <c r="AP30" s="69">
        <f t="shared" si="24"/>
        <v>0</v>
      </c>
      <c r="AQ30" s="67">
        <v>1</v>
      </c>
      <c r="AR30" s="78"/>
      <c r="AS30" s="60">
        <f t="shared" si="25"/>
        <v>0</v>
      </c>
      <c r="AT30" s="67">
        <v>1</v>
      </c>
      <c r="AU30" s="148"/>
      <c r="AV30" s="69">
        <f t="shared" si="26"/>
        <v>0</v>
      </c>
      <c r="AW30" s="67">
        <v>1</v>
      </c>
      <c r="AX30" s="148"/>
      <c r="AY30" s="69">
        <f t="shared" si="27"/>
        <v>0</v>
      </c>
      <c r="AZ30" s="146">
        <v>10</v>
      </c>
      <c r="BA30" s="148"/>
      <c r="BB30" s="77">
        <f t="shared" si="28"/>
        <v>0</v>
      </c>
      <c r="BC30" s="67">
        <v>1</v>
      </c>
      <c r="BD30" s="78"/>
      <c r="BE30" s="69">
        <f t="shared" ref="BE30" si="31">BC30*BD30</f>
        <v>0</v>
      </c>
      <c r="BF30" s="67" t="s">
        <v>82</v>
      </c>
      <c r="BG30" s="191" t="s">
        <v>82</v>
      </c>
      <c r="BH30" s="234" t="s">
        <v>82</v>
      </c>
      <c r="BI30" s="235">
        <v>10</v>
      </c>
      <c r="BJ30" s="156"/>
      <c r="BK30" s="69">
        <f t="shared" si="30"/>
        <v>0</v>
      </c>
      <c r="BL30" s="12"/>
      <c r="BM30" s="12"/>
      <c r="BN30" s="12"/>
      <c r="BO30" s="12"/>
    </row>
    <row r="31" spans="1:67" x14ac:dyDescent="0.25">
      <c r="A31" s="24" t="s">
        <v>106</v>
      </c>
      <c r="B31" s="25" t="s">
        <v>34</v>
      </c>
      <c r="C31" s="189" t="s">
        <v>23</v>
      </c>
      <c r="D31" s="153" t="s">
        <v>82</v>
      </c>
      <c r="E31" s="156" t="s">
        <v>82</v>
      </c>
      <c r="F31" s="122" t="s">
        <v>82</v>
      </c>
      <c r="G31" s="181" t="s">
        <v>82</v>
      </c>
      <c r="H31" s="156" t="s">
        <v>82</v>
      </c>
      <c r="I31" s="117" t="s">
        <v>82</v>
      </c>
      <c r="J31" s="181" t="s">
        <v>82</v>
      </c>
      <c r="K31" s="156" t="s">
        <v>82</v>
      </c>
      <c r="L31" s="117" t="s">
        <v>82</v>
      </c>
      <c r="M31" s="181" t="s">
        <v>82</v>
      </c>
      <c r="N31" s="156" t="s">
        <v>82</v>
      </c>
      <c r="O31" s="117" t="s">
        <v>82</v>
      </c>
      <c r="P31" s="181" t="s">
        <v>82</v>
      </c>
      <c r="Q31" s="156" t="s">
        <v>82</v>
      </c>
      <c r="R31" s="190" t="s">
        <v>82</v>
      </c>
      <c r="S31" s="181" t="s">
        <v>82</v>
      </c>
      <c r="T31" s="156" t="s">
        <v>82</v>
      </c>
      <c r="U31" s="190" t="s">
        <v>82</v>
      </c>
      <c r="V31" s="181" t="s">
        <v>82</v>
      </c>
      <c r="W31" s="191" t="s">
        <v>82</v>
      </c>
      <c r="X31" s="117" t="s">
        <v>82</v>
      </c>
      <c r="Y31" s="181" t="s">
        <v>82</v>
      </c>
      <c r="Z31" s="156" t="s">
        <v>82</v>
      </c>
      <c r="AA31" s="190" t="s">
        <v>82</v>
      </c>
      <c r="AB31" s="181" t="s">
        <v>82</v>
      </c>
      <c r="AC31" s="191" t="s">
        <v>82</v>
      </c>
      <c r="AD31" s="117" t="s">
        <v>82</v>
      </c>
      <c r="AE31" s="67">
        <v>1</v>
      </c>
      <c r="AF31" s="148"/>
      <c r="AG31" s="60">
        <f t="shared" si="21"/>
        <v>0</v>
      </c>
      <c r="AH31" s="181">
        <v>1</v>
      </c>
      <c r="AI31" s="192"/>
      <c r="AJ31" s="77">
        <f t="shared" si="22"/>
        <v>0</v>
      </c>
      <c r="AK31" s="181">
        <v>1</v>
      </c>
      <c r="AL31" s="192"/>
      <c r="AM31" s="77">
        <f t="shared" si="23"/>
        <v>0</v>
      </c>
      <c r="AN31" s="67">
        <v>1</v>
      </c>
      <c r="AO31" s="148"/>
      <c r="AP31" s="60">
        <f t="shared" si="24"/>
        <v>0</v>
      </c>
      <c r="AQ31" s="67">
        <v>1</v>
      </c>
      <c r="AR31" s="78"/>
      <c r="AS31" s="60">
        <f t="shared" si="25"/>
        <v>0</v>
      </c>
      <c r="AT31" s="67">
        <v>2</v>
      </c>
      <c r="AU31" s="148"/>
      <c r="AV31" s="60">
        <f t="shared" si="26"/>
        <v>0</v>
      </c>
      <c r="AW31" s="67">
        <v>2</v>
      </c>
      <c r="AX31" s="148"/>
      <c r="AY31" s="60">
        <f t="shared" si="27"/>
        <v>0</v>
      </c>
      <c r="AZ31" s="146">
        <v>67</v>
      </c>
      <c r="BA31" s="148"/>
      <c r="BB31" s="77">
        <f t="shared" si="28"/>
        <v>0</v>
      </c>
      <c r="BC31" s="67" t="s">
        <v>82</v>
      </c>
      <c r="BD31" s="191" t="s">
        <v>82</v>
      </c>
      <c r="BE31" s="236" t="s">
        <v>82</v>
      </c>
      <c r="BF31" s="67" t="s">
        <v>82</v>
      </c>
      <c r="BG31" s="191" t="s">
        <v>82</v>
      </c>
      <c r="BH31" s="234" t="s">
        <v>82</v>
      </c>
      <c r="BI31" s="235">
        <v>67</v>
      </c>
      <c r="BJ31" s="156"/>
      <c r="BK31" s="69">
        <f t="shared" si="30"/>
        <v>0</v>
      </c>
      <c r="BL31" s="12"/>
      <c r="BM31" s="12"/>
      <c r="BN31" s="12"/>
      <c r="BO31" s="12"/>
    </row>
    <row r="32" spans="1:67" x14ac:dyDescent="0.25">
      <c r="A32" s="24" t="s">
        <v>29</v>
      </c>
      <c r="B32" s="25" t="s">
        <v>35</v>
      </c>
      <c r="C32" s="189" t="s">
        <v>23</v>
      </c>
      <c r="D32" s="153" t="s">
        <v>82</v>
      </c>
      <c r="E32" s="156" t="s">
        <v>82</v>
      </c>
      <c r="F32" s="122" t="s">
        <v>82</v>
      </c>
      <c r="G32" s="181" t="s">
        <v>82</v>
      </c>
      <c r="H32" s="156" t="s">
        <v>82</v>
      </c>
      <c r="I32" s="117" t="s">
        <v>82</v>
      </c>
      <c r="J32" s="181" t="s">
        <v>82</v>
      </c>
      <c r="K32" s="156" t="s">
        <v>82</v>
      </c>
      <c r="L32" s="117" t="s">
        <v>82</v>
      </c>
      <c r="M32" s="67">
        <v>1</v>
      </c>
      <c r="N32" s="148"/>
      <c r="O32" s="60">
        <f t="shared" ref="O32:O34" si="32">M32*N32</f>
        <v>0</v>
      </c>
      <c r="P32" s="67">
        <v>1</v>
      </c>
      <c r="Q32" s="148"/>
      <c r="R32" s="77">
        <f t="shared" ref="R32:R34" si="33">P32*Q32</f>
        <v>0</v>
      </c>
      <c r="S32" s="67">
        <v>1</v>
      </c>
      <c r="T32" s="148"/>
      <c r="U32" s="77">
        <f t="shared" ref="U32:U34" si="34">S32*T32</f>
        <v>0</v>
      </c>
      <c r="V32" s="67">
        <v>1</v>
      </c>
      <c r="W32" s="193"/>
      <c r="X32" s="60">
        <f t="shared" ref="X32:X34" si="35">V32*W32</f>
        <v>0</v>
      </c>
      <c r="Y32" s="67">
        <v>1</v>
      </c>
      <c r="Z32" s="148"/>
      <c r="AA32" s="77">
        <f t="shared" ref="AA32:AA34" si="36">Y32*Z32</f>
        <v>0</v>
      </c>
      <c r="AB32" s="67">
        <v>1</v>
      </c>
      <c r="AC32" s="193"/>
      <c r="AD32" s="60">
        <f t="shared" ref="AD32:AD34" si="37">AB32*AC32</f>
        <v>0</v>
      </c>
      <c r="AE32" s="181" t="s">
        <v>82</v>
      </c>
      <c r="AF32" s="156" t="s">
        <v>82</v>
      </c>
      <c r="AG32" s="117" t="s">
        <v>82</v>
      </c>
      <c r="AH32" s="181" t="s">
        <v>82</v>
      </c>
      <c r="AI32" s="156" t="s">
        <v>82</v>
      </c>
      <c r="AJ32" s="117" t="s">
        <v>82</v>
      </c>
      <c r="AK32" s="181" t="s">
        <v>82</v>
      </c>
      <c r="AL32" s="156" t="s">
        <v>82</v>
      </c>
      <c r="AM32" s="117" t="s">
        <v>82</v>
      </c>
      <c r="AN32" s="181" t="s">
        <v>82</v>
      </c>
      <c r="AO32" s="156" t="s">
        <v>82</v>
      </c>
      <c r="AP32" s="122" t="s">
        <v>82</v>
      </c>
      <c r="AQ32" s="181" t="s">
        <v>82</v>
      </c>
      <c r="AR32" s="191" t="s">
        <v>82</v>
      </c>
      <c r="AS32" s="117" t="s">
        <v>82</v>
      </c>
      <c r="AT32" s="181" t="s">
        <v>82</v>
      </c>
      <c r="AU32" s="156" t="s">
        <v>82</v>
      </c>
      <c r="AV32" s="122" t="s">
        <v>82</v>
      </c>
      <c r="AW32" s="181" t="s">
        <v>82</v>
      </c>
      <c r="AX32" s="156" t="s">
        <v>82</v>
      </c>
      <c r="AY32" s="122" t="s">
        <v>82</v>
      </c>
      <c r="AZ32" s="146">
        <v>67</v>
      </c>
      <c r="BA32" s="148"/>
      <c r="BB32" s="77">
        <f t="shared" si="28"/>
        <v>0</v>
      </c>
      <c r="BC32" s="153" t="s">
        <v>82</v>
      </c>
      <c r="BD32" s="191" t="s">
        <v>82</v>
      </c>
      <c r="BE32" s="122" t="s">
        <v>82</v>
      </c>
      <c r="BF32" s="153" t="s">
        <v>82</v>
      </c>
      <c r="BG32" s="191" t="s">
        <v>82</v>
      </c>
      <c r="BH32" s="237" t="s">
        <v>82</v>
      </c>
      <c r="BI32" s="235">
        <v>67</v>
      </c>
      <c r="BJ32" s="238"/>
      <c r="BK32" s="69">
        <f t="shared" si="30"/>
        <v>0</v>
      </c>
      <c r="BL32" s="12"/>
      <c r="BM32" s="12"/>
      <c r="BN32" s="12"/>
      <c r="BO32" s="12"/>
    </row>
    <row r="33" spans="1:67" x14ac:dyDescent="0.25">
      <c r="A33" s="24" t="s">
        <v>30</v>
      </c>
      <c r="B33" s="25" t="s">
        <v>36</v>
      </c>
      <c r="C33" s="189" t="s">
        <v>23</v>
      </c>
      <c r="D33" s="67">
        <v>2</v>
      </c>
      <c r="E33" s="192"/>
      <c r="F33" s="79">
        <f t="shared" ref="F33" si="38">D33*E33</f>
        <v>0</v>
      </c>
      <c r="G33" s="181" t="s">
        <v>82</v>
      </c>
      <c r="H33" s="156" t="s">
        <v>82</v>
      </c>
      <c r="I33" s="117" t="s">
        <v>82</v>
      </c>
      <c r="J33" s="67">
        <v>2</v>
      </c>
      <c r="K33" s="148"/>
      <c r="L33" s="60">
        <f t="shared" ref="L33:L34" si="39">J33*K33</f>
        <v>0</v>
      </c>
      <c r="M33" s="67">
        <v>2</v>
      </c>
      <c r="N33" s="148"/>
      <c r="O33" s="60">
        <f t="shared" si="32"/>
        <v>0</v>
      </c>
      <c r="P33" s="67">
        <v>2</v>
      </c>
      <c r="Q33" s="148"/>
      <c r="R33" s="77">
        <f t="shared" si="33"/>
        <v>0</v>
      </c>
      <c r="S33" s="67">
        <v>2</v>
      </c>
      <c r="T33" s="148"/>
      <c r="U33" s="77">
        <f t="shared" si="34"/>
        <v>0</v>
      </c>
      <c r="V33" s="67">
        <v>2</v>
      </c>
      <c r="W33" s="193"/>
      <c r="X33" s="60">
        <f t="shared" si="35"/>
        <v>0</v>
      </c>
      <c r="Y33" s="67">
        <v>2</v>
      </c>
      <c r="Z33" s="148"/>
      <c r="AA33" s="77">
        <f t="shared" si="36"/>
        <v>0</v>
      </c>
      <c r="AB33" s="67">
        <v>2</v>
      </c>
      <c r="AC33" s="193"/>
      <c r="AD33" s="60">
        <f t="shared" si="37"/>
        <v>0</v>
      </c>
      <c r="AE33" s="181" t="s">
        <v>82</v>
      </c>
      <c r="AF33" s="156" t="s">
        <v>82</v>
      </c>
      <c r="AG33" s="117" t="s">
        <v>82</v>
      </c>
      <c r="AH33" s="181" t="s">
        <v>82</v>
      </c>
      <c r="AI33" s="156" t="s">
        <v>82</v>
      </c>
      <c r="AJ33" s="117" t="s">
        <v>82</v>
      </c>
      <c r="AK33" s="181" t="s">
        <v>82</v>
      </c>
      <c r="AL33" s="156" t="s">
        <v>82</v>
      </c>
      <c r="AM33" s="117" t="s">
        <v>82</v>
      </c>
      <c r="AN33" s="181" t="s">
        <v>82</v>
      </c>
      <c r="AO33" s="156" t="s">
        <v>82</v>
      </c>
      <c r="AP33" s="122" t="s">
        <v>82</v>
      </c>
      <c r="AQ33" s="181" t="s">
        <v>82</v>
      </c>
      <c r="AR33" s="191" t="s">
        <v>82</v>
      </c>
      <c r="AS33" s="117" t="s">
        <v>82</v>
      </c>
      <c r="AT33" s="181" t="s">
        <v>82</v>
      </c>
      <c r="AU33" s="156" t="s">
        <v>82</v>
      </c>
      <c r="AV33" s="122" t="s">
        <v>82</v>
      </c>
      <c r="AW33" s="181" t="s">
        <v>82</v>
      </c>
      <c r="AX33" s="156" t="s">
        <v>82</v>
      </c>
      <c r="AY33" s="122" t="s">
        <v>82</v>
      </c>
      <c r="AZ33" s="146">
        <v>20</v>
      </c>
      <c r="BA33" s="148"/>
      <c r="BB33" s="77">
        <f t="shared" si="28"/>
        <v>0</v>
      </c>
      <c r="BC33" s="153" t="s">
        <v>82</v>
      </c>
      <c r="BD33" s="191" t="s">
        <v>82</v>
      </c>
      <c r="BE33" s="122" t="s">
        <v>82</v>
      </c>
      <c r="BF33" s="153" t="s">
        <v>82</v>
      </c>
      <c r="BG33" s="191" t="s">
        <v>82</v>
      </c>
      <c r="BH33" s="237" t="s">
        <v>82</v>
      </c>
      <c r="BI33" s="235">
        <v>20</v>
      </c>
      <c r="BJ33" s="238"/>
      <c r="BK33" s="69">
        <f t="shared" si="30"/>
        <v>0</v>
      </c>
      <c r="BL33" s="12"/>
      <c r="BM33" s="12"/>
      <c r="BN33" s="12"/>
      <c r="BO33" s="12"/>
    </row>
    <row r="34" spans="1:67" ht="15.75" thickBot="1" x14ac:dyDescent="0.3">
      <c r="A34" s="30" t="s">
        <v>30</v>
      </c>
      <c r="B34" s="31" t="s">
        <v>37</v>
      </c>
      <c r="C34" s="194" t="s">
        <v>23</v>
      </c>
      <c r="D34" s="195" t="s">
        <v>82</v>
      </c>
      <c r="E34" s="196" t="s">
        <v>82</v>
      </c>
      <c r="F34" s="197" t="s">
        <v>82</v>
      </c>
      <c r="G34" s="82">
        <v>1</v>
      </c>
      <c r="H34" s="198"/>
      <c r="I34" s="199">
        <f t="shared" ref="I34" si="40">G34*H34</f>
        <v>0</v>
      </c>
      <c r="J34" s="82">
        <v>1</v>
      </c>
      <c r="K34" s="86"/>
      <c r="L34" s="87">
        <f t="shared" si="39"/>
        <v>0</v>
      </c>
      <c r="M34" s="82">
        <v>1</v>
      </c>
      <c r="N34" s="86"/>
      <c r="O34" s="87">
        <f t="shared" si="32"/>
        <v>0</v>
      </c>
      <c r="P34" s="82">
        <v>1</v>
      </c>
      <c r="Q34" s="86"/>
      <c r="R34" s="90">
        <f t="shared" si="33"/>
        <v>0</v>
      </c>
      <c r="S34" s="82">
        <v>1</v>
      </c>
      <c r="T34" s="86"/>
      <c r="U34" s="90">
        <f t="shared" si="34"/>
        <v>0</v>
      </c>
      <c r="V34" s="82">
        <v>1</v>
      </c>
      <c r="W34" s="200"/>
      <c r="X34" s="87">
        <f t="shared" si="35"/>
        <v>0</v>
      </c>
      <c r="Y34" s="82">
        <v>1</v>
      </c>
      <c r="Z34" s="86"/>
      <c r="AA34" s="90">
        <f t="shared" si="36"/>
        <v>0</v>
      </c>
      <c r="AB34" s="82">
        <v>1</v>
      </c>
      <c r="AC34" s="200"/>
      <c r="AD34" s="87">
        <f t="shared" si="37"/>
        <v>0</v>
      </c>
      <c r="AE34" s="201" t="s">
        <v>82</v>
      </c>
      <c r="AF34" s="196" t="s">
        <v>82</v>
      </c>
      <c r="AG34" s="202" t="s">
        <v>82</v>
      </c>
      <c r="AH34" s="201" t="s">
        <v>82</v>
      </c>
      <c r="AI34" s="196" t="s">
        <v>82</v>
      </c>
      <c r="AJ34" s="202" t="s">
        <v>82</v>
      </c>
      <c r="AK34" s="201" t="s">
        <v>82</v>
      </c>
      <c r="AL34" s="196" t="s">
        <v>82</v>
      </c>
      <c r="AM34" s="202" t="s">
        <v>82</v>
      </c>
      <c r="AN34" s="201" t="s">
        <v>82</v>
      </c>
      <c r="AO34" s="196" t="s">
        <v>82</v>
      </c>
      <c r="AP34" s="197" t="s">
        <v>82</v>
      </c>
      <c r="AQ34" s="201" t="s">
        <v>82</v>
      </c>
      <c r="AR34" s="239" t="s">
        <v>82</v>
      </c>
      <c r="AS34" s="202" t="s">
        <v>82</v>
      </c>
      <c r="AT34" s="201" t="s">
        <v>82</v>
      </c>
      <c r="AU34" s="196" t="s">
        <v>82</v>
      </c>
      <c r="AV34" s="197" t="s">
        <v>82</v>
      </c>
      <c r="AW34" s="201" t="s">
        <v>82</v>
      </c>
      <c r="AX34" s="196" t="s">
        <v>82</v>
      </c>
      <c r="AY34" s="197" t="s">
        <v>82</v>
      </c>
      <c r="AZ34" s="164">
        <v>10</v>
      </c>
      <c r="BA34" s="86"/>
      <c r="BB34" s="90">
        <f t="shared" si="28"/>
        <v>0</v>
      </c>
      <c r="BC34" s="195" t="s">
        <v>82</v>
      </c>
      <c r="BD34" s="239" t="s">
        <v>82</v>
      </c>
      <c r="BE34" s="197" t="s">
        <v>82</v>
      </c>
      <c r="BF34" s="195" t="s">
        <v>82</v>
      </c>
      <c r="BG34" s="239" t="s">
        <v>82</v>
      </c>
      <c r="BH34" s="240" t="s">
        <v>82</v>
      </c>
      <c r="BI34" s="211">
        <v>10</v>
      </c>
      <c r="BJ34" s="241"/>
      <c r="BK34" s="84">
        <f t="shared" si="30"/>
        <v>0</v>
      </c>
      <c r="BL34" s="12"/>
      <c r="BM34" s="12"/>
      <c r="BN34" s="12"/>
      <c r="BO34" s="12"/>
    </row>
    <row r="35" spans="1:67" ht="15.75" thickBot="1" x14ac:dyDescent="0.3">
      <c r="A35" s="91"/>
      <c r="B35" s="92"/>
      <c r="C35" s="93"/>
      <c r="D35" s="175"/>
      <c r="E35" s="176"/>
      <c r="F35" s="176"/>
      <c r="G35" s="175"/>
      <c r="H35" s="176"/>
      <c r="I35" s="176"/>
      <c r="J35" s="175"/>
      <c r="K35" s="176"/>
      <c r="L35" s="176"/>
      <c r="M35" s="175"/>
      <c r="N35" s="176"/>
      <c r="O35" s="176"/>
      <c r="P35" s="175"/>
      <c r="Q35" s="176"/>
      <c r="R35" s="176"/>
      <c r="S35" s="175"/>
      <c r="T35" s="175"/>
      <c r="U35" s="176"/>
      <c r="V35" s="175"/>
      <c r="W35" s="176"/>
      <c r="X35" s="176"/>
      <c r="Y35" s="175"/>
      <c r="Z35" s="176"/>
      <c r="AA35" s="176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</row>
    <row r="36" spans="1:67" ht="28.5" customHeight="1" thickBot="1" x14ac:dyDescent="0.3">
      <c r="A36" s="286" t="s">
        <v>31</v>
      </c>
      <c r="B36" s="324" t="s">
        <v>33</v>
      </c>
      <c r="C36" s="310" t="s">
        <v>21</v>
      </c>
      <c r="D36" s="315" t="s">
        <v>57</v>
      </c>
      <c r="E36" s="316"/>
      <c r="F36" s="317"/>
      <c r="G36" s="316" t="s">
        <v>58</v>
      </c>
      <c r="H36" s="316"/>
      <c r="I36" s="317"/>
      <c r="J36" s="315" t="s">
        <v>59</v>
      </c>
      <c r="K36" s="316"/>
      <c r="L36" s="317"/>
      <c r="M36" s="293" t="s">
        <v>60</v>
      </c>
      <c r="N36" s="293"/>
      <c r="O36" s="293"/>
      <c r="P36" s="315" t="s">
        <v>61</v>
      </c>
      <c r="Q36" s="316"/>
      <c r="R36" s="317"/>
      <c r="S36" s="293" t="s">
        <v>62</v>
      </c>
      <c r="T36" s="293"/>
      <c r="U36" s="294"/>
      <c r="V36" s="292" t="s">
        <v>63</v>
      </c>
      <c r="W36" s="293"/>
      <c r="X36" s="294"/>
      <c r="Y36" s="293" t="s">
        <v>64</v>
      </c>
      <c r="Z36" s="293"/>
      <c r="AA36" s="294"/>
      <c r="AB36" s="292" t="s">
        <v>55</v>
      </c>
      <c r="AC36" s="293"/>
      <c r="AD36" s="294"/>
      <c r="AE36" s="326"/>
      <c r="AF36" s="326"/>
      <c r="AG36" s="326"/>
      <c r="AH36" s="326"/>
      <c r="AI36" s="326"/>
      <c r="AJ36" s="326"/>
      <c r="AK36" s="326"/>
      <c r="AL36" s="326"/>
      <c r="AM36" s="326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</row>
    <row r="37" spans="1:67" ht="60.75" customHeight="1" thickBot="1" x14ac:dyDescent="0.3">
      <c r="A37" s="287"/>
      <c r="B37" s="325"/>
      <c r="C37" s="314"/>
      <c r="D37" s="13" t="s">
        <v>24</v>
      </c>
      <c r="E37" s="14" t="s">
        <v>41</v>
      </c>
      <c r="F37" s="17" t="s">
        <v>56</v>
      </c>
      <c r="G37" s="54" t="s">
        <v>24</v>
      </c>
      <c r="H37" s="14" t="s">
        <v>41</v>
      </c>
      <c r="I37" s="17" t="s">
        <v>56</v>
      </c>
      <c r="J37" s="13" t="s">
        <v>24</v>
      </c>
      <c r="K37" s="14" t="s">
        <v>41</v>
      </c>
      <c r="L37" s="17" t="s">
        <v>56</v>
      </c>
      <c r="M37" s="54" t="s">
        <v>24</v>
      </c>
      <c r="N37" s="14" t="s">
        <v>41</v>
      </c>
      <c r="O37" s="55" t="s">
        <v>56</v>
      </c>
      <c r="P37" s="13" t="s">
        <v>24</v>
      </c>
      <c r="Q37" s="14" t="s">
        <v>41</v>
      </c>
      <c r="R37" s="17" t="s">
        <v>56</v>
      </c>
      <c r="S37" s="54" t="s">
        <v>24</v>
      </c>
      <c r="T37" s="14" t="s">
        <v>41</v>
      </c>
      <c r="U37" s="17" t="s">
        <v>56</v>
      </c>
      <c r="V37" s="13" t="s">
        <v>24</v>
      </c>
      <c r="W37" s="14" t="s">
        <v>41</v>
      </c>
      <c r="X37" s="17" t="s">
        <v>56</v>
      </c>
      <c r="Y37" s="54" t="s">
        <v>24</v>
      </c>
      <c r="Z37" s="14" t="s">
        <v>41</v>
      </c>
      <c r="AA37" s="17" t="s">
        <v>56</v>
      </c>
      <c r="AB37" s="13" t="s">
        <v>24</v>
      </c>
      <c r="AC37" s="14" t="s">
        <v>41</v>
      </c>
      <c r="AD37" s="17" t="s">
        <v>56</v>
      </c>
      <c r="AE37" s="203"/>
      <c r="AF37" s="204"/>
      <c r="AG37" s="204"/>
      <c r="AH37" s="203"/>
      <c r="AI37" s="204"/>
      <c r="AJ37" s="204"/>
      <c r="AK37" s="203"/>
      <c r="AL37" s="204"/>
      <c r="AM37" s="204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</row>
    <row r="38" spans="1:67" x14ac:dyDescent="0.25">
      <c r="A38" s="18" t="s">
        <v>32</v>
      </c>
      <c r="B38" s="205" t="s">
        <v>36</v>
      </c>
      <c r="C38" s="189" t="s">
        <v>23</v>
      </c>
      <c r="D38" s="67">
        <v>2</v>
      </c>
      <c r="E38" s="148"/>
      <c r="F38" s="60">
        <f t="shared" ref="F38:F39" si="41">D38*E38</f>
        <v>0</v>
      </c>
      <c r="G38" s="67">
        <v>2</v>
      </c>
      <c r="H38" s="148"/>
      <c r="I38" s="60">
        <f t="shared" ref="I38:I39" si="42">G38*H38</f>
        <v>0</v>
      </c>
      <c r="J38" s="67">
        <v>2</v>
      </c>
      <c r="K38" s="148"/>
      <c r="L38" s="60">
        <f t="shared" ref="L38:L39" si="43">J38*K38</f>
        <v>0</v>
      </c>
      <c r="M38" s="67">
        <v>2</v>
      </c>
      <c r="N38" s="148"/>
      <c r="O38" s="60">
        <f t="shared" ref="O38:O39" si="44">M38*N38</f>
        <v>0</v>
      </c>
      <c r="P38" s="67">
        <v>2</v>
      </c>
      <c r="Q38" s="148"/>
      <c r="R38" s="60">
        <f t="shared" ref="R38:R39" si="45">P38*Q38</f>
        <v>0</v>
      </c>
      <c r="S38" s="67">
        <v>2</v>
      </c>
      <c r="T38" s="148"/>
      <c r="U38" s="60">
        <f t="shared" ref="U38:U39" si="46">S38*T38</f>
        <v>0</v>
      </c>
      <c r="V38" s="67">
        <v>2</v>
      </c>
      <c r="W38" s="148"/>
      <c r="X38" s="60">
        <f t="shared" ref="X38:X39" si="47">V38*W38</f>
        <v>0</v>
      </c>
      <c r="Y38" s="67">
        <v>2</v>
      </c>
      <c r="Z38" s="148"/>
      <c r="AA38" s="60">
        <f t="shared" ref="AA38:AA39" si="48">Y38*Z38</f>
        <v>0</v>
      </c>
      <c r="AB38" s="206">
        <v>20</v>
      </c>
      <c r="AC38" s="80"/>
      <c r="AD38" s="60">
        <f t="shared" ref="AD38:AD39" si="49">AB38*AC38</f>
        <v>0</v>
      </c>
      <c r="AE38" s="207"/>
      <c r="AF38" s="94"/>
      <c r="AG38" s="208"/>
      <c r="AH38" s="207"/>
      <c r="AI38" s="208"/>
      <c r="AJ38" s="208"/>
      <c r="AK38" s="209"/>
      <c r="AL38" s="208"/>
      <c r="AM38" s="208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</row>
    <row r="39" spans="1:67" ht="15.75" thickBot="1" x14ac:dyDescent="0.3">
      <c r="A39" s="30" t="s">
        <v>32</v>
      </c>
      <c r="B39" s="210" t="s">
        <v>37</v>
      </c>
      <c r="C39" s="194" t="s">
        <v>23</v>
      </c>
      <c r="D39" s="82">
        <v>1</v>
      </c>
      <c r="E39" s="86"/>
      <c r="F39" s="87">
        <f t="shared" si="41"/>
        <v>0</v>
      </c>
      <c r="G39" s="82">
        <v>1</v>
      </c>
      <c r="H39" s="86"/>
      <c r="I39" s="87">
        <f t="shared" si="42"/>
        <v>0</v>
      </c>
      <c r="J39" s="82">
        <v>1</v>
      </c>
      <c r="K39" s="86"/>
      <c r="L39" s="87">
        <f t="shared" si="43"/>
        <v>0</v>
      </c>
      <c r="M39" s="82">
        <v>1</v>
      </c>
      <c r="N39" s="86"/>
      <c r="O39" s="87">
        <f t="shared" si="44"/>
        <v>0</v>
      </c>
      <c r="P39" s="82">
        <v>1</v>
      </c>
      <c r="Q39" s="86"/>
      <c r="R39" s="87">
        <f t="shared" si="45"/>
        <v>0</v>
      </c>
      <c r="S39" s="82">
        <v>1</v>
      </c>
      <c r="T39" s="86"/>
      <c r="U39" s="87">
        <f t="shared" si="46"/>
        <v>0</v>
      </c>
      <c r="V39" s="82">
        <v>1</v>
      </c>
      <c r="W39" s="86"/>
      <c r="X39" s="87">
        <f t="shared" si="47"/>
        <v>0</v>
      </c>
      <c r="Y39" s="82">
        <v>1</v>
      </c>
      <c r="Z39" s="86"/>
      <c r="AA39" s="87">
        <f t="shared" si="48"/>
        <v>0</v>
      </c>
      <c r="AB39" s="211">
        <v>10</v>
      </c>
      <c r="AC39" s="86"/>
      <c r="AD39" s="87">
        <f t="shared" si="49"/>
        <v>0</v>
      </c>
      <c r="AE39" s="207"/>
      <c r="AF39" s="94"/>
      <c r="AG39" s="208"/>
      <c r="AH39" s="207"/>
      <c r="AI39" s="208"/>
      <c r="AJ39" s="208"/>
      <c r="AK39" s="209"/>
      <c r="AL39" s="208"/>
      <c r="AM39" s="208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</row>
    <row r="40" spans="1:67" x14ac:dyDescent="0.25">
      <c r="A40" s="91"/>
      <c r="B40" s="92"/>
      <c r="C40" s="93"/>
      <c r="D40" s="94"/>
      <c r="E40" s="208"/>
      <c r="F40" s="208"/>
      <c r="G40" s="94"/>
      <c r="H40" s="208"/>
      <c r="I40" s="208"/>
      <c r="J40" s="94"/>
      <c r="K40" s="208"/>
      <c r="L40" s="208"/>
      <c r="M40" s="94"/>
      <c r="N40" s="208"/>
      <c r="O40" s="208"/>
      <c r="P40" s="94"/>
      <c r="Q40" s="208"/>
      <c r="R40" s="208"/>
      <c r="S40" s="94"/>
      <c r="T40" s="208"/>
      <c r="U40" s="208"/>
      <c r="V40" s="94"/>
      <c r="W40" s="208"/>
      <c r="X40" s="208"/>
      <c r="Y40" s="94"/>
      <c r="Z40" s="208"/>
      <c r="AA40" s="208"/>
      <c r="AB40" s="209"/>
      <c r="AC40" s="208"/>
      <c r="AD40" s="208"/>
      <c r="AE40" s="207"/>
      <c r="AF40" s="94"/>
      <c r="AG40" s="208"/>
      <c r="AH40" s="207"/>
      <c r="AI40" s="208"/>
      <c r="AJ40" s="208"/>
      <c r="AK40" s="209"/>
      <c r="AL40" s="208"/>
      <c r="AM40" s="208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</row>
    <row r="41" spans="1:67" ht="15.75" thickBot="1" x14ac:dyDescent="0.3">
      <c r="A41" s="91"/>
      <c r="B41" s="92"/>
      <c r="C41" s="93"/>
      <c r="D41" s="94"/>
      <c r="E41" s="208"/>
      <c r="F41" s="208"/>
      <c r="G41" s="94"/>
      <c r="H41" s="208"/>
      <c r="I41" s="208"/>
      <c r="J41" s="94"/>
      <c r="K41" s="208"/>
      <c r="L41" s="208"/>
      <c r="M41" s="94"/>
      <c r="N41" s="208"/>
      <c r="O41" s="208"/>
      <c r="P41" s="94"/>
      <c r="Q41" s="208"/>
      <c r="R41" s="208"/>
      <c r="S41" s="94"/>
      <c r="T41" s="208"/>
      <c r="U41" s="208"/>
      <c r="V41" s="94"/>
      <c r="W41" s="208"/>
      <c r="X41" s="208"/>
      <c r="Y41" s="94"/>
      <c r="Z41" s="208"/>
      <c r="AA41" s="208"/>
      <c r="AB41" s="209"/>
      <c r="AC41" s="208"/>
      <c r="AD41" s="208"/>
      <c r="AE41" s="207"/>
      <c r="AF41" s="94"/>
      <c r="AG41" s="208"/>
      <c r="AH41" s="207"/>
      <c r="AI41" s="208"/>
      <c r="AJ41" s="208"/>
      <c r="AK41" s="209"/>
      <c r="AL41" s="208"/>
      <c r="AM41" s="208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</row>
    <row r="42" spans="1:67" ht="15.75" thickBot="1" x14ac:dyDescent="0.3">
      <c r="A42" s="321" t="s">
        <v>129</v>
      </c>
      <c r="B42" s="322"/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2"/>
      <c r="AI42" s="322"/>
      <c r="AJ42" s="322"/>
      <c r="AK42" s="322"/>
      <c r="AL42" s="323"/>
      <c r="AM42" s="212">
        <f>SUM(F5:F25)+SUM(I5:I25)+SUM(L5:L25)+SUM(O5:O25)+SUM(R5:R25)+SUM(U5:U25)+SUM(X5:X25)+SUM(AA5:AA25)+SUM(AD5:AD25)+SUM(AG5:AG25)+SUM(AJ5:AJ25)+SUM(AM5:AM25)+SUM(AP5:AP25)+SUM(AS5:AS25)+SUM(AV5:AV25)+SUM(AY5:AY25)+SUM(BB5:BB25)+SUM(BE5:BE25)+SUM(BH5:BH25)+SUM(F29:F34)+SUM(I29:I34)+SUM(L29:L34)+SUM(O29:O34)+SUM(R29:R34)+SUM(U29:U34)+SUM(AG29:AG34)+SUM(BE29:BE34)+SUM(BH29:BH34)+SUM(BK29:BK34)+SUM(F38:F39)+SUM(I38:I39)+SUM(L38:L39)+SUM(O38:O39)+SUM(R38:R39)+SUM(U38:U39)+SUM(X38:X39)+SUM(AA38:AA39)+SUM(AD38:AD39)+SUM(BK5:BK25)+SUM(X29:X34)+SUM(AA29:AA34)+SUM(AD29:AD34)+SUM(AJ29:AJ34)+SUM(AM29:AM34)+SUM(AP29:AP34)+SUM(AS29:AS34)+SUM(AV29:AV34)+SUM(AY29:AY34)+SUM(BB29:BB34)</f>
        <v>0</v>
      </c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</row>
    <row r="43" spans="1:67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</row>
    <row r="44" spans="1:67" x14ac:dyDescent="0.25">
      <c r="A44" s="10" t="s">
        <v>158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</row>
    <row r="45" spans="1:67" x14ac:dyDescent="0.25">
      <c r="A45" s="10" t="s">
        <v>159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</row>
    <row r="46" spans="1:67" x14ac:dyDescent="0.25">
      <c r="A46" s="10" t="s">
        <v>160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</row>
    <row r="47" spans="1:67" x14ac:dyDescent="0.25">
      <c r="A47" s="10" t="s">
        <v>161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</row>
    <row r="48" spans="1:67" x14ac:dyDescent="0.25">
      <c r="A48" s="10" t="s">
        <v>165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</row>
    <row r="49" spans="1:67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</row>
    <row r="50" spans="1:67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</row>
    <row r="51" spans="1:67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</row>
    <row r="52" spans="1:67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</row>
    <row r="53" spans="1:67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</row>
    <row r="54" spans="1:67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</row>
    <row r="55" spans="1:67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</row>
    <row r="56" spans="1:67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</row>
    <row r="57" spans="1:67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</row>
    <row r="58" spans="1:67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</row>
    <row r="59" spans="1:67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</row>
    <row r="60" spans="1:67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</row>
    <row r="61" spans="1:67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</row>
    <row r="62" spans="1:67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</row>
    <row r="63" spans="1:67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</row>
    <row r="64" spans="1:67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</row>
    <row r="65" spans="1:42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</row>
    <row r="66" spans="1:42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</row>
    <row r="67" spans="1:42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</row>
    <row r="68" spans="1:42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</row>
    <row r="69" spans="1:42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</row>
    <row r="70" spans="1:42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</row>
    <row r="71" spans="1:42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</row>
    <row r="72" spans="1:42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</row>
    <row r="73" spans="1:42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</row>
    <row r="74" spans="1:42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</row>
    <row r="75" spans="1:42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</row>
    <row r="76" spans="1:42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</sheetData>
  <mergeCells count="62">
    <mergeCell ref="A42:AL42"/>
    <mergeCell ref="A36:A37"/>
    <mergeCell ref="B36:B37"/>
    <mergeCell ref="C36:C37"/>
    <mergeCell ref="V36:X36"/>
    <mergeCell ref="Y36:AA36"/>
    <mergeCell ref="P36:R36"/>
    <mergeCell ref="S36:U36"/>
    <mergeCell ref="AB36:AD36"/>
    <mergeCell ref="AE36:AG36"/>
    <mergeCell ref="AH36:AJ36"/>
    <mergeCell ref="AK36:AM36"/>
    <mergeCell ref="V27:X27"/>
    <mergeCell ref="AN27:AP27"/>
    <mergeCell ref="AK3:AM3"/>
    <mergeCell ref="AN3:AP3"/>
    <mergeCell ref="D36:F36"/>
    <mergeCell ref="G36:I36"/>
    <mergeCell ref="J36:L36"/>
    <mergeCell ref="M36:O36"/>
    <mergeCell ref="J3:L3"/>
    <mergeCell ref="M3:O3"/>
    <mergeCell ref="P3:R3"/>
    <mergeCell ref="S3:U3"/>
    <mergeCell ref="V3:X3"/>
    <mergeCell ref="AQ3:AS3"/>
    <mergeCell ref="Y27:AA27"/>
    <mergeCell ref="AB27:AD27"/>
    <mergeCell ref="Y3:AA3"/>
    <mergeCell ref="AB3:AD3"/>
    <mergeCell ref="AE3:AG3"/>
    <mergeCell ref="AH3:AJ3"/>
    <mergeCell ref="AK27:AM27"/>
    <mergeCell ref="AH27:AJ27"/>
    <mergeCell ref="AQ27:AS27"/>
    <mergeCell ref="AE27:AG27"/>
    <mergeCell ref="A27:A28"/>
    <mergeCell ref="B27:B28"/>
    <mergeCell ref="C27:C28"/>
    <mergeCell ref="P27:R27"/>
    <mergeCell ref="S27:U27"/>
    <mergeCell ref="D27:F27"/>
    <mergeCell ref="G27:I27"/>
    <mergeCell ref="J27:L27"/>
    <mergeCell ref="M27:O27"/>
    <mergeCell ref="A3:A4"/>
    <mergeCell ref="B3:B4"/>
    <mergeCell ref="C3:C4"/>
    <mergeCell ref="D3:F3"/>
    <mergeCell ref="G3:I3"/>
    <mergeCell ref="BI27:BK27"/>
    <mergeCell ref="BC3:BE3"/>
    <mergeCell ref="BF3:BH3"/>
    <mergeCell ref="BF27:BH27"/>
    <mergeCell ref="AT3:AV3"/>
    <mergeCell ref="BI3:BK3"/>
    <mergeCell ref="AZ3:BB3"/>
    <mergeCell ref="AW3:AY3"/>
    <mergeCell ref="AZ27:BB27"/>
    <mergeCell ref="AT27:AV27"/>
    <mergeCell ref="AW27:AY27"/>
    <mergeCell ref="BC27:BE27"/>
  </mergeCells>
  <pageMargins left="0.7" right="0.7" top="0.78740157499999996" bottom="0.78740157499999996" header="0.3" footer="0.3"/>
  <pageSetup paperSize="8" orientation="landscape" r:id="rId1"/>
  <headerFooter>
    <oddHeader xml:space="preserve">&amp;R&amp;"Calibri"&amp;11&amp;K000000&amp;09&amp;"Arial"&amp;IChráněné 
&amp;I&amp;"Arial"&amp;06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>
      <selection activeCell="E8" sqref="E8"/>
    </sheetView>
  </sheetViews>
  <sheetFormatPr defaultColWidth="8.85546875" defaultRowHeight="15" x14ac:dyDescent="0.25"/>
  <cols>
    <col min="1" max="1" width="82.140625" bestFit="1" customWidth="1"/>
    <col min="2" max="2" width="16.28515625" customWidth="1"/>
  </cols>
  <sheetData>
    <row r="1" spans="1:3" x14ac:dyDescent="0.25">
      <c r="A1" s="11" t="s">
        <v>152</v>
      </c>
      <c r="B1" s="12"/>
      <c r="C1" s="12"/>
    </row>
    <row r="2" spans="1:3" ht="15.75" thickBot="1" x14ac:dyDescent="0.3">
      <c r="A2" s="12"/>
      <c r="B2" s="12"/>
      <c r="C2" s="12"/>
    </row>
    <row r="3" spans="1:3" ht="20.100000000000001" customHeight="1" x14ac:dyDescent="0.25">
      <c r="A3" s="242" t="s">
        <v>131</v>
      </c>
      <c r="B3" s="243">
        <f>'Dodání HP'!$G$49</f>
        <v>0</v>
      </c>
      <c r="C3" s="12"/>
    </row>
    <row r="4" spans="1:3" ht="20.100000000000001" customHeight="1" x14ac:dyDescent="0.25">
      <c r="A4" s="244" t="s">
        <v>132</v>
      </c>
      <c r="B4" s="245">
        <f>'Revize HP'!$F$37</f>
        <v>0</v>
      </c>
      <c r="C4" s="12"/>
    </row>
    <row r="5" spans="1:3" ht="20.100000000000001" customHeight="1" x14ac:dyDescent="0.25">
      <c r="A5" s="244" t="s">
        <v>147</v>
      </c>
      <c r="B5" s="245">
        <f>'Servis HP'!$X$28</f>
        <v>0</v>
      </c>
      <c r="C5" s="12"/>
    </row>
    <row r="6" spans="1:3" ht="20.100000000000001" customHeight="1" x14ac:dyDescent="0.25">
      <c r="A6" s="244" t="s">
        <v>146</v>
      </c>
      <c r="B6" s="245">
        <f>'Servis hydrantů'!$U$15</f>
        <v>0</v>
      </c>
      <c r="C6" s="12"/>
    </row>
    <row r="7" spans="1:3" ht="20.100000000000001" customHeight="1" thickBot="1" x14ac:dyDescent="0.3">
      <c r="A7" s="246" t="s">
        <v>129</v>
      </c>
      <c r="B7" s="247">
        <f>'Náhradní díly'!$AM$42</f>
        <v>0</v>
      </c>
      <c r="C7" s="12"/>
    </row>
    <row r="8" spans="1:3" ht="20.100000000000001" customHeight="1" thickBot="1" x14ac:dyDescent="0.3">
      <c r="A8" s="248" t="s">
        <v>130</v>
      </c>
      <c r="B8" s="102">
        <f>SUM(B3:B6)</f>
        <v>0</v>
      </c>
      <c r="C8" s="12"/>
    </row>
    <row r="9" spans="1:3" ht="20.100000000000001" customHeight="1" thickBot="1" x14ac:dyDescent="0.3">
      <c r="A9" s="249"/>
      <c r="B9" s="250"/>
      <c r="C9" s="12"/>
    </row>
    <row r="10" spans="1:3" ht="20.100000000000001" customHeight="1" thickBot="1" x14ac:dyDescent="0.3">
      <c r="A10" s="248" t="s">
        <v>142</v>
      </c>
      <c r="B10" s="102">
        <f>B8*6</f>
        <v>0</v>
      </c>
      <c r="C10" s="12"/>
    </row>
  </sheetData>
  <pageMargins left="0.7" right="0.7" top="0.78740157499999996" bottom="0.78740157499999996" header="0.3" footer="0.3"/>
  <pageSetup paperSize="9" orientation="portrait" r:id="rId1"/>
  <headerFooter>
    <oddHeader xml:space="preserve">&amp;R&amp;"Calibri"&amp;11&amp;K000000&amp;09&amp;"Arial"&amp;IChráněné 
&amp;I&amp;"Arial"&amp;06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Dodání HP</vt:lpstr>
      <vt:lpstr>Revize HP</vt:lpstr>
      <vt:lpstr>Servis HP</vt:lpstr>
      <vt:lpstr>Servis hydrantů</vt:lpstr>
      <vt:lpstr>Náhradní díly</vt:lpstr>
      <vt:lpstr>Rekapitulace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2019-11-29T07:17:17Z</cp:lastPrinted>
  <dcterms:created xsi:type="dcterms:W3CDTF">2019-08-28T07:50:27Z</dcterms:created>
  <dcterms:modified xsi:type="dcterms:W3CDTF">2020-10-07T12:26:57Z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class="C2" owner="Novák Jiří" position="TopRight" marginX="0" marginY="0" classifiedOn="2020-06-01T12:35:59.8650897+02</vt:lpwstr>
  </property>
  <property fmtid="{D5CDD505-2E9C-101B-9397-08002B2CF9AE}" pid="3" name="DocumentTagging.ClassificationMark.P01">
    <vt:lpwstr>:00" showPrintedBy="false" showPrintDate="false" language="cs" ApplicationVersion="Microsoft Excel, 14.0" addinVersion="5.10.5.38" template="CEZ"&gt;&lt;history bulk="false" class="Chráněné" code="C2" user="CEZDATA\stranskyjir" mappingVersion="1" date="202</vt:lpwstr>
  </property>
  <property fmtid="{D5CDD505-2E9C-101B-9397-08002B2CF9AE}" pid="4" name="DocumentTagging.ClassificationMark.P02">
    <vt:lpwstr>0-06-01T12:35:59.8963362+02:00"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MSIP_Label_f3a7e6fc-ee68-428a-8f0c-4ae4e37e38f6_Enabled">
    <vt:lpwstr>true</vt:lpwstr>
  </property>
  <property fmtid="{D5CDD505-2E9C-101B-9397-08002B2CF9AE}" pid="7" name="MSIP_Label_f3a7e6fc-ee68-428a-8f0c-4ae4e37e38f6_SetDate">
    <vt:lpwstr>2020-05-05T05:32:39Z</vt:lpwstr>
  </property>
  <property fmtid="{D5CDD505-2E9C-101B-9397-08002B2CF9AE}" pid="8" name="MSIP_Label_f3a7e6fc-ee68-428a-8f0c-4ae4e37e38f6_Method">
    <vt:lpwstr>Standard</vt:lpwstr>
  </property>
  <property fmtid="{D5CDD505-2E9C-101B-9397-08002B2CF9AE}" pid="9" name="MSIP_Label_f3a7e6fc-ee68-428a-8f0c-4ae4e37e38f6_Name">
    <vt:lpwstr>L00024S003</vt:lpwstr>
  </property>
  <property fmtid="{D5CDD505-2E9C-101B-9397-08002B2CF9AE}" pid="10" name="MSIP_Label_f3a7e6fc-ee68-428a-8f0c-4ae4e37e38f6_SiteId">
    <vt:lpwstr>b233f9e1-5599-4693-9cef-38858fe25406</vt:lpwstr>
  </property>
  <property fmtid="{D5CDD505-2E9C-101B-9397-08002B2CF9AE}" pid="11" name="MSIP_Label_f3a7e6fc-ee68-428a-8f0c-4ae4e37e38f6_ActionId">
    <vt:lpwstr>0986608f-b97c-4fe9-b528-a166d56a118f</vt:lpwstr>
  </property>
  <property fmtid="{D5CDD505-2E9C-101B-9397-08002B2CF9AE}" pid="12" name="MSIP_Label_f3a7e6fc-ee68-428a-8f0c-4ae4e37e38f6_ContentBits">
    <vt:lpwstr>0</vt:lpwstr>
  </property>
  <property fmtid="{D5CDD505-2E9C-101B-9397-08002B2CF9AE}" pid="13" name="DocumentClasification">
    <vt:lpwstr>Chráněné</vt:lpwstr>
  </property>
  <property fmtid="{D5CDD505-2E9C-101B-9397-08002B2CF9AE}" pid="14" name="CEZ_DLP">
    <vt:lpwstr>CEZ:CEZd:B:OU:FALSE</vt:lpwstr>
  </property>
</Properties>
</file>