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filterPrivacy="1" defaultThemeVersion="124226"/>
  <xr:revisionPtr revIDLastSave="0" documentId="13_ncr:1_{90C492AB-D800-4FB1-8064-F58798799D9A}" xr6:coauthVersionLast="46" xr6:coauthVersionMax="46" xr10:uidLastSave="{00000000-0000-0000-0000-000000000000}"/>
  <workbookProtection workbookAlgorithmName="SHA-512" workbookHashValue="Si2awB7e/GCBaAuuizbEJsZohxjQsU1t4EXY/P+m0eQJf8LCqyUHO78NOc0FHPsCx2tH/A1/QX5LjcdPJq9gHQ==" workbookSaltValue="MMDlDiRZE45cvppQ8D2Xkw==" workbookSpinCount="100000" lockStructure="1"/>
  <bookViews>
    <workbookView xWindow="-120" yWindow="-120" windowWidth="29040" windowHeight="15840" xr2:uid="{739CF4CD-FFC9-4CB6-BC60-0041C8D4EC24}"/>
  </bookViews>
  <sheets>
    <sheet name="Příloha_1_ZD-Položkový_ceník" sheetId="2" r:id="rId1"/>
    <sheet name="Př._A_Smlouvy-Položkový_ceník" sheetId="4" r:id="rId2"/>
  </sheets>
  <definedNames>
    <definedName name="_xlnm.Print_Titles" localSheetId="1">'Př._A_Smlouvy-Položkový_ceník'!$13:$14</definedName>
    <definedName name="_xlnm.Print_Titles" localSheetId="0">'Příloha_1_ZD-Položkový_ceník'!$13:$14</definedName>
  </definedNames>
  <calcPr calcId="191029"/>
</workbook>
</file>

<file path=xl/calcChain.xml><?xml version="1.0" encoding="utf-8"?>
<calcChain xmlns="http://schemas.openxmlformats.org/spreadsheetml/2006/main">
  <c r="K19" i="4" l="1"/>
  <c r="L19" i="4" s="1"/>
  <c r="M19" i="4" s="1"/>
  <c r="AD16" i="2"/>
  <c r="AD17" i="2"/>
  <c r="K17" i="4" s="1"/>
  <c r="AD18" i="2"/>
  <c r="K18" i="4" s="1"/>
  <c r="AE17" i="2" l="1"/>
  <c r="L17" i="4" s="1"/>
  <c r="AE16" i="2"/>
  <c r="L16" i="4" s="1"/>
  <c r="K16" i="4"/>
  <c r="AE18" i="2"/>
  <c r="L18" i="4" s="1"/>
  <c r="AF18" i="2"/>
  <c r="M18" i="4" s="1"/>
  <c r="AF17" i="2"/>
  <c r="M17" i="4" s="1"/>
  <c r="AD15" i="2"/>
  <c r="AD19" i="2" s="1"/>
  <c r="AF16" i="2" l="1"/>
  <c r="M16" i="4" s="1"/>
  <c r="F29" i="4"/>
  <c r="B19" i="4"/>
  <c r="AC14" i="2"/>
  <c r="J14" i="4" s="1"/>
  <c r="K6" i="4" l="1"/>
  <c r="K5" i="4"/>
  <c r="K4" i="4"/>
  <c r="K3" i="4"/>
  <c r="C29" i="4"/>
  <c r="N16" i="4" l="1"/>
  <c r="N15" i="4" l="1"/>
  <c r="K15" i="4" l="1"/>
  <c r="AE15" i="2"/>
  <c r="AE19" i="2" s="1"/>
  <c r="L15" i="4" l="1"/>
  <c r="AF15" i="2"/>
  <c r="AF19" i="2" s="1"/>
  <c r="M15" i="4" l="1"/>
</calcChain>
</file>

<file path=xl/sharedStrings.xml><?xml version="1.0" encoding="utf-8"?>
<sst xmlns="http://schemas.openxmlformats.org/spreadsheetml/2006/main" count="169" uniqueCount="107">
  <si>
    <t>A</t>
  </si>
  <si>
    <t>B</t>
  </si>
  <si>
    <t>C</t>
  </si>
  <si>
    <t>D</t>
  </si>
  <si>
    <t>E</t>
  </si>
  <si>
    <t>F</t>
  </si>
  <si>
    <t>G</t>
  </si>
  <si>
    <t>J</t>
  </si>
  <si>
    <t>K</t>
  </si>
  <si>
    <t>L</t>
  </si>
  <si>
    <t>Katalogové číslo</t>
  </si>
  <si>
    <t>H</t>
  </si>
  <si>
    <t>I</t>
  </si>
  <si>
    <t>„DOPLNÍ ÚČASTNÍK“</t>
  </si>
  <si>
    <t>Zadavatel:</t>
  </si>
  <si>
    <t>Sídlo</t>
  </si>
  <si>
    <t>Zastoupený:</t>
  </si>
  <si>
    <t>IČO:/ DIČ:</t>
  </si>
  <si>
    <t>ÚSTAV HEMATOLOGIE A KREVNÍ TRANSFUZE V PRAZE (ÚHKT)</t>
  </si>
  <si>
    <t>U Nemocnice 2094/1, 128 20 Praha 2</t>
  </si>
  <si>
    <t>Prof. MUDr. Petr Cetkovský, Ph.D., MBA</t>
  </si>
  <si>
    <t>00023736 / CZ00023736</t>
  </si>
  <si>
    <t>V případě, že ZD odkazuje na obchodní názvy (ekvivalent dle § 89 odst. 5 ZZVZ, případně technické normy dle § 90 ZZVZ), je možné nabídnout medicínsky rovnocenné řešení.</t>
  </si>
  <si>
    <t>M</t>
  </si>
  <si>
    <t>Kód SÚKL</t>
  </si>
  <si>
    <t xml:space="preserve">N </t>
  </si>
  <si>
    <t xml:space="preserve">Datum: </t>
  </si>
  <si>
    <t>O</t>
  </si>
  <si>
    <t>P</t>
  </si>
  <si>
    <t>Q</t>
  </si>
  <si>
    <t>R</t>
  </si>
  <si>
    <t>S</t>
  </si>
  <si>
    <t>T</t>
  </si>
  <si>
    <t>U</t>
  </si>
  <si>
    <t>Skladovací podmínky</t>
  </si>
  <si>
    <t>V</t>
  </si>
  <si>
    <t>W</t>
  </si>
  <si>
    <t>X</t>
  </si>
  <si>
    <t>Y</t>
  </si>
  <si>
    <t>Dokumentace</t>
  </si>
  <si>
    <t>Příloha A Rámcové kupní smlouvy</t>
  </si>
  <si>
    <t>Účastník - Obchodní firma/název:</t>
  </si>
  <si>
    <t>Sídlo/místo podnikání:</t>
  </si>
  <si>
    <t>Osoba/osoby oprávněná jednat za účastníka, funkce:</t>
  </si>
  <si>
    <t>Z</t>
  </si>
  <si>
    <t>AA</t>
  </si>
  <si>
    <t>AB</t>
  </si>
  <si>
    <t>AC</t>
  </si>
  <si>
    <t>Pořadové číslo položky</t>
  </si>
  <si>
    <t>Číslo dodavatele</t>
  </si>
  <si>
    <t>Dodavatel</t>
  </si>
  <si>
    <t>Čárový kód</t>
  </si>
  <si>
    <t>Číslo KKZM</t>
  </si>
  <si>
    <t>Název</t>
  </si>
  <si>
    <t>Doplňkový název</t>
  </si>
  <si>
    <t>Podrobný popis</t>
  </si>
  <si>
    <t>Reference ATC</t>
  </si>
  <si>
    <t>Počet ks v balení</t>
  </si>
  <si>
    <t>Obrázek</t>
  </si>
  <si>
    <t>Sazba DPH</t>
  </si>
  <si>
    <t>Celková nabídková cena za počet ks 
bez DPH [Kč]</t>
  </si>
  <si>
    <t>Částka DPH 
[Kč]</t>
  </si>
  <si>
    <t>Celková nabídková cena za počet ks
s DPH [Kč]</t>
  </si>
  <si>
    <t>Poznámka</t>
  </si>
  <si>
    <t>CPV kód</t>
  </si>
  <si>
    <t>AD</t>
  </si>
  <si>
    <t>AE</t>
  </si>
  <si>
    <t>Jednotková cena [Kč]</t>
  </si>
  <si>
    <t xml:space="preserve">Měrná jednotka [bal] </t>
  </si>
  <si>
    <t>Minimální dodávané množství [ks]</t>
  </si>
  <si>
    <t>Hmotnost [kg]</t>
  </si>
  <si>
    <t>Rozměry - šířka [mm]</t>
  </si>
  <si>
    <t xml:space="preserve">Rozměry - výška [mm] </t>
  </si>
  <si>
    <t>Skladovací teplota [°C]</t>
  </si>
  <si>
    <t>Délka expirace [měsíce]</t>
  </si>
  <si>
    <t>Dodací lhůta [dny]</t>
  </si>
  <si>
    <t>N</t>
  </si>
  <si>
    <t>Legenda:</t>
  </si>
  <si>
    <t>Název ATC</t>
  </si>
  <si>
    <t>Rozměry - hloubka (mm)</t>
  </si>
  <si>
    <t>Kategorie zboží</t>
  </si>
  <si>
    <t xml:space="preserve">Jméno a funkce:  </t>
  </si>
  <si>
    <t xml:space="preserve">Jméno a funkce: </t>
  </si>
  <si>
    <t>Celkový počet měsíců:</t>
  </si>
  <si>
    <t>Účastník vyplňuje pouze list "Příloha_1_ZD-Položkový_ceník".
Příslušné informace z listu "Příloha_1_ZD-Položkový_ceník" jsou automaticky kopírovány do listu: "Příl._A_Smlouvy-Položkový_ceník".
V případě potřeby může účastník změnit šířku řádku, nikoliv sloupce.</t>
  </si>
  <si>
    <t>prof. MUDr. Petr Cetkovský, Ph.D., MBA</t>
  </si>
  <si>
    <t>Příloha č. 1 ZD POLOŽKOVÝ CENÍK</t>
  </si>
  <si>
    <t>1CH2</t>
  </si>
  <si>
    <t xml:space="preserve"> </t>
  </si>
  <si>
    <t>Položkový ceník 21038TM</t>
  </si>
  <si>
    <t>Tabulka č.1 – Položkový ceník 21038TM</t>
  </si>
  <si>
    <t>24956000-0</t>
  </si>
  <si>
    <t>1CH2-002098</t>
  </si>
  <si>
    <t>1CH2-002087</t>
  </si>
  <si>
    <t>1CH2-002051</t>
  </si>
  <si>
    <t>1CH2-001933</t>
  </si>
  <si>
    <t>Human IL-4, premium grade (100 ug)</t>
  </si>
  <si>
    <t>Recombinant human IL-4 (interleukin 4) can be used for Th2 differentiation of T cells and stimulation of B cells. The pleiotropic cytokine is associated with allergies and asthma, as it plays a central role in humoral and adaptive immune responses. The recombinant protein IL-4 is optimized for use in functional assays, differentiation studies, and cell culture.</t>
  </si>
  <si>
    <t>NK Cell Activation Expansion Kit human</t>
  </si>
  <si>
    <t>The NK Cell Activation/Expansion Kit is designed to activate and expand human NK cells. The kit consists of Anti-Biotin MACSiBead™ Particles and biotinylated antibodies against human CD335 (NKp46) and CD2. Anti-Biotin MACSiBead Particles loaded with biotinylated antibodies are used to activate and expand resting NK cells purified from human blood or PBMCs.</t>
  </si>
  <si>
    <t>FcR Blocking Reagent, human (2 mL)</t>
  </si>
  <si>
    <t>The FcR Blocking Reagent was developed to increase the specificity of immunofluorescent staining with MACS® Antibodies or MACS MicroBeads.</t>
  </si>
  <si>
    <t>Human IL-21, premium grade, 100ug</t>
  </si>
  <si>
    <t>Recombinant human IL-21 (interleukin 21) can promote Th17 or Tfh differentiation of T cells, expansion of CD8+ T cells, as well as B and NK cell development. Thus, the pleiotropic cytokine regulates several aspects of lymphoid cell function and has central roles for humoral immunity. IL-21 has been associated with allergies, cancer, and viral infections. Recombinant protein human IL-21 was developed for use in various applications, such as cell culture, differentiation studies, and functional assays.</t>
  </si>
  <si>
    <t xml:space="preserve">Celková nabídková cena je součtem nabídkových cen předpokládaného počtu odebraných balení za celkový počet měsíců trvání smlouvy všech položek uvedených ve vyplněném Položkovém ceníku. Nabídková cena musí být ve výši odpovídající ceně při expiraci nabízeného zboží v délce min. 11 měsíců. Jednotková cena bez DPH nesmí být překročena po dobu 24 měsíců trvání smlouvy pro předpokládanou spotřebu materiálu. </t>
  </si>
  <si>
    <r>
      <rPr>
        <b/>
        <sz val="11"/>
        <rFont val="Calibri"/>
        <family val="2"/>
        <charset val="238"/>
        <scheme val="minor"/>
      </rPr>
      <t>Účastník vyplní v tabulce č. 1 – Položkový ceník - VŠECHNA POUZE ŽLUTĚ VYZNAČENÁ POLE</t>
    </r>
    <r>
      <rPr>
        <sz val="11"/>
        <rFont val="Calibri"/>
        <family val="2"/>
        <charset val="238"/>
        <scheme val="minor"/>
      </rPr>
      <t>. 
Ve sloupci AA uvede účastník</t>
    </r>
    <r>
      <rPr>
        <b/>
        <sz val="11"/>
        <rFont val="Calibri"/>
        <family val="2"/>
        <charset val="238"/>
        <scheme val="minor"/>
      </rPr>
      <t xml:space="preserve"> jednotkové ceny položek v Kč bez DPH</t>
    </r>
    <r>
      <rPr>
        <sz val="11"/>
        <rFont val="Calibri"/>
        <family val="2"/>
        <charset val="238"/>
        <scheme val="minor"/>
      </rPr>
      <t xml:space="preserve">, ve </t>
    </r>
    <r>
      <rPr>
        <b/>
        <sz val="11"/>
        <rFont val="Calibri"/>
        <family val="2"/>
        <charset val="238"/>
        <scheme val="minor"/>
      </rPr>
      <t>sloupci AB daňovou sazbu</t>
    </r>
    <r>
      <rPr>
        <sz val="11"/>
        <rFont val="Calibri"/>
        <family val="2"/>
        <charset val="238"/>
        <scheme val="minor"/>
      </rPr>
      <t xml:space="preserve">, ostatní sloupce s cenami se doplní dle vzorců automaticky. Jednotková cena bez DPH nesmí být překročena po dobu 24 měsíců trvání smlouvy pro předpokládanou spotřebu materiálu. </t>
    </r>
  </si>
  <si>
    <t xml:space="preserve">Celková nabídková cena je součtem nabídkových cen předpokládaného počtu odebraných balení za celkový počet měsíců trvání smlouvy všech položek uvedených ve vyplněném Položkovém ceníku. Nabídková cena musí být ve výši odpovídající ceně při expiraci nabízeného zboží v délce min. 24 měsíců. Celková nabídková cena, která bude hodnocena, musí souhlasit s cenou uvedenou v Krycím listu nabídky, příloha č. 1 ZD.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</si>
</sst>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0\ &quot;Kč&quot;;\-#,##0\ &quot;Kč&quot;"/>
    <numFmt numFmtId="7" formatCode="#,##0.00\ &quot;Kč&quot;;\-#,##0.00\ &quot;Kč&quot;"/>
    <numFmt numFmtId="164" formatCode="#,##0.00\ &quot;Kč&quot;"/>
  </numFmts>
  <fonts count="7"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b/>
      <sz val="16"/>
      <color theme="1"/>
      <name val="Calibri"/>
      <family val="2"/>
      <charset val="238"/>
      <scheme val="minor"/>
    </font>
    <font>
      <b/>
      <sz val="12"/>
      <color theme="1"/>
      <name val="Calibri"/>
      <family val="2"/>
      <charset val="238"/>
      <scheme val="minor"/>
    </font>
    <font>
      <b/>
      <sz val="14"/>
      <color theme="1"/>
      <name val="Calibri"/>
      <family val="2"/>
      <charset val="238"/>
      <scheme val="minor"/>
    </font>
  </fonts>
  <fills count="5">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EAEAEA"/>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bottom style="thin">
        <color auto="1"/>
      </bottom>
      <diagonal/>
    </border>
    <border>
      <left style="double">
        <color rgb="FF0000FF"/>
      </left>
      <right style="medium">
        <color indexed="64"/>
      </right>
      <top style="medium">
        <color indexed="64"/>
      </top>
      <bottom style="medium">
        <color indexed="64"/>
      </bottom>
      <diagonal/>
    </border>
    <border>
      <left style="double">
        <color rgb="FF0000FF"/>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8">
    <xf numFmtId="0" fontId="0" fillId="0" borderId="0" xfId="0"/>
    <xf numFmtId="0" fontId="1" fillId="0" borderId="0" xfId="0" applyFont="1"/>
    <xf numFmtId="0" fontId="0" fillId="0" borderId="0" xfId="0" applyAlignment="1">
      <alignment horizontal="center" vertical="center"/>
    </xf>
    <xf numFmtId="164" fontId="0" fillId="0" borderId="0" xfId="0" applyNumberFormat="1"/>
    <xf numFmtId="164" fontId="1" fillId="0" borderId="0" xfId="0" applyNumberFormat="1" applyFont="1"/>
    <xf numFmtId="0" fontId="0" fillId="0" borderId="3" xfId="0" applyBorder="1"/>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164" fontId="0" fillId="0" borderId="0" xfId="0" applyNumberFormat="1" applyFont="1" applyFill="1" applyBorder="1" applyAlignment="1">
      <alignment vertical="center"/>
    </xf>
    <xf numFmtId="164" fontId="0" fillId="0" borderId="0" xfId="0" applyNumberFormat="1" applyFill="1" applyBorder="1" applyAlignment="1">
      <alignment vertical="center"/>
    </xf>
    <xf numFmtId="0" fontId="0" fillId="0" borderId="0" xfId="0" applyFont="1" applyFill="1" applyBorder="1" applyAlignment="1">
      <alignment vertical="center"/>
    </xf>
    <xf numFmtId="2" fontId="0" fillId="0" borderId="0" xfId="0" applyNumberFormat="1"/>
    <xf numFmtId="0" fontId="1" fillId="3" borderId="4"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0" fillId="0" borderId="0" xfId="0" applyBorder="1"/>
    <xf numFmtId="14" fontId="0" fillId="0" borderId="7" xfId="0" applyNumberFormat="1" applyFill="1" applyBorder="1" applyAlignment="1">
      <alignment horizontal="center" vertical="center"/>
    </xf>
    <xf numFmtId="0" fontId="1" fillId="0" borderId="0" xfId="0" applyFont="1" applyAlignment="1">
      <alignment horizontal="right" vertical="center"/>
    </xf>
    <xf numFmtId="164" fontId="1" fillId="0" borderId="0" xfId="0" applyNumberFormat="1" applyFont="1" applyAlignment="1">
      <alignment horizontal="right" vertical="center"/>
    </xf>
    <xf numFmtId="164" fontId="5" fillId="0" borderId="5" xfId="0" applyNumberFormat="1"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5" fillId="0" borderId="0" xfId="0" applyFont="1" applyBorder="1" applyAlignment="1">
      <alignment vertical="center"/>
    </xf>
    <xf numFmtId="0" fontId="5" fillId="0" borderId="11" xfId="0" applyFont="1" applyBorder="1" applyAlignment="1">
      <alignment vertical="center"/>
    </xf>
    <xf numFmtId="0" fontId="1" fillId="3" borderId="5" xfId="0" applyFont="1" applyFill="1" applyBorder="1" applyAlignment="1">
      <alignment horizontal="center" vertical="center" wrapText="1"/>
    </xf>
    <xf numFmtId="0" fontId="6" fillId="0" borderId="12" xfId="0" applyFont="1" applyBorder="1" applyAlignment="1">
      <alignment horizontal="center" vertical="center"/>
    </xf>
    <xf numFmtId="0" fontId="0" fillId="0" borderId="10" xfId="0" applyBorder="1" applyAlignment="1">
      <alignment horizontal="center" vertical="center" wrapText="1"/>
    </xf>
    <xf numFmtId="0" fontId="0" fillId="0" borderId="10" xfId="0" applyBorder="1"/>
    <xf numFmtId="0" fontId="0" fillId="0" borderId="10" xfId="0" applyBorder="1" applyAlignment="1">
      <alignment wrapText="1"/>
    </xf>
    <xf numFmtId="49" fontId="0" fillId="0" borderId="0" xfId="0" applyNumberFormat="1"/>
    <xf numFmtId="49" fontId="0" fillId="0" borderId="3" xfId="0" applyNumberFormat="1" applyBorder="1"/>
    <xf numFmtId="49" fontId="1" fillId="3" borderId="1" xfId="0" applyNumberFormat="1" applyFont="1" applyFill="1" applyBorder="1" applyAlignment="1">
      <alignment horizontal="center" vertical="center" wrapText="1"/>
    </xf>
    <xf numFmtId="49" fontId="1" fillId="3" borderId="4" xfId="0" applyNumberFormat="1" applyFont="1" applyFill="1" applyBorder="1" applyAlignment="1">
      <alignment horizontal="center" vertical="center" wrapText="1"/>
    </xf>
    <xf numFmtId="49" fontId="1" fillId="0" borderId="0" xfId="0" applyNumberFormat="1" applyFont="1"/>
    <xf numFmtId="0" fontId="0" fillId="0" borderId="10" xfId="0" applyNumberFormat="1" applyFill="1" applyBorder="1" applyAlignment="1">
      <alignment horizontal="center" vertical="center" wrapText="1"/>
    </xf>
    <xf numFmtId="164" fontId="0" fillId="4" borderId="10" xfId="0" applyNumberFormat="1" applyFill="1" applyBorder="1" applyAlignment="1">
      <alignment horizontal="center" vertical="center" wrapText="1"/>
    </xf>
    <xf numFmtId="0" fontId="0" fillId="0" borderId="14" xfId="0" applyBorder="1"/>
    <xf numFmtId="0" fontId="0" fillId="0" borderId="14" xfId="0" applyBorder="1" applyAlignment="1">
      <alignment wrapText="1"/>
    </xf>
    <xf numFmtId="9" fontId="0" fillId="0" borderId="10" xfId="0" applyNumberFormat="1" applyBorder="1"/>
    <xf numFmtId="5" fontId="0" fillId="0" borderId="10" xfId="0" applyNumberFormat="1" applyBorder="1"/>
    <xf numFmtId="7" fontId="0" fillId="4" borderId="10" xfId="0" applyNumberFormat="1" applyFill="1" applyBorder="1" applyAlignment="1">
      <alignment horizontal="center" vertical="center" wrapText="1"/>
    </xf>
    <xf numFmtId="0" fontId="0" fillId="2" borderId="10" xfId="0" applyNumberFormat="1" applyFill="1" applyBorder="1" applyAlignment="1" applyProtection="1">
      <alignment horizontal="center" vertical="center" wrapText="1"/>
      <protection locked="0"/>
    </xf>
    <xf numFmtId="0" fontId="0" fillId="2" borderId="10" xfId="0" applyFill="1" applyBorder="1"/>
    <xf numFmtId="0" fontId="0" fillId="0" borderId="0" xfId="0" applyFill="1"/>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15" xfId="0" applyBorder="1" applyAlignment="1">
      <alignment horizontal="center" vertical="center" wrapText="1"/>
    </xf>
    <xf numFmtId="2" fontId="0" fillId="2" borderId="0" xfId="0" applyNumberFormat="1" applyFill="1" applyAlignment="1" applyProtection="1">
      <alignment horizontal="left"/>
      <protection locked="0"/>
    </xf>
    <xf numFmtId="0" fontId="0" fillId="2" borderId="0" xfId="0" applyFill="1" applyAlignment="1" applyProtection="1">
      <alignment horizontal="left"/>
      <protection locked="0"/>
    </xf>
    <xf numFmtId="14" fontId="0" fillId="2" borderId="0" xfId="0" applyNumberFormat="1" applyFill="1" applyAlignment="1" applyProtection="1">
      <alignment horizontal="center"/>
      <protection locked="0"/>
    </xf>
    <xf numFmtId="0" fontId="0" fillId="2" borderId="0" xfId="0" applyFill="1" applyAlignment="1" applyProtection="1">
      <alignment horizontal="center"/>
      <protection locked="0"/>
    </xf>
    <xf numFmtId="164" fontId="0" fillId="2" borderId="0" xfId="0" applyNumberFormat="1" applyFill="1" applyAlignment="1" applyProtection="1">
      <alignment horizontal="left"/>
      <protection locked="0"/>
    </xf>
    <xf numFmtId="0" fontId="0" fillId="0" borderId="0" xfId="0" applyFont="1" applyAlignment="1">
      <alignment horizontal="left"/>
    </xf>
    <xf numFmtId="0" fontId="0" fillId="0" borderId="0" xfId="0" applyAlignment="1">
      <alignment horizontal="left" wrapText="1"/>
    </xf>
    <xf numFmtId="0" fontId="4" fillId="0" borderId="3" xfId="0" applyFont="1" applyFill="1" applyBorder="1" applyAlignment="1">
      <alignment horizontal="center" vertical="center"/>
    </xf>
    <xf numFmtId="0" fontId="0" fillId="0" borderId="0" xfId="0" applyFont="1" applyFill="1" applyBorder="1" applyAlignment="1">
      <alignment horizontal="left" vertical="center"/>
    </xf>
    <xf numFmtId="0" fontId="2" fillId="2" borderId="0" xfId="0" applyFont="1" applyFill="1" applyAlignment="1">
      <alignment horizontal="left" vertical="center" wrapText="1"/>
    </xf>
    <xf numFmtId="0" fontId="0" fillId="0" borderId="0" xfId="0" applyAlignment="1">
      <alignment horizontal="left" vertical="top" wrapText="1"/>
    </xf>
    <xf numFmtId="0" fontId="0" fillId="0" borderId="0" xfId="0" applyAlignment="1">
      <alignment horizontal="left" vertical="top"/>
    </xf>
    <xf numFmtId="0" fontId="0" fillId="0" borderId="7" xfId="0" applyFill="1" applyBorder="1" applyAlignment="1">
      <alignment horizontal="left" vertical="center"/>
    </xf>
    <xf numFmtId="0" fontId="4" fillId="0" borderId="3" xfId="0" applyFont="1" applyBorder="1" applyAlignment="1">
      <alignment horizontal="center"/>
    </xf>
    <xf numFmtId="0" fontId="0" fillId="0" borderId="0" xfId="0" applyAlignment="1">
      <alignment horizontal="left"/>
    </xf>
    <xf numFmtId="2" fontId="0" fillId="0" borderId="0" xfId="0" applyNumberFormat="1" applyFill="1" applyAlignment="1">
      <alignment horizontal="left"/>
    </xf>
    <xf numFmtId="0" fontId="5" fillId="3" borderId="13"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0" fillId="0" borderId="16" xfId="0" applyBorder="1"/>
    <xf numFmtId="4" fontId="0" fillId="2" borderId="10" xfId="0" applyNumberFormat="1" applyFill="1" applyBorder="1"/>
    <xf numFmtId="9" fontId="0" fillId="2" borderId="10" xfId="0" applyNumberFormat="1" applyFill="1" applyBorder="1"/>
    <xf numFmtId="0" fontId="0" fillId="2" borderId="10" xfId="0" applyNumberFormat="1" applyFill="1" applyBorder="1" applyAlignment="1">
      <alignment horizontal="center" vertical="center" wrapText="1"/>
    </xf>
  </cellXfs>
  <cellStyles count="1">
    <cellStyle name="Normální" xfId="0" builtinId="0"/>
  </cellStyles>
  <dxfs count="0"/>
  <tableStyles count="0" defaultTableStyle="TableStyleMedium2" defaultPivotStyle="PivotStyleLight16"/>
  <colors>
    <mruColors>
      <color rgb="FF66FFFF"/>
      <color rgb="FFCCFFCC"/>
      <color rgb="FFCCFFFF"/>
      <color rgb="FF0000FF"/>
      <color rgb="FFEAEAEA"/>
      <color rgb="FFF8F8F8"/>
      <color rgb="FFFFEECD"/>
      <color rgb="FFFFD889"/>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AI31"/>
  <sheetViews>
    <sheetView tabSelected="1" topLeftCell="A7" zoomScale="85" zoomScaleNormal="85" zoomScalePageLayoutView="55" workbookViewId="0">
      <selection activeCell="E15" sqref="E15"/>
    </sheetView>
  </sheetViews>
  <sheetFormatPr defaultRowHeight="15" x14ac:dyDescent="0.25"/>
  <cols>
    <col min="1" max="1" width="9.7109375" customWidth="1"/>
    <col min="2" max="2" width="18.85546875" customWidth="1"/>
    <col min="3" max="3" width="15.85546875" style="28" bestFit="1" customWidth="1"/>
    <col min="4" max="4" width="21.140625" customWidth="1"/>
    <col min="5" max="5" width="17.140625" style="28" customWidth="1"/>
    <col min="6" max="6" width="22.7109375" customWidth="1"/>
    <col min="7" max="7" width="15.42578125" customWidth="1"/>
    <col min="8" max="8" width="12.7109375" bestFit="1" customWidth="1"/>
    <col min="9" max="9" width="12.7109375" customWidth="1"/>
    <col min="10" max="10" width="21.5703125" customWidth="1"/>
    <col min="11" max="11" width="30.5703125" customWidth="1"/>
    <col min="12" max="12" width="22.140625" customWidth="1"/>
    <col min="13" max="13" width="13.7109375" customWidth="1"/>
    <col min="14" max="14" width="15.140625" customWidth="1"/>
    <col min="15" max="15" width="11" customWidth="1"/>
    <col min="16" max="16" width="11.85546875" customWidth="1"/>
    <col min="17" max="17" width="12.85546875" customWidth="1"/>
    <col min="18" max="18" width="11.42578125" customWidth="1"/>
    <col min="19" max="20" width="10.28515625" customWidth="1"/>
    <col min="21" max="21" width="11.28515625" customWidth="1"/>
    <col min="22" max="22" width="10.85546875" customWidth="1"/>
    <col min="23" max="23" width="11.28515625" customWidth="1"/>
    <col min="25" max="25" width="9.140625" hidden="1" customWidth="1"/>
    <col min="26" max="26" width="13.5703125" hidden="1" customWidth="1"/>
    <col min="27" max="27" width="17.140625" customWidth="1"/>
    <col min="28" max="28" width="15.7109375" customWidth="1"/>
    <col min="29" max="29" width="12.7109375" customWidth="1"/>
    <col min="30" max="30" width="23.42578125" customWidth="1"/>
    <col min="31" max="31" width="21.7109375" customWidth="1"/>
    <col min="32" max="32" width="22.5703125" customWidth="1"/>
    <col min="33" max="33" width="21.140625" customWidth="1"/>
    <col min="34" max="34" width="14.140625" customWidth="1"/>
  </cols>
  <sheetData>
    <row r="3" spans="1:34" x14ac:dyDescent="0.25">
      <c r="A3" s="1" t="s">
        <v>14</v>
      </c>
      <c r="B3" s="1"/>
      <c r="D3" t="s">
        <v>18</v>
      </c>
      <c r="I3" s="1" t="s">
        <v>41</v>
      </c>
      <c r="M3" s="46" t="s">
        <v>13</v>
      </c>
      <c r="N3" s="46"/>
      <c r="O3" s="46"/>
      <c r="P3" s="46"/>
      <c r="Q3" s="46"/>
      <c r="R3" s="46"/>
      <c r="S3" s="46"/>
      <c r="T3" s="46"/>
      <c r="U3" s="46"/>
    </row>
    <row r="4" spans="1:34" x14ac:dyDescent="0.25">
      <c r="A4" s="1" t="s">
        <v>15</v>
      </c>
      <c r="B4" s="1"/>
      <c r="D4" t="s">
        <v>19</v>
      </c>
      <c r="I4" s="1" t="s">
        <v>42</v>
      </c>
      <c r="M4" s="47" t="s">
        <v>13</v>
      </c>
      <c r="N4" s="47"/>
      <c r="O4" s="47"/>
      <c r="P4" s="47"/>
      <c r="Q4" s="47"/>
      <c r="R4" s="47"/>
      <c r="S4" s="47"/>
      <c r="T4" s="47"/>
      <c r="U4" s="47"/>
    </row>
    <row r="5" spans="1:34" x14ac:dyDescent="0.25">
      <c r="A5" s="1" t="s">
        <v>16</v>
      </c>
      <c r="B5" s="1"/>
      <c r="D5" t="s">
        <v>20</v>
      </c>
      <c r="I5" s="1" t="s">
        <v>43</v>
      </c>
      <c r="M5" s="47" t="s">
        <v>13</v>
      </c>
      <c r="N5" s="47"/>
      <c r="O5" s="47"/>
      <c r="P5" s="47"/>
      <c r="Q5" s="47"/>
      <c r="R5" s="47"/>
      <c r="S5" s="47"/>
      <c r="T5" s="47"/>
      <c r="U5" s="47"/>
    </row>
    <row r="6" spans="1:34" x14ac:dyDescent="0.25">
      <c r="A6" s="1" t="s">
        <v>17</v>
      </c>
      <c r="B6" s="1"/>
      <c r="D6" t="s">
        <v>21</v>
      </c>
      <c r="I6" s="1" t="s">
        <v>17</v>
      </c>
      <c r="M6" s="47" t="s">
        <v>13</v>
      </c>
      <c r="N6" s="47"/>
      <c r="O6" s="47"/>
      <c r="P6" s="47"/>
      <c r="Q6" s="47"/>
      <c r="R6" s="47"/>
      <c r="S6" s="47"/>
      <c r="T6" s="47"/>
      <c r="U6" s="47"/>
    </row>
    <row r="7" spans="1:34" ht="15.75" thickBot="1" x14ac:dyDescent="0.3">
      <c r="A7" s="5"/>
      <c r="B7" s="5"/>
      <c r="C7" s="29"/>
      <c r="D7" s="5"/>
      <c r="E7" s="29"/>
      <c r="F7" s="5"/>
      <c r="G7" s="5"/>
      <c r="H7" s="5"/>
      <c r="I7" s="5"/>
      <c r="J7" s="5"/>
      <c r="K7" s="5"/>
      <c r="L7" s="5"/>
      <c r="M7" s="5"/>
      <c r="N7" s="5"/>
      <c r="O7" s="5"/>
      <c r="P7" s="5"/>
      <c r="Q7" s="5"/>
      <c r="R7" s="5"/>
      <c r="S7" s="5"/>
      <c r="T7" s="5"/>
      <c r="U7" s="5"/>
      <c r="V7" s="5"/>
      <c r="W7" s="5"/>
      <c r="X7" s="5"/>
      <c r="Y7" s="5"/>
      <c r="Z7" s="5"/>
      <c r="AA7" s="5"/>
      <c r="AB7" s="5"/>
      <c r="AC7" s="5"/>
      <c r="AD7" s="5"/>
      <c r="AE7" s="5"/>
      <c r="AF7" s="5"/>
      <c r="AG7" s="5"/>
      <c r="AH7" s="5"/>
    </row>
    <row r="9" spans="1:34" x14ac:dyDescent="0.25">
      <c r="A9" s="1" t="s">
        <v>86</v>
      </c>
      <c r="B9" s="1"/>
    </row>
    <row r="10" spans="1:34" x14ac:dyDescent="0.25">
      <c r="A10" s="1"/>
      <c r="B10" s="1"/>
    </row>
    <row r="11" spans="1:34" x14ac:dyDescent="0.25">
      <c r="A11" s="1"/>
      <c r="B11" s="1"/>
    </row>
    <row r="12" spans="1:34" s="42" customFormat="1" ht="27.95" customHeight="1" thickBot="1" x14ac:dyDescent="0.3">
      <c r="A12" s="53" t="s">
        <v>90</v>
      </c>
      <c r="B12" s="53"/>
      <c r="C12" s="53"/>
      <c r="D12" s="53"/>
      <c r="E12" s="53"/>
      <c r="F12" s="53"/>
      <c r="G12" s="53"/>
      <c r="H12" s="53"/>
      <c r="I12" s="53"/>
      <c r="J12" s="53"/>
      <c r="K12" s="53"/>
      <c r="L12" s="53"/>
      <c r="M12" s="53"/>
      <c r="N12" s="53"/>
      <c r="O12" s="53"/>
      <c r="P12" s="53"/>
      <c r="Q12" s="53"/>
      <c r="R12" s="53"/>
      <c r="S12" s="53"/>
      <c r="T12" s="53"/>
      <c r="U12" s="53"/>
    </row>
    <row r="13" spans="1:34" ht="15.75" thickBot="1" x14ac:dyDescent="0.3">
      <c r="A13" s="6" t="s">
        <v>0</v>
      </c>
      <c r="B13" s="6" t="s">
        <v>1</v>
      </c>
      <c r="C13" s="30" t="s">
        <v>2</v>
      </c>
      <c r="D13" s="6" t="s">
        <v>3</v>
      </c>
      <c r="E13" s="30" t="s">
        <v>4</v>
      </c>
      <c r="F13" s="6" t="s">
        <v>5</v>
      </c>
      <c r="G13" s="6" t="s">
        <v>6</v>
      </c>
      <c r="H13" s="6" t="s">
        <v>11</v>
      </c>
      <c r="I13" s="6" t="s">
        <v>12</v>
      </c>
      <c r="J13" s="6" t="s">
        <v>7</v>
      </c>
      <c r="K13" s="7" t="s">
        <v>8</v>
      </c>
      <c r="L13" s="6" t="s">
        <v>9</v>
      </c>
      <c r="M13" s="6" t="s">
        <v>23</v>
      </c>
      <c r="N13" s="6" t="s">
        <v>25</v>
      </c>
      <c r="O13" s="6" t="s">
        <v>27</v>
      </c>
      <c r="P13" s="6" t="s">
        <v>28</v>
      </c>
      <c r="Q13" s="7" t="s">
        <v>29</v>
      </c>
      <c r="R13" s="19" t="s">
        <v>30</v>
      </c>
      <c r="S13" s="6" t="s">
        <v>31</v>
      </c>
      <c r="T13" s="6" t="s">
        <v>32</v>
      </c>
      <c r="U13" s="7" t="s">
        <v>33</v>
      </c>
      <c r="V13" s="19" t="s">
        <v>35</v>
      </c>
      <c r="W13" s="6" t="s">
        <v>36</v>
      </c>
      <c r="X13" s="6" t="s">
        <v>37</v>
      </c>
      <c r="Y13" s="6" t="s">
        <v>38</v>
      </c>
      <c r="Z13" s="7" t="s">
        <v>44</v>
      </c>
      <c r="AA13" s="19" t="s">
        <v>45</v>
      </c>
      <c r="AB13" s="6" t="s">
        <v>46</v>
      </c>
      <c r="AC13" s="6" t="s">
        <v>47</v>
      </c>
      <c r="AD13" s="6" t="s">
        <v>65</v>
      </c>
      <c r="AE13" s="6" t="s">
        <v>66</v>
      </c>
      <c r="AF13" s="6" t="s">
        <v>66</v>
      </c>
      <c r="AG13" s="6" t="s">
        <v>66</v>
      </c>
      <c r="AH13" s="6" t="s">
        <v>66</v>
      </c>
    </row>
    <row r="14" spans="1:34" ht="89.25" customHeight="1" x14ac:dyDescent="0.25">
      <c r="A14" s="12" t="s">
        <v>48</v>
      </c>
      <c r="B14" s="12" t="s">
        <v>80</v>
      </c>
      <c r="C14" s="31" t="s">
        <v>49</v>
      </c>
      <c r="D14" s="12" t="s">
        <v>50</v>
      </c>
      <c r="E14" s="31" t="s">
        <v>10</v>
      </c>
      <c r="F14" s="12" t="s">
        <v>51</v>
      </c>
      <c r="G14" s="12" t="s">
        <v>75</v>
      </c>
      <c r="H14" s="12" t="s">
        <v>52</v>
      </c>
      <c r="I14" s="12" t="s">
        <v>24</v>
      </c>
      <c r="J14" s="12" t="s">
        <v>53</v>
      </c>
      <c r="K14" s="12" t="s">
        <v>54</v>
      </c>
      <c r="L14" s="12" t="s">
        <v>55</v>
      </c>
      <c r="M14" s="13" t="s">
        <v>56</v>
      </c>
      <c r="N14" s="13" t="s">
        <v>78</v>
      </c>
      <c r="O14" s="12" t="s">
        <v>74</v>
      </c>
      <c r="P14" s="12" t="s">
        <v>73</v>
      </c>
      <c r="Q14" s="13" t="s">
        <v>34</v>
      </c>
      <c r="R14" s="20" t="s">
        <v>72</v>
      </c>
      <c r="S14" s="12" t="s">
        <v>71</v>
      </c>
      <c r="T14" s="12" t="s">
        <v>79</v>
      </c>
      <c r="U14" s="13" t="s">
        <v>70</v>
      </c>
      <c r="V14" s="20" t="s">
        <v>69</v>
      </c>
      <c r="W14" s="12" t="s">
        <v>68</v>
      </c>
      <c r="X14" s="12" t="s">
        <v>57</v>
      </c>
      <c r="Y14" s="12" t="s">
        <v>58</v>
      </c>
      <c r="Z14" s="13" t="s">
        <v>39</v>
      </c>
      <c r="AA14" s="20" t="s">
        <v>67</v>
      </c>
      <c r="AB14" s="12" t="s">
        <v>59</v>
      </c>
      <c r="AC14" s="12" t="str">
        <f>CONCATENATE("Celkový počet ks za ",AH19," měsíců")</f>
        <v>Celkový počet ks za 24 měsíců</v>
      </c>
      <c r="AD14" s="12" t="s">
        <v>60</v>
      </c>
      <c r="AE14" s="12" t="s">
        <v>61</v>
      </c>
      <c r="AF14" s="12" t="s">
        <v>62</v>
      </c>
      <c r="AG14" s="12" t="s">
        <v>63</v>
      </c>
      <c r="AH14" s="12" t="s">
        <v>64</v>
      </c>
    </row>
    <row r="15" spans="1:34" s="26" customFormat="1" ht="75" customHeight="1" x14ac:dyDescent="0.25">
      <c r="A15" s="25" t="s">
        <v>88</v>
      </c>
      <c r="B15" s="26" t="s">
        <v>87</v>
      </c>
      <c r="D15" s="41"/>
      <c r="E15" s="41"/>
      <c r="G15" s="41"/>
      <c r="H15" s="26" t="s">
        <v>92</v>
      </c>
      <c r="J15" s="27" t="s">
        <v>96</v>
      </c>
      <c r="K15" s="27"/>
      <c r="L15" s="27" t="s">
        <v>97</v>
      </c>
      <c r="M15" s="27"/>
      <c r="N15" s="27"/>
      <c r="O15" s="41"/>
      <c r="P15" s="41"/>
      <c r="Q15" s="41"/>
      <c r="R15" s="41"/>
      <c r="S15" s="41"/>
      <c r="T15" s="41"/>
      <c r="U15" s="41"/>
      <c r="V15" s="41"/>
      <c r="W15" s="41"/>
      <c r="X15" s="41"/>
      <c r="Y15" s="41"/>
      <c r="Z15" s="41"/>
      <c r="AA15" s="65"/>
      <c r="AB15" s="66"/>
      <c r="AC15" s="26">
        <v>20</v>
      </c>
      <c r="AD15" s="39">
        <f t="shared" ref="AD15:AD18" si="0">SUM(AA15*AC15)</f>
        <v>0</v>
      </c>
      <c r="AE15" s="39">
        <f t="shared" ref="AE15:AE18" si="1">AD15*AB15</f>
        <v>0</v>
      </c>
      <c r="AF15" s="39">
        <f t="shared" ref="AF15:AF18" si="2">AD15+AE15</f>
        <v>0</v>
      </c>
      <c r="AG15" s="40"/>
      <c r="AH15" s="26" t="s">
        <v>91</v>
      </c>
    </row>
    <row r="16" spans="1:34" s="26" customFormat="1" ht="75" customHeight="1" x14ac:dyDescent="0.25">
      <c r="A16" s="25">
        <v>2</v>
      </c>
      <c r="B16" s="26" t="s">
        <v>87</v>
      </c>
      <c r="D16" s="41"/>
      <c r="E16" s="41"/>
      <c r="G16" s="41"/>
      <c r="H16" s="26" t="s">
        <v>93</v>
      </c>
      <c r="J16" s="27" t="s">
        <v>98</v>
      </c>
      <c r="K16" s="27"/>
      <c r="L16" s="27" t="s">
        <v>99</v>
      </c>
      <c r="M16" s="27"/>
      <c r="N16" s="27"/>
      <c r="O16" s="41"/>
      <c r="P16" s="41"/>
      <c r="Q16" s="41"/>
      <c r="R16" s="41"/>
      <c r="S16" s="41"/>
      <c r="T16" s="41"/>
      <c r="U16" s="41"/>
      <c r="V16" s="41"/>
      <c r="W16" s="41"/>
      <c r="X16" s="41"/>
      <c r="Y16" s="41"/>
      <c r="Z16" s="41"/>
      <c r="AA16" s="65"/>
      <c r="AB16" s="66"/>
      <c r="AC16" s="26">
        <v>20</v>
      </c>
      <c r="AD16" s="39">
        <f t="shared" si="0"/>
        <v>0</v>
      </c>
      <c r="AE16" s="39">
        <f t="shared" si="1"/>
        <v>0</v>
      </c>
      <c r="AF16" s="39">
        <f t="shared" si="2"/>
        <v>0</v>
      </c>
      <c r="AG16" s="40"/>
      <c r="AH16" s="26" t="s">
        <v>91</v>
      </c>
    </row>
    <row r="17" spans="1:35" s="26" customFormat="1" ht="75" customHeight="1" x14ac:dyDescent="0.25">
      <c r="A17" s="25">
        <v>3</v>
      </c>
      <c r="B17" s="26" t="s">
        <v>87</v>
      </c>
      <c r="D17" s="41"/>
      <c r="E17" s="41"/>
      <c r="G17" s="41"/>
      <c r="H17" s="26" t="s">
        <v>94</v>
      </c>
      <c r="J17" s="27" t="s">
        <v>100</v>
      </c>
      <c r="K17" s="27"/>
      <c r="L17" s="27" t="s">
        <v>101</v>
      </c>
      <c r="M17" s="27"/>
      <c r="N17" s="27"/>
      <c r="O17" s="41"/>
      <c r="P17" s="41"/>
      <c r="Q17" s="41"/>
      <c r="R17" s="41"/>
      <c r="S17" s="41"/>
      <c r="T17" s="41"/>
      <c r="U17" s="41"/>
      <c r="V17" s="41"/>
      <c r="W17" s="41"/>
      <c r="X17" s="41"/>
      <c r="Y17" s="41"/>
      <c r="Z17" s="41"/>
      <c r="AA17" s="65"/>
      <c r="AB17" s="66"/>
      <c r="AC17" s="26">
        <v>20</v>
      </c>
      <c r="AD17" s="39">
        <f t="shared" si="0"/>
        <v>0</v>
      </c>
      <c r="AE17" s="39">
        <f t="shared" si="1"/>
        <v>0</v>
      </c>
      <c r="AF17" s="39">
        <f t="shared" si="2"/>
        <v>0</v>
      </c>
      <c r="AG17" s="40"/>
      <c r="AH17" s="26" t="s">
        <v>91</v>
      </c>
    </row>
    <row r="18" spans="1:35" s="26" customFormat="1" ht="75" customHeight="1" x14ac:dyDescent="0.25">
      <c r="A18" s="25">
        <v>4</v>
      </c>
      <c r="B18" s="26" t="s">
        <v>87</v>
      </c>
      <c r="D18" s="41"/>
      <c r="E18" s="41"/>
      <c r="G18" s="41"/>
      <c r="H18" s="26" t="s">
        <v>95</v>
      </c>
      <c r="J18" s="27" t="s">
        <v>102</v>
      </c>
      <c r="K18" s="27"/>
      <c r="L18" s="27" t="s">
        <v>103</v>
      </c>
      <c r="M18" s="27"/>
      <c r="N18" s="27"/>
      <c r="O18" s="41"/>
      <c r="P18" s="41"/>
      <c r="Q18" s="41"/>
      <c r="R18" s="41"/>
      <c r="S18" s="41"/>
      <c r="T18" s="41"/>
      <c r="U18" s="41"/>
      <c r="V18" s="41"/>
      <c r="W18" s="41"/>
      <c r="X18" s="41"/>
      <c r="Y18" s="41"/>
      <c r="Z18" s="41"/>
      <c r="AA18" s="65"/>
      <c r="AB18" s="66"/>
      <c r="AC18" s="26">
        <v>20</v>
      </c>
      <c r="AD18" s="39">
        <f t="shared" si="0"/>
        <v>0</v>
      </c>
      <c r="AE18" s="39">
        <f t="shared" si="1"/>
        <v>0</v>
      </c>
      <c r="AF18" s="39">
        <f t="shared" si="2"/>
        <v>0</v>
      </c>
      <c r="AG18" s="40"/>
      <c r="AH18" s="26" t="s">
        <v>91</v>
      </c>
      <c r="AI18" s="64"/>
    </row>
    <row r="19" spans="1:35" s="14" customFormat="1" ht="18.75" customHeight="1" thickBot="1" x14ac:dyDescent="0.3">
      <c r="A19"/>
      <c r="B19"/>
      <c r="C19" s="28"/>
      <c r="D19"/>
      <c r="E19" s="28"/>
      <c r="F19"/>
      <c r="G19"/>
      <c r="H19"/>
      <c r="I19"/>
      <c r="J19"/>
      <c r="K19"/>
      <c r="L19"/>
      <c r="M19"/>
      <c r="N19"/>
      <c r="O19" s="54"/>
      <c r="P19" s="54"/>
      <c r="Q19" s="54"/>
      <c r="R19" s="8"/>
      <c r="S19" s="9"/>
      <c r="T19" s="9"/>
      <c r="U19" s="9"/>
      <c r="V19"/>
      <c r="W19"/>
      <c r="X19"/>
      <c r="Y19"/>
      <c r="Z19"/>
      <c r="AA19" s="21"/>
      <c r="AB19" s="21"/>
      <c r="AC19" s="22"/>
      <c r="AD19" s="18">
        <f>SUM(AD15:AD18)</f>
        <v>0</v>
      </c>
      <c r="AE19" s="18">
        <f>SUM(AE15:AE18)</f>
        <v>0</v>
      </c>
      <c r="AF19" s="18">
        <f>SUM(AF15:AF18)</f>
        <v>0</v>
      </c>
      <c r="AG19" s="23" t="s">
        <v>83</v>
      </c>
      <c r="AH19" s="24">
        <v>24</v>
      </c>
    </row>
    <row r="20" spans="1:35" s="14" customFormat="1" x14ac:dyDescent="0.25">
      <c r="A20" s="51" t="s">
        <v>22</v>
      </c>
      <c r="B20" s="51"/>
      <c r="C20" s="51"/>
      <c r="D20" s="51"/>
      <c r="E20" s="51"/>
      <c r="F20" s="51"/>
      <c r="G20" s="51"/>
      <c r="H20" s="51"/>
      <c r="I20" s="51"/>
      <c r="J20" s="51"/>
      <c r="K20" s="51"/>
      <c r="L20" s="51"/>
      <c r="M20" s="51"/>
      <c r="N20" s="51"/>
      <c r="O20" s="51"/>
      <c r="P20" s="51"/>
      <c r="Q20"/>
      <c r="R20"/>
      <c r="S20"/>
      <c r="T20"/>
      <c r="U20"/>
      <c r="V20"/>
      <c r="W20"/>
      <c r="X20"/>
      <c r="Y20"/>
      <c r="Z20"/>
      <c r="AA20"/>
      <c r="AB20"/>
      <c r="AC20"/>
      <c r="AD20"/>
      <c r="AE20"/>
      <c r="AF20"/>
      <c r="AG20"/>
      <c r="AH20"/>
    </row>
    <row r="21" spans="1:35" s="14" customFormat="1" x14ac:dyDescent="0.25">
      <c r="A21"/>
      <c r="B21"/>
      <c r="C21" s="28"/>
      <c r="D21"/>
      <c r="E21" s="28"/>
      <c r="F21"/>
      <c r="G21"/>
      <c r="H21"/>
      <c r="I21"/>
      <c r="J21"/>
      <c r="K21"/>
      <c r="L21"/>
      <c r="M21"/>
      <c r="N21"/>
      <c r="O21"/>
      <c r="P21"/>
      <c r="Q21"/>
      <c r="R21"/>
      <c r="S21"/>
      <c r="T21"/>
      <c r="U21"/>
      <c r="V21"/>
      <c r="W21"/>
      <c r="X21"/>
      <c r="Y21"/>
      <c r="Z21"/>
      <c r="AA21"/>
      <c r="AB21"/>
      <c r="AC21"/>
      <c r="AD21"/>
      <c r="AE21"/>
      <c r="AF21"/>
      <c r="AG21"/>
      <c r="AH21"/>
    </row>
    <row r="22" spans="1:35" s="14" customFormat="1" ht="30.75" customHeight="1" x14ac:dyDescent="0.25">
      <c r="A22" s="2" t="s">
        <v>77</v>
      </c>
      <c r="B22" s="2"/>
      <c r="C22" s="28"/>
      <c r="D22"/>
      <c r="E22" s="28"/>
      <c r="F22"/>
      <c r="G22"/>
      <c r="H22"/>
      <c r="I22" s="3"/>
      <c r="J22" s="3"/>
      <c r="K22" s="3"/>
      <c r="L22" s="3"/>
      <c r="M22"/>
      <c r="N22"/>
      <c r="O22"/>
      <c r="P22"/>
      <c r="Q22"/>
      <c r="R22"/>
      <c r="S22"/>
      <c r="T22"/>
      <c r="U22"/>
      <c r="V22"/>
      <c r="W22"/>
      <c r="X22"/>
      <c r="Y22"/>
      <c r="Z22"/>
      <c r="AA22"/>
      <c r="AB22"/>
      <c r="AC22"/>
      <c r="AD22"/>
      <c r="AE22"/>
      <c r="AF22"/>
      <c r="AG22"/>
      <c r="AH22"/>
    </row>
    <row r="23" spans="1:35" s="14" customFormat="1" ht="30.75" customHeight="1" x14ac:dyDescent="0.25">
      <c r="A23" s="55" t="s">
        <v>105</v>
      </c>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row>
    <row r="24" spans="1:35" s="14" customFormat="1" x14ac:dyDescent="0.25">
      <c r="A24" s="2"/>
      <c r="B24" s="2"/>
      <c r="C24" s="28"/>
      <c r="D24"/>
      <c r="E24" s="28"/>
      <c r="F24"/>
      <c r="G24"/>
      <c r="H24"/>
      <c r="I24" s="3"/>
      <c r="J24" s="3"/>
      <c r="K24" s="3"/>
      <c r="L24" s="3"/>
      <c r="M24"/>
      <c r="N24"/>
      <c r="O24"/>
      <c r="P24"/>
      <c r="Q24"/>
      <c r="R24"/>
      <c r="S24"/>
      <c r="T24"/>
      <c r="U24"/>
      <c r="V24"/>
      <c r="W24"/>
      <c r="X24"/>
      <c r="Y24"/>
      <c r="Z24"/>
      <c r="AA24"/>
      <c r="AB24"/>
      <c r="AC24"/>
      <c r="AD24"/>
      <c r="AE24"/>
      <c r="AF24"/>
      <c r="AG24"/>
      <c r="AH24"/>
    </row>
    <row r="25" spans="1:35" s="14" customFormat="1" ht="30.75" customHeight="1" x14ac:dyDescent="0.25">
      <c r="A25" s="52" t="s">
        <v>106</v>
      </c>
      <c r="B25" s="52"/>
      <c r="C25" s="52"/>
      <c r="D25" s="52"/>
      <c r="E25" s="52"/>
      <c r="F25" s="52"/>
      <c r="G25" s="52"/>
      <c r="H25" s="52"/>
      <c r="I25" s="52"/>
      <c r="J25" s="52"/>
      <c r="K25" s="52"/>
      <c r="L25" s="52"/>
      <c r="M25" s="52"/>
      <c r="N25" s="52"/>
      <c r="O25" s="52"/>
      <c r="P25" s="52"/>
      <c r="Q25"/>
      <c r="R25"/>
      <c r="S25"/>
      <c r="T25"/>
      <c r="U25"/>
      <c r="V25"/>
      <c r="W25"/>
      <c r="X25"/>
      <c r="Y25"/>
      <c r="Z25"/>
      <c r="AA25"/>
      <c r="AB25"/>
      <c r="AC25"/>
      <c r="AD25"/>
      <c r="AE25"/>
      <c r="AF25"/>
      <c r="AG25"/>
      <c r="AH25"/>
    </row>
    <row r="26" spans="1:35" s="14" customFormat="1" ht="49.5" customHeight="1" x14ac:dyDescent="0.25">
      <c r="A26" s="56" t="s">
        <v>84</v>
      </c>
      <c r="B26" s="57"/>
      <c r="C26" s="57"/>
      <c r="D26" s="57"/>
      <c r="E26" s="57"/>
      <c r="F26" s="57"/>
      <c r="G26" s="57"/>
      <c r="H26" s="57"/>
      <c r="I26" s="57"/>
      <c r="J26" s="57"/>
      <c r="K26" s="57"/>
      <c r="L26" s="57"/>
      <c r="M26" s="57"/>
      <c r="N26" s="57"/>
      <c r="O26" s="57"/>
      <c r="P26" s="57"/>
      <c r="Q26"/>
      <c r="R26"/>
      <c r="S26"/>
      <c r="T26"/>
      <c r="U26"/>
      <c r="V26"/>
      <c r="W26"/>
      <c r="X26"/>
      <c r="Y26"/>
      <c r="Z26"/>
      <c r="AA26"/>
      <c r="AB26"/>
      <c r="AC26"/>
      <c r="AD26"/>
      <c r="AE26"/>
      <c r="AF26"/>
      <c r="AG26"/>
      <c r="AH26"/>
    </row>
    <row r="27" spans="1:35" x14ac:dyDescent="0.25">
      <c r="A27" s="2"/>
      <c r="B27" s="2"/>
      <c r="I27" s="3"/>
      <c r="J27" s="3"/>
      <c r="K27" s="3"/>
      <c r="L27" s="3"/>
    </row>
    <row r="28" spans="1:35" x14ac:dyDescent="0.25">
      <c r="A28" s="2"/>
      <c r="B28" s="2"/>
      <c r="I28" s="3"/>
      <c r="J28" s="3"/>
      <c r="K28" s="3"/>
      <c r="L28" s="3"/>
    </row>
    <row r="29" spans="1:35" x14ac:dyDescent="0.25">
      <c r="A29" s="2"/>
      <c r="B29" s="2"/>
      <c r="I29" s="3"/>
      <c r="J29" s="3"/>
      <c r="K29" s="3"/>
      <c r="L29" s="3"/>
    </row>
    <row r="30" spans="1:35" x14ac:dyDescent="0.25">
      <c r="A30" s="2"/>
      <c r="B30" s="2"/>
      <c r="I30" s="3"/>
      <c r="J30" s="3"/>
      <c r="K30" s="3"/>
      <c r="L30" s="3"/>
    </row>
    <row r="31" spans="1:35" x14ac:dyDescent="0.25">
      <c r="A31" s="16" t="s">
        <v>26</v>
      </c>
      <c r="B31" s="2"/>
      <c r="C31" s="32" t="s">
        <v>26</v>
      </c>
      <c r="D31" s="48" t="s">
        <v>13</v>
      </c>
      <c r="E31" s="49"/>
      <c r="G31" s="4" t="s">
        <v>81</v>
      </c>
      <c r="J31" s="50" t="s">
        <v>13</v>
      </c>
      <c r="K31" s="50"/>
      <c r="L31" s="50"/>
      <c r="M31" s="50"/>
      <c r="N31" s="50"/>
      <c r="O31" s="50"/>
      <c r="P31" s="50"/>
      <c r="Q31" s="50"/>
      <c r="R31" s="50"/>
      <c r="S31" s="50"/>
      <c r="T31" s="50"/>
      <c r="U31" s="50"/>
    </row>
  </sheetData>
  <sheetProtection formatRows="0"/>
  <mergeCells count="12">
    <mergeCell ref="M3:U3"/>
    <mergeCell ref="M4:U4"/>
    <mergeCell ref="M5:U5"/>
    <mergeCell ref="M6:U6"/>
    <mergeCell ref="D31:E31"/>
    <mergeCell ref="J31:U31"/>
    <mergeCell ref="A20:P20"/>
    <mergeCell ref="A25:P25"/>
    <mergeCell ref="A12:U12"/>
    <mergeCell ref="O19:Q19"/>
    <mergeCell ref="A23:AH23"/>
    <mergeCell ref="A26:P26"/>
  </mergeCells>
  <printOptions horizontalCentered="1"/>
  <pageMargins left="0.15748031496062992" right="0.23622047244094491" top="0.74803149606299213" bottom="0.51181102362204722" header="0.31496062992125984" footer="0.31496062992125984"/>
  <pageSetup paperSize="9" scale="28" fitToHeight="0" orientation="landscape" r:id="rId1"/>
  <headerFooter>
    <oddFooter>&amp;L&amp;F&amp;C&amp;A&amp;R&amp;P /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CE161-AF44-46D4-AA89-291AC29C3108}">
  <sheetPr>
    <pageSetUpPr fitToPage="1"/>
  </sheetPr>
  <dimension ref="A3:N31"/>
  <sheetViews>
    <sheetView topLeftCell="A7" zoomScale="85" zoomScaleNormal="85" workbookViewId="0">
      <selection activeCell="K15" sqref="K15"/>
    </sheetView>
  </sheetViews>
  <sheetFormatPr defaultRowHeight="15" x14ac:dyDescent="0.25"/>
  <cols>
    <col min="1" max="1" width="9.7109375" customWidth="1"/>
    <col min="2" max="2" width="16" customWidth="1"/>
    <col min="3" max="3" width="15.42578125" customWidth="1"/>
    <col min="4" max="4" width="21.5703125" customWidth="1"/>
    <col min="5" max="5" width="30.5703125" customWidth="1"/>
    <col min="6" max="6" width="20.140625" customWidth="1"/>
    <col min="7" max="7" width="12.7109375" customWidth="1"/>
    <col min="8" max="8" width="17.85546875" customWidth="1"/>
    <col min="9" max="9" width="14.7109375" customWidth="1"/>
    <col min="10" max="10" width="15.42578125" customWidth="1"/>
    <col min="11" max="11" width="23.7109375" customWidth="1"/>
    <col min="12" max="12" width="18.7109375" customWidth="1"/>
    <col min="13" max="13" width="23.42578125" customWidth="1"/>
    <col min="14" max="14" width="21.42578125" customWidth="1"/>
  </cols>
  <sheetData>
    <row r="3" spans="1:14" x14ac:dyDescent="0.25">
      <c r="A3" s="1" t="s">
        <v>14</v>
      </c>
      <c r="C3" t="s">
        <v>18</v>
      </c>
      <c r="G3" s="1" t="s">
        <v>41</v>
      </c>
      <c r="J3" s="11"/>
      <c r="K3" s="61" t="str">
        <f>IF('Příloha_1_ZD-Položkový_ceník'!M3="„DOPLNÍ ÚČASTNÍK“","",'Příloha_1_ZD-Položkový_ceník'!M3)</f>
        <v/>
      </c>
      <c r="L3" s="61"/>
      <c r="M3" s="61"/>
      <c r="N3" s="61"/>
    </row>
    <row r="4" spans="1:14" x14ac:dyDescent="0.25">
      <c r="A4" s="1" t="s">
        <v>15</v>
      </c>
      <c r="C4" s="60" t="s">
        <v>19</v>
      </c>
      <c r="D4" s="60"/>
      <c r="E4" s="60"/>
      <c r="G4" s="1" t="s">
        <v>42</v>
      </c>
      <c r="K4" s="61" t="str">
        <f>IF('Příloha_1_ZD-Položkový_ceník'!M4="„DOPLNÍ ÚČASTNÍK“","",'Příloha_1_ZD-Položkový_ceník'!M4)</f>
        <v/>
      </c>
      <c r="L4" s="61"/>
      <c r="M4" s="61"/>
      <c r="N4" s="61"/>
    </row>
    <row r="5" spans="1:14" x14ac:dyDescent="0.25">
      <c r="A5" s="1" t="s">
        <v>16</v>
      </c>
      <c r="C5" t="s">
        <v>85</v>
      </c>
      <c r="G5" s="1" t="s">
        <v>43</v>
      </c>
      <c r="K5" s="61" t="str">
        <f>IF('Příloha_1_ZD-Položkový_ceník'!M5="„DOPLNÍ ÚČASTNÍK“","",'Příloha_1_ZD-Položkový_ceník'!M5)</f>
        <v/>
      </c>
      <c r="L5" s="61"/>
      <c r="M5" s="61"/>
      <c r="N5" s="61"/>
    </row>
    <row r="6" spans="1:14" x14ac:dyDescent="0.25">
      <c r="A6" s="1" t="s">
        <v>17</v>
      </c>
      <c r="C6" s="60" t="s">
        <v>21</v>
      </c>
      <c r="D6" s="60"/>
      <c r="E6" s="60"/>
      <c r="G6" s="1" t="s">
        <v>17</v>
      </c>
      <c r="K6" s="61" t="str">
        <f>IF('Příloha_1_ZD-Položkový_ceník'!M6="„DOPLNÍ ÚČASTNÍK“","",'Příloha_1_ZD-Položkový_ceník'!M6)</f>
        <v/>
      </c>
      <c r="L6" s="61"/>
      <c r="M6" s="61"/>
      <c r="N6" s="61"/>
    </row>
    <row r="7" spans="1:14" ht="15.75" thickBot="1" x14ac:dyDescent="0.3">
      <c r="A7" s="5"/>
      <c r="B7" s="5"/>
      <c r="C7" s="5"/>
      <c r="D7" s="5"/>
      <c r="E7" s="5"/>
      <c r="F7" s="5"/>
      <c r="G7" s="5"/>
      <c r="H7" s="5"/>
      <c r="I7" s="5"/>
      <c r="J7" s="5"/>
      <c r="K7" s="5"/>
      <c r="L7" s="5"/>
      <c r="M7" s="5"/>
      <c r="N7" s="5"/>
    </row>
    <row r="9" spans="1:14" x14ac:dyDescent="0.25">
      <c r="A9" s="1" t="s">
        <v>40</v>
      </c>
    </row>
    <row r="10" spans="1:14" x14ac:dyDescent="0.25">
      <c r="A10" s="1"/>
    </row>
    <row r="11" spans="1:14" x14ac:dyDescent="0.25">
      <c r="A11" s="1"/>
    </row>
    <row r="12" spans="1:14" ht="21.75" thickBot="1" x14ac:dyDescent="0.4">
      <c r="A12" s="59" t="s">
        <v>89</v>
      </c>
      <c r="B12" s="59"/>
      <c r="C12" s="59"/>
      <c r="D12" s="59"/>
      <c r="E12" s="59"/>
      <c r="F12" s="59"/>
      <c r="G12" s="59"/>
      <c r="H12" s="59"/>
      <c r="I12" s="59"/>
      <c r="J12" s="59"/>
      <c r="K12" s="59"/>
      <c r="L12" s="59"/>
      <c r="M12" s="59"/>
      <c r="N12" s="59"/>
    </row>
    <row r="13" spans="1:14" ht="15.75" thickBot="1" x14ac:dyDescent="0.3">
      <c r="A13" s="6" t="s">
        <v>0</v>
      </c>
      <c r="B13" s="6" t="s">
        <v>1</v>
      </c>
      <c r="C13" s="6" t="s">
        <v>2</v>
      </c>
      <c r="D13" s="6" t="s">
        <v>3</v>
      </c>
      <c r="E13" s="6" t="s">
        <v>4</v>
      </c>
      <c r="F13" s="6" t="s">
        <v>5</v>
      </c>
      <c r="G13" s="6" t="s">
        <v>6</v>
      </c>
      <c r="H13" s="6" t="s">
        <v>11</v>
      </c>
      <c r="I13" s="6" t="s">
        <v>12</v>
      </c>
      <c r="J13" s="7" t="s">
        <v>7</v>
      </c>
      <c r="K13" s="6" t="s">
        <v>8</v>
      </c>
      <c r="L13" s="6" t="s">
        <v>9</v>
      </c>
      <c r="M13" s="6" t="s">
        <v>23</v>
      </c>
      <c r="N13" s="6" t="s">
        <v>76</v>
      </c>
    </row>
    <row r="14" spans="1:14" ht="89.25" customHeight="1" thickBot="1" x14ac:dyDescent="0.3">
      <c r="A14" s="12" t="s">
        <v>48</v>
      </c>
      <c r="B14" s="12" t="s">
        <v>10</v>
      </c>
      <c r="C14" s="12" t="s">
        <v>24</v>
      </c>
      <c r="D14" s="12" t="s">
        <v>53</v>
      </c>
      <c r="E14" s="12" t="s">
        <v>54</v>
      </c>
      <c r="F14" s="12" t="s">
        <v>55</v>
      </c>
      <c r="G14" s="13" t="s">
        <v>56</v>
      </c>
      <c r="H14" s="12" t="s">
        <v>67</v>
      </c>
      <c r="I14" s="12" t="s">
        <v>59</v>
      </c>
      <c r="J14" s="12" t="str">
        <f>'Příloha_1_ZD-Položkový_ceník'!AC14</f>
        <v>Celkový počet ks za 24 měsíců</v>
      </c>
      <c r="K14" s="13" t="s">
        <v>60</v>
      </c>
      <c r="L14" s="12" t="s">
        <v>61</v>
      </c>
      <c r="M14" s="12" t="s">
        <v>62</v>
      </c>
      <c r="N14" s="12" t="s">
        <v>63</v>
      </c>
    </row>
    <row r="15" spans="1:14" ht="60" customHeight="1" thickBot="1" x14ac:dyDescent="0.3">
      <c r="A15" s="43">
        <v>1</v>
      </c>
      <c r="B15" s="67"/>
      <c r="C15" s="33"/>
      <c r="D15" s="27" t="s">
        <v>96</v>
      </c>
      <c r="E15" s="27"/>
      <c r="F15" s="27" t="s">
        <v>97</v>
      </c>
      <c r="G15" s="27"/>
      <c r="H15" s="38"/>
      <c r="I15" s="37"/>
      <c r="J15" s="26">
        <v>20</v>
      </c>
      <c r="K15" s="34" t="str">
        <f>IF('Příloha_1_ZD-Položkový_ceník'!AD15&gt;0,'Příloha_1_ZD-Položkový_ceník'!AD15," ")</f>
        <v xml:space="preserve"> </v>
      </c>
      <c r="L15" s="34" t="str">
        <f>IF('Příloha_1_ZD-Položkový_ceník'!AE15&gt;0,'Příloha_1_ZD-Položkový_ceník'!AE15," ")</f>
        <v xml:space="preserve"> </v>
      </c>
      <c r="M15" s="34" t="str">
        <f>IF('Příloha_1_ZD-Položkový_ceník'!AF15&gt;0,'Příloha_1_ZD-Položkový_ceník'!AF15," ")</f>
        <v xml:space="preserve"> </v>
      </c>
      <c r="N15" s="33" t="str">
        <f>IF('Příloha_1_ZD-Položkový_ceník'!AG15&gt;0,'Příloha_1_ZD-Položkový_ceník'!AG15," ")</f>
        <v xml:space="preserve"> </v>
      </c>
    </row>
    <row r="16" spans="1:14" ht="60" customHeight="1" x14ac:dyDescent="0.25">
      <c r="A16" s="44">
        <v>2</v>
      </c>
      <c r="B16" s="67"/>
      <c r="C16" s="33"/>
      <c r="D16" s="27" t="s">
        <v>98</v>
      </c>
      <c r="E16" s="27"/>
      <c r="F16" s="27" t="s">
        <v>99</v>
      </c>
      <c r="G16" s="27"/>
      <c r="H16" s="38"/>
      <c r="I16" s="37"/>
      <c r="J16" s="26">
        <v>20</v>
      </c>
      <c r="K16" s="34" t="str">
        <f>IF('Příloha_1_ZD-Položkový_ceník'!AD16&gt;0,'Příloha_1_ZD-Položkový_ceník'!AD16," ")</f>
        <v xml:space="preserve"> </v>
      </c>
      <c r="L16" s="34" t="str">
        <f>IF('Příloha_1_ZD-Položkový_ceník'!AE16&gt;0,'Příloha_1_ZD-Položkový_ceník'!AE16," ")</f>
        <v xml:space="preserve"> </v>
      </c>
      <c r="M16" s="34" t="str">
        <f>IF('Příloha_1_ZD-Položkový_ceník'!AF16&gt;0,'Příloha_1_ZD-Položkový_ceník'!AF16," ")</f>
        <v xml:space="preserve"> </v>
      </c>
      <c r="N16" s="33" t="str">
        <f>IF('Příloha_1_ZD-Položkový_ceník'!AG16&gt;0,'Příloha_1_ZD-Položkový_ceník'!AG16," ")</f>
        <v xml:space="preserve"> </v>
      </c>
    </row>
    <row r="17" spans="1:14" ht="60" customHeight="1" x14ac:dyDescent="0.25">
      <c r="A17" s="45">
        <v>3</v>
      </c>
      <c r="B17" s="67"/>
      <c r="C17" s="33"/>
      <c r="D17" s="27" t="s">
        <v>100</v>
      </c>
      <c r="E17" s="27"/>
      <c r="F17" s="27" t="s">
        <v>101</v>
      </c>
      <c r="G17" s="27"/>
      <c r="H17" s="38"/>
      <c r="I17" s="37"/>
      <c r="J17" s="26">
        <v>20</v>
      </c>
      <c r="K17" s="34" t="str">
        <f>IF('Příloha_1_ZD-Položkový_ceník'!AD17&gt;0,'Příloha_1_ZD-Položkový_ceník'!AD17," ")</f>
        <v xml:space="preserve"> </v>
      </c>
      <c r="L17" s="34" t="str">
        <f>IF('Příloha_1_ZD-Položkový_ceník'!AE17&gt;0,'Příloha_1_ZD-Položkový_ceník'!AE17," ")</f>
        <v xml:space="preserve"> </v>
      </c>
      <c r="M17" s="34" t="str">
        <f>IF('Příloha_1_ZD-Položkový_ceník'!AF17&gt;0,'Příloha_1_ZD-Položkový_ceník'!AF17," ")</f>
        <v xml:space="preserve"> </v>
      </c>
      <c r="N17" s="33"/>
    </row>
    <row r="18" spans="1:14" ht="60" customHeight="1" x14ac:dyDescent="0.25">
      <c r="A18" s="45">
        <v>4</v>
      </c>
      <c r="B18" s="67"/>
      <c r="C18" s="33"/>
      <c r="D18" s="27" t="s">
        <v>102</v>
      </c>
      <c r="E18" s="27"/>
      <c r="F18" s="27" t="s">
        <v>103</v>
      </c>
      <c r="G18" s="27"/>
      <c r="H18" s="38"/>
      <c r="I18" s="37"/>
      <c r="J18" s="26">
        <v>20</v>
      </c>
      <c r="K18" s="34" t="str">
        <f>IF('Příloha_1_ZD-Položkový_ceník'!AD18&gt;0,'Příloha_1_ZD-Položkový_ceník'!AD18," ")</f>
        <v xml:space="preserve"> </v>
      </c>
      <c r="L18" s="34" t="str">
        <f>IF('Příloha_1_ZD-Položkový_ceník'!AE18&gt;0,'Příloha_1_ZD-Položkový_ceník'!AE18," ")</f>
        <v xml:space="preserve"> </v>
      </c>
      <c r="M18" s="34" t="str">
        <f>IF('Příloha_1_ZD-Položkový_ceník'!AF18&gt;0,'Příloha_1_ZD-Položkový_ceník'!AF18," ")</f>
        <v xml:space="preserve"> </v>
      </c>
      <c r="N18" s="33"/>
    </row>
    <row r="19" spans="1:14" ht="30.75" customHeight="1" thickBot="1" x14ac:dyDescent="0.3">
      <c r="B19" s="62" t="str">
        <f>'Příloha_1_ZD-Položkový_ceník'!AG19</f>
        <v>Celkový počet měsíců:</v>
      </c>
      <c r="C19" s="63"/>
      <c r="D19" s="35">
        <v>24</v>
      </c>
      <c r="E19" s="36"/>
      <c r="F19" s="36"/>
      <c r="K19" s="18">
        <f>SUM(D19:J19)</f>
        <v>24</v>
      </c>
      <c r="L19" s="18">
        <f>SUM(K19)</f>
        <v>24</v>
      </c>
      <c r="M19" s="18">
        <f>SUM(L19)</f>
        <v>24</v>
      </c>
      <c r="N19" s="10"/>
    </row>
    <row r="20" spans="1:14" ht="32.25" customHeight="1" x14ac:dyDescent="0.25"/>
    <row r="21" spans="1:14" ht="30.75" customHeight="1" x14ac:dyDescent="0.25">
      <c r="A21" s="2"/>
      <c r="G21" s="3"/>
      <c r="H21" s="3"/>
      <c r="I21" s="3"/>
      <c r="J21" s="3"/>
    </row>
    <row r="22" spans="1:14" ht="30.75" customHeight="1" x14ac:dyDescent="0.25">
      <c r="A22" s="2"/>
      <c r="G22" s="3"/>
      <c r="H22" s="3"/>
      <c r="I22" s="3"/>
      <c r="J22" s="3"/>
    </row>
    <row r="23" spans="1:14" ht="30.75" customHeight="1" x14ac:dyDescent="0.25">
      <c r="A23" s="52" t="s">
        <v>104</v>
      </c>
      <c r="B23" s="52"/>
      <c r="C23" s="52"/>
      <c r="D23" s="52"/>
      <c r="E23" s="52"/>
      <c r="F23" s="52"/>
      <c r="G23" s="52"/>
      <c r="H23" s="52"/>
      <c r="I23" s="52"/>
      <c r="J23" s="52"/>
      <c r="K23" s="52"/>
      <c r="L23" s="52"/>
      <c r="M23" s="52"/>
    </row>
    <row r="24" spans="1:14" ht="30.75" customHeight="1" x14ac:dyDescent="0.25">
      <c r="A24" s="2"/>
      <c r="G24" s="3"/>
      <c r="H24" s="3"/>
      <c r="I24" s="3"/>
      <c r="J24" s="3"/>
    </row>
    <row r="25" spans="1:14" ht="30.75" customHeight="1" x14ac:dyDescent="0.25">
      <c r="A25" s="2"/>
      <c r="G25" s="3"/>
      <c r="H25" s="3"/>
      <c r="I25" s="3"/>
      <c r="J25" s="3"/>
    </row>
    <row r="26" spans="1:14" ht="31.5" customHeight="1" x14ac:dyDescent="0.25">
      <c r="A26" s="2"/>
      <c r="G26" s="3"/>
      <c r="H26" s="3"/>
      <c r="I26" s="3"/>
      <c r="J26" s="3"/>
    </row>
    <row r="27" spans="1:14" ht="27" customHeight="1" x14ac:dyDescent="0.25">
      <c r="A27" s="2"/>
      <c r="G27" s="3"/>
      <c r="H27" s="3"/>
      <c r="I27" s="3"/>
      <c r="J27" s="3"/>
    </row>
    <row r="28" spans="1:14" x14ac:dyDescent="0.25">
      <c r="A28" s="2"/>
      <c r="G28" s="3"/>
      <c r="H28" s="3"/>
      <c r="I28" s="3"/>
      <c r="J28" s="3"/>
    </row>
    <row r="29" spans="1:14" x14ac:dyDescent="0.25">
      <c r="A29" s="2"/>
      <c r="B29" s="16" t="s">
        <v>26</v>
      </c>
      <c r="C29" s="15" t="str">
        <f>IF('Příloha_1_ZD-Položkový_ceník'!D31="„DOPLNÍ ÚČASTNÍK“","",'Příloha_1_ZD-Položkový_ceník'!D31)</f>
        <v/>
      </c>
      <c r="E29" s="17" t="s">
        <v>82</v>
      </c>
      <c r="F29" s="58" t="str">
        <f>IF('Příloha_1_ZD-Položkový_ceník'!J31="„DOPLNÍ ÚČASTNÍK“","",'Příloha_1_ZD-Položkový_ceník'!J31)</f>
        <v/>
      </c>
      <c r="G29" s="58"/>
      <c r="H29" s="58"/>
      <c r="I29" s="58"/>
      <c r="J29" s="58"/>
      <c r="K29" s="58"/>
    </row>
    <row r="31" spans="1:14" ht="30" customHeight="1" x14ac:dyDescent="0.25"/>
  </sheetData>
  <sheetProtection formatRows="0"/>
  <protectedRanges>
    <protectedRange sqref="C29 F29" name="Oblast1"/>
  </protectedRanges>
  <mergeCells count="10">
    <mergeCell ref="K3:N3"/>
    <mergeCell ref="K4:N4"/>
    <mergeCell ref="K5:N5"/>
    <mergeCell ref="K6:N6"/>
    <mergeCell ref="B19:C19"/>
    <mergeCell ref="F29:K29"/>
    <mergeCell ref="A23:M23"/>
    <mergeCell ref="A12:N12"/>
    <mergeCell ref="C4:E4"/>
    <mergeCell ref="C6:E6"/>
  </mergeCells>
  <printOptions horizontalCentered="1"/>
  <pageMargins left="0.15748031496062992" right="0.23622047244094491" top="0.74803149606299213" bottom="0.51181102362204722" header="0.31496062992125984" footer="0.31496062992125984"/>
  <pageSetup paperSize="9" scale="54" fitToHeight="0" orientation="landscape" r:id="rId1"/>
  <headerFooter>
    <oddFooter>&amp;L&amp;F&amp;C&amp;A&amp;R&amp;P /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Příloha_1_ZD-Položkový_ceník</vt:lpstr>
      <vt:lpstr>Př._A_Smlouvy-Položkový_ceník</vt:lpstr>
      <vt:lpstr>'Př._A_Smlouvy-Položkový_ceník'!Názvy_tisku</vt:lpstr>
      <vt:lpstr>'Příloha_1_ZD-Položkový_ceník'!Názvy_tisku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2019-02-20T11:19:39Z</dcterms:created>
  <dcterms:modified xsi:type="dcterms:W3CDTF">2021-02-18T12:42:35Z</dcterms:modified>
</cp:coreProperties>
</file>