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chal\PRACE\Michal vše\Práce\Černý\2019\MŠ Husova Jablonec nad Nisou\2021\"/>
    </mc:Choice>
  </mc:AlternateContent>
  <xr:revisionPtr revIDLastSave="0" documentId="8_{EDCABC68-EF97-4A74-8011-7CE7E0AF307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019087 Pol" sheetId="12" r:id="rId4"/>
    <sheet name="03 2019087 Pol" sheetId="13" r:id="rId5"/>
    <sheet name="04 2019087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2019087 Pol'!$1:$7</definedName>
    <definedName name="_xlnm.Print_Titles" localSheetId="4">'03 2019087 Pol'!$1:$7</definedName>
    <definedName name="_xlnm.Print_Titles" localSheetId="5">'04 2019087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2019087 Pol'!$A$1:$W$435</definedName>
    <definedName name="_xlnm.Print_Area" localSheetId="4">'03 2019087 Pol'!$A$1:$W$737</definedName>
    <definedName name="_xlnm.Print_Area" localSheetId="5">'04 2019087 Pol'!$A$1:$W$271</definedName>
    <definedName name="_xlnm.Print_Area" localSheetId="1">Stavba!$A$1:$J$86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AZ259" i="14"/>
  <c r="AZ256" i="14"/>
  <c r="AZ84" i="14"/>
  <c r="G9" i="14"/>
  <c r="M9" i="14" s="1"/>
  <c r="I9" i="14"/>
  <c r="I8" i="14" s="1"/>
  <c r="K9" i="14"/>
  <c r="O9" i="14"/>
  <c r="Q9" i="14"/>
  <c r="U9" i="14"/>
  <c r="G11" i="14"/>
  <c r="I11" i="14"/>
  <c r="K11" i="14"/>
  <c r="M11" i="14"/>
  <c r="O11" i="14"/>
  <c r="Q11" i="14"/>
  <c r="U11" i="14"/>
  <c r="G13" i="14"/>
  <c r="M13" i="14" s="1"/>
  <c r="I13" i="14"/>
  <c r="K13" i="14"/>
  <c r="O13" i="14"/>
  <c r="Q13" i="14"/>
  <c r="U13" i="14"/>
  <c r="G17" i="14"/>
  <c r="I17" i="14"/>
  <c r="K17" i="14"/>
  <c r="M17" i="14"/>
  <c r="O17" i="14"/>
  <c r="Q17" i="14"/>
  <c r="U17" i="14"/>
  <c r="G19" i="14"/>
  <c r="M19" i="14" s="1"/>
  <c r="I19" i="14"/>
  <c r="K19" i="14"/>
  <c r="O19" i="14"/>
  <c r="Q19" i="14"/>
  <c r="U19" i="14"/>
  <c r="G21" i="14"/>
  <c r="M21" i="14" s="1"/>
  <c r="I21" i="14"/>
  <c r="K21" i="14"/>
  <c r="O21" i="14"/>
  <c r="Q21" i="14"/>
  <c r="U21" i="14"/>
  <c r="U23" i="14"/>
  <c r="G24" i="14"/>
  <c r="G23" i="14" s="1"/>
  <c r="I24" i="14"/>
  <c r="I23" i="14" s="1"/>
  <c r="K24" i="14"/>
  <c r="O24" i="14"/>
  <c r="Q24" i="14"/>
  <c r="U24" i="14"/>
  <c r="G28" i="14"/>
  <c r="M28" i="14" s="1"/>
  <c r="I28" i="14"/>
  <c r="K28" i="14"/>
  <c r="K23" i="14" s="1"/>
  <c r="O28" i="14"/>
  <c r="Q28" i="14"/>
  <c r="U28" i="14"/>
  <c r="G32" i="14"/>
  <c r="I32" i="14"/>
  <c r="K32" i="14"/>
  <c r="M32" i="14"/>
  <c r="O32" i="14"/>
  <c r="Q32" i="14"/>
  <c r="U32" i="14"/>
  <c r="G38" i="14"/>
  <c r="M38" i="14" s="1"/>
  <c r="I38" i="14"/>
  <c r="K38" i="14"/>
  <c r="O38" i="14"/>
  <c r="Q38" i="14"/>
  <c r="U38" i="14"/>
  <c r="G39" i="14"/>
  <c r="M39" i="14" s="1"/>
  <c r="I39" i="14"/>
  <c r="K39" i="14"/>
  <c r="O39" i="14"/>
  <c r="Q39" i="14"/>
  <c r="U39" i="14"/>
  <c r="G41" i="14"/>
  <c r="M41" i="14" s="1"/>
  <c r="I41" i="14"/>
  <c r="K41" i="14"/>
  <c r="O41" i="14"/>
  <c r="Q41" i="14"/>
  <c r="U41" i="14"/>
  <c r="G43" i="14"/>
  <c r="I43" i="14"/>
  <c r="K43" i="14"/>
  <c r="O43" i="14"/>
  <c r="Q43" i="14"/>
  <c r="U43" i="14"/>
  <c r="G49" i="14"/>
  <c r="M49" i="14" s="1"/>
  <c r="I49" i="14"/>
  <c r="K49" i="14"/>
  <c r="O49" i="14"/>
  <c r="Q49" i="14"/>
  <c r="U49" i="14"/>
  <c r="G59" i="14"/>
  <c r="M59" i="14" s="1"/>
  <c r="I59" i="14"/>
  <c r="K59" i="14"/>
  <c r="O59" i="14"/>
  <c r="Q59" i="14"/>
  <c r="U59" i="14"/>
  <c r="G61" i="14"/>
  <c r="M61" i="14" s="1"/>
  <c r="I61" i="14"/>
  <c r="K61" i="14"/>
  <c r="O61" i="14"/>
  <c r="Q61" i="14"/>
  <c r="U61" i="14"/>
  <c r="G71" i="14"/>
  <c r="I71" i="14"/>
  <c r="K71" i="14"/>
  <c r="G72" i="14"/>
  <c r="I72" i="14"/>
  <c r="K72" i="14"/>
  <c r="M72" i="14"/>
  <c r="M71" i="14" s="1"/>
  <c r="O72" i="14"/>
  <c r="O71" i="14" s="1"/>
  <c r="Q72" i="14"/>
  <c r="Q71" i="14" s="1"/>
  <c r="U72" i="14"/>
  <c r="U71" i="14" s="1"/>
  <c r="G80" i="14"/>
  <c r="I80" i="14"/>
  <c r="I79" i="14" s="1"/>
  <c r="K80" i="14"/>
  <c r="K79" i="14" s="1"/>
  <c r="M80" i="14"/>
  <c r="O80" i="14"/>
  <c r="O79" i="14" s="1"/>
  <c r="Q80" i="14"/>
  <c r="Q79" i="14" s="1"/>
  <c r="U80" i="14"/>
  <c r="G81" i="14"/>
  <c r="G79" i="14" s="1"/>
  <c r="I81" i="14"/>
  <c r="K81" i="14"/>
  <c r="O81" i="14"/>
  <c r="Q81" i="14"/>
  <c r="U81" i="14"/>
  <c r="G82" i="14"/>
  <c r="G83" i="14"/>
  <c r="M83" i="14" s="1"/>
  <c r="M82" i="14" s="1"/>
  <c r="I83" i="14"/>
  <c r="I82" i="14" s="1"/>
  <c r="K83" i="14"/>
  <c r="K82" i="14" s="1"/>
  <c r="O83" i="14"/>
  <c r="O82" i="14" s="1"/>
  <c r="Q83" i="14"/>
  <c r="Q82" i="14" s="1"/>
  <c r="U83" i="14"/>
  <c r="U82" i="14" s="1"/>
  <c r="G93" i="14"/>
  <c r="M93" i="14" s="1"/>
  <c r="I93" i="14"/>
  <c r="K93" i="14"/>
  <c r="O93" i="14"/>
  <c r="Q93" i="14"/>
  <c r="U93" i="14"/>
  <c r="G95" i="14"/>
  <c r="I95" i="14"/>
  <c r="K95" i="14"/>
  <c r="M95" i="14"/>
  <c r="O95" i="14"/>
  <c r="Q95" i="14"/>
  <c r="U95" i="14"/>
  <c r="G97" i="14"/>
  <c r="M97" i="14" s="1"/>
  <c r="I97" i="14"/>
  <c r="K97" i="14"/>
  <c r="O97" i="14"/>
  <c r="Q97" i="14"/>
  <c r="U97" i="14"/>
  <c r="U94" i="14" s="1"/>
  <c r="G102" i="14"/>
  <c r="M102" i="14" s="1"/>
  <c r="I102" i="14"/>
  <c r="K102" i="14"/>
  <c r="O102" i="14"/>
  <c r="Q102" i="14"/>
  <c r="U102" i="14"/>
  <c r="G104" i="14"/>
  <c r="M104" i="14" s="1"/>
  <c r="I104" i="14"/>
  <c r="K104" i="14"/>
  <c r="O104" i="14"/>
  <c r="Q104" i="14"/>
  <c r="U104" i="14"/>
  <c r="G107" i="14"/>
  <c r="I107" i="14"/>
  <c r="K107" i="14"/>
  <c r="O107" i="14"/>
  <c r="Q107" i="14"/>
  <c r="U107" i="14"/>
  <c r="G109" i="14"/>
  <c r="M109" i="14" s="1"/>
  <c r="I109" i="14"/>
  <c r="K109" i="14"/>
  <c r="O109" i="14"/>
  <c r="Q109" i="14"/>
  <c r="U109" i="14"/>
  <c r="G113" i="14"/>
  <c r="M113" i="14" s="1"/>
  <c r="I113" i="14"/>
  <c r="K113" i="14"/>
  <c r="O113" i="14"/>
  <c r="Q113" i="14"/>
  <c r="U113" i="14"/>
  <c r="G115" i="14"/>
  <c r="M115" i="14" s="1"/>
  <c r="I115" i="14"/>
  <c r="K115" i="14"/>
  <c r="O115" i="14"/>
  <c r="Q115" i="14"/>
  <c r="U115" i="14"/>
  <c r="G116" i="14"/>
  <c r="I116" i="14"/>
  <c r="K116" i="14"/>
  <c r="M116" i="14"/>
  <c r="O116" i="14"/>
  <c r="Q116" i="14"/>
  <c r="U116" i="14"/>
  <c r="O126" i="14"/>
  <c r="Q126" i="14"/>
  <c r="G127" i="14"/>
  <c r="M127" i="14" s="1"/>
  <c r="M126" i="14" s="1"/>
  <c r="I127" i="14"/>
  <c r="I126" i="14" s="1"/>
  <c r="K127" i="14"/>
  <c r="K126" i="14" s="1"/>
  <c r="O127" i="14"/>
  <c r="Q127" i="14"/>
  <c r="U127" i="14"/>
  <c r="U126" i="14" s="1"/>
  <c r="O128" i="14"/>
  <c r="G129" i="14"/>
  <c r="G128" i="14" s="1"/>
  <c r="I71" i="1" s="1"/>
  <c r="I129" i="14"/>
  <c r="I128" i="14" s="1"/>
  <c r="K129" i="14"/>
  <c r="K128" i="14" s="1"/>
  <c r="O129" i="14"/>
  <c r="Q129" i="14"/>
  <c r="Q128" i="14" s="1"/>
  <c r="U129" i="14"/>
  <c r="U128" i="14" s="1"/>
  <c r="G131" i="14"/>
  <c r="M131" i="14" s="1"/>
  <c r="I131" i="14"/>
  <c r="K131" i="14"/>
  <c r="O131" i="14"/>
  <c r="Q131" i="14"/>
  <c r="U131" i="14"/>
  <c r="G132" i="14"/>
  <c r="M132" i="14" s="1"/>
  <c r="I132" i="14"/>
  <c r="I130" i="14" s="1"/>
  <c r="K132" i="14"/>
  <c r="O132" i="14"/>
  <c r="Q132" i="14"/>
  <c r="U132" i="14"/>
  <c r="G134" i="14"/>
  <c r="M134" i="14" s="1"/>
  <c r="I134" i="14"/>
  <c r="K134" i="14"/>
  <c r="O134" i="14"/>
  <c r="Q134" i="14"/>
  <c r="U134" i="14"/>
  <c r="G136" i="14"/>
  <c r="I136" i="14"/>
  <c r="K136" i="14"/>
  <c r="M136" i="14"/>
  <c r="O136" i="14"/>
  <c r="Q136" i="14"/>
  <c r="U136" i="14"/>
  <c r="G137" i="14"/>
  <c r="M137" i="14" s="1"/>
  <c r="I137" i="14"/>
  <c r="K137" i="14"/>
  <c r="O137" i="14"/>
  <c r="Q137" i="14"/>
  <c r="U137" i="14"/>
  <c r="G138" i="14"/>
  <c r="M138" i="14" s="1"/>
  <c r="I138" i="14"/>
  <c r="K138" i="14"/>
  <c r="O138" i="14"/>
  <c r="Q138" i="14"/>
  <c r="U138" i="14"/>
  <c r="G139" i="14"/>
  <c r="I139" i="14"/>
  <c r="K139" i="14"/>
  <c r="O139" i="14"/>
  <c r="Q139" i="14"/>
  <c r="U139" i="14"/>
  <c r="G141" i="14"/>
  <c r="M141" i="14" s="1"/>
  <c r="I141" i="14"/>
  <c r="K141" i="14"/>
  <c r="O141" i="14"/>
  <c r="Q141" i="14"/>
  <c r="U141" i="14"/>
  <c r="G144" i="14"/>
  <c r="I144" i="14"/>
  <c r="K144" i="14"/>
  <c r="M144" i="14"/>
  <c r="O144" i="14"/>
  <c r="Q144" i="14"/>
  <c r="U144" i="14"/>
  <c r="G146" i="14"/>
  <c r="M146" i="14" s="1"/>
  <c r="I146" i="14"/>
  <c r="K146" i="14"/>
  <c r="O146" i="14"/>
  <c r="Q146" i="14"/>
  <c r="U146" i="14"/>
  <c r="G149" i="14"/>
  <c r="I149" i="14"/>
  <c r="K149" i="14"/>
  <c r="M149" i="14"/>
  <c r="O149" i="14"/>
  <c r="Q149" i="14"/>
  <c r="U149" i="14"/>
  <c r="G152" i="14"/>
  <c r="M152" i="14" s="1"/>
  <c r="I152" i="14"/>
  <c r="K152" i="14"/>
  <c r="O152" i="14"/>
  <c r="Q152" i="14"/>
  <c r="U152" i="14"/>
  <c r="G153" i="14"/>
  <c r="M153" i="14" s="1"/>
  <c r="I153" i="14"/>
  <c r="K153" i="14"/>
  <c r="O153" i="14"/>
  <c r="Q153" i="14"/>
  <c r="U153" i="14"/>
  <c r="G156" i="14"/>
  <c r="G140" i="14" s="1"/>
  <c r="I73" i="1" s="1"/>
  <c r="I156" i="14"/>
  <c r="K156" i="14"/>
  <c r="O156" i="14"/>
  <c r="Q156" i="14"/>
  <c r="U156" i="14"/>
  <c r="G158" i="14"/>
  <c r="I158" i="14"/>
  <c r="K158" i="14"/>
  <c r="M158" i="14"/>
  <c r="O158" i="14"/>
  <c r="Q158" i="14"/>
  <c r="U158" i="14"/>
  <c r="G159" i="14"/>
  <c r="I159" i="14"/>
  <c r="K159" i="14"/>
  <c r="M159" i="14"/>
  <c r="O159" i="14"/>
  <c r="Q159" i="14"/>
  <c r="U159" i="14"/>
  <c r="G160" i="14"/>
  <c r="I160" i="14"/>
  <c r="K160" i="14"/>
  <c r="M160" i="14"/>
  <c r="O160" i="14"/>
  <c r="Q160" i="14"/>
  <c r="U160" i="14"/>
  <c r="G161" i="14"/>
  <c r="M161" i="14" s="1"/>
  <c r="I161" i="14"/>
  <c r="K161" i="14"/>
  <c r="O161" i="14"/>
  <c r="Q161" i="14"/>
  <c r="U161" i="14"/>
  <c r="G162" i="14"/>
  <c r="I162" i="14"/>
  <c r="K162" i="14"/>
  <c r="M162" i="14"/>
  <c r="O162" i="14"/>
  <c r="Q162" i="14"/>
  <c r="U162" i="14"/>
  <c r="G163" i="14"/>
  <c r="M163" i="14" s="1"/>
  <c r="I163" i="14"/>
  <c r="K163" i="14"/>
  <c r="O163" i="14"/>
  <c r="Q163" i="14"/>
  <c r="U163" i="14"/>
  <c r="G165" i="14"/>
  <c r="I165" i="14"/>
  <c r="K165" i="14"/>
  <c r="O165" i="14"/>
  <c r="Q165" i="14"/>
  <c r="U165" i="14"/>
  <c r="G167" i="14"/>
  <c r="I167" i="14"/>
  <c r="K167" i="14"/>
  <c r="O167" i="14"/>
  <c r="Q167" i="14"/>
  <c r="U167" i="14"/>
  <c r="G168" i="14"/>
  <c r="M168" i="14" s="1"/>
  <c r="I168" i="14"/>
  <c r="K168" i="14"/>
  <c r="O168" i="14"/>
  <c r="Q168" i="14"/>
  <c r="U168" i="14"/>
  <c r="G169" i="14"/>
  <c r="I169" i="14"/>
  <c r="K169" i="14"/>
  <c r="M169" i="14"/>
  <c r="O169" i="14"/>
  <c r="Q169" i="14"/>
  <c r="U169" i="14"/>
  <c r="G170" i="14"/>
  <c r="M170" i="14" s="1"/>
  <c r="I170" i="14"/>
  <c r="K170" i="14"/>
  <c r="O170" i="14"/>
  <c r="Q170" i="14"/>
  <c r="U170" i="14"/>
  <c r="G171" i="14"/>
  <c r="M171" i="14" s="1"/>
  <c r="I171" i="14"/>
  <c r="K171" i="14"/>
  <c r="O171" i="14"/>
  <c r="Q171" i="14"/>
  <c r="U171" i="14"/>
  <c r="G172" i="14"/>
  <c r="M172" i="14" s="1"/>
  <c r="I172" i="14"/>
  <c r="K172" i="14"/>
  <c r="O172" i="14"/>
  <c r="Q172" i="14"/>
  <c r="U172" i="14"/>
  <c r="G173" i="14"/>
  <c r="M173" i="14" s="1"/>
  <c r="I173" i="14"/>
  <c r="K173" i="14"/>
  <c r="O173" i="14"/>
  <c r="Q173" i="14"/>
  <c r="U173" i="14"/>
  <c r="G174" i="14"/>
  <c r="M174" i="14" s="1"/>
  <c r="I174" i="14"/>
  <c r="K174" i="14"/>
  <c r="O174" i="14"/>
  <c r="Q174" i="14"/>
  <c r="U174" i="14"/>
  <c r="G175" i="14"/>
  <c r="M175" i="14" s="1"/>
  <c r="I175" i="14"/>
  <c r="K175" i="14"/>
  <c r="O175" i="14"/>
  <c r="Q175" i="14"/>
  <c r="U175" i="14"/>
  <c r="G177" i="14"/>
  <c r="G176" i="14" s="1"/>
  <c r="I177" i="14"/>
  <c r="K177" i="14"/>
  <c r="O177" i="14"/>
  <c r="Q177" i="14"/>
  <c r="U177" i="14"/>
  <c r="U176" i="14" s="1"/>
  <c r="G178" i="14"/>
  <c r="M178" i="14" s="1"/>
  <c r="I178" i="14"/>
  <c r="I176" i="14" s="1"/>
  <c r="K178" i="14"/>
  <c r="O178" i="14"/>
  <c r="Q178" i="14"/>
  <c r="U178" i="14"/>
  <c r="G179" i="14"/>
  <c r="M179" i="14" s="1"/>
  <c r="I179" i="14"/>
  <c r="K179" i="14"/>
  <c r="O179" i="14"/>
  <c r="Q179" i="14"/>
  <c r="U179" i="14"/>
  <c r="G180" i="14"/>
  <c r="I180" i="14"/>
  <c r="K180" i="14"/>
  <c r="M180" i="14"/>
  <c r="O180" i="14"/>
  <c r="Q180" i="14"/>
  <c r="U180" i="14"/>
  <c r="G181" i="14"/>
  <c r="M181" i="14" s="1"/>
  <c r="I181" i="14"/>
  <c r="K181" i="14"/>
  <c r="O181" i="14"/>
  <c r="Q181" i="14"/>
  <c r="U181" i="14"/>
  <c r="G183" i="14"/>
  <c r="I183" i="14"/>
  <c r="K183" i="14"/>
  <c r="O183" i="14"/>
  <c r="Q183" i="14"/>
  <c r="U183" i="14"/>
  <c r="U182" i="14" s="1"/>
  <c r="G194" i="14"/>
  <c r="M194" i="14" s="1"/>
  <c r="I194" i="14"/>
  <c r="K194" i="14"/>
  <c r="O194" i="14"/>
  <c r="Q194" i="14"/>
  <c r="U194" i="14"/>
  <c r="G201" i="14"/>
  <c r="M201" i="14" s="1"/>
  <c r="I201" i="14"/>
  <c r="K201" i="14"/>
  <c r="O201" i="14"/>
  <c r="Q201" i="14"/>
  <c r="U201" i="14"/>
  <c r="G203" i="14"/>
  <c r="I203" i="14"/>
  <c r="K203" i="14"/>
  <c r="M203" i="14"/>
  <c r="O203" i="14"/>
  <c r="Q203" i="14"/>
  <c r="U203" i="14"/>
  <c r="G206" i="14"/>
  <c r="I206" i="14"/>
  <c r="K206" i="14"/>
  <c r="M206" i="14"/>
  <c r="O206" i="14"/>
  <c r="Q206" i="14"/>
  <c r="U206" i="14"/>
  <c r="G208" i="14"/>
  <c r="I208" i="14"/>
  <c r="K208" i="14"/>
  <c r="K207" i="14" s="1"/>
  <c r="O208" i="14"/>
  <c r="O207" i="14" s="1"/>
  <c r="Q208" i="14"/>
  <c r="Q207" i="14" s="1"/>
  <c r="U208" i="14"/>
  <c r="G212" i="14"/>
  <c r="M212" i="14" s="1"/>
  <c r="I212" i="14"/>
  <c r="K212" i="14"/>
  <c r="O212" i="14"/>
  <c r="Q212" i="14"/>
  <c r="U212" i="14"/>
  <c r="G214" i="14"/>
  <c r="M214" i="14" s="1"/>
  <c r="I214" i="14"/>
  <c r="K214" i="14"/>
  <c r="O214" i="14"/>
  <c r="Q214" i="14"/>
  <c r="U214" i="14"/>
  <c r="G216" i="14"/>
  <c r="G215" i="14" s="1"/>
  <c r="I216" i="14"/>
  <c r="I215" i="14" s="1"/>
  <c r="K216" i="14"/>
  <c r="K215" i="14" s="1"/>
  <c r="O216" i="14"/>
  <c r="O215" i="14" s="1"/>
  <c r="Q216" i="14"/>
  <c r="Q215" i="14" s="1"/>
  <c r="U216" i="14"/>
  <c r="U215" i="14" s="1"/>
  <c r="G222" i="14"/>
  <c r="M222" i="14" s="1"/>
  <c r="I222" i="14"/>
  <c r="I221" i="14" s="1"/>
  <c r="K222" i="14"/>
  <c r="O222" i="14"/>
  <c r="Q222" i="14"/>
  <c r="Q221" i="14" s="1"/>
  <c r="U222" i="14"/>
  <c r="G229" i="14"/>
  <c r="M229" i="14" s="1"/>
  <c r="I229" i="14"/>
  <c r="K229" i="14"/>
  <c r="O229" i="14"/>
  <c r="Q229" i="14"/>
  <c r="U229" i="14"/>
  <c r="G233" i="14"/>
  <c r="I233" i="14"/>
  <c r="K233" i="14"/>
  <c r="O233" i="14"/>
  <c r="Q233" i="14"/>
  <c r="U233" i="14"/>
  <c r="O237" i="14"/>
  <c r="G238" i="14"/>
  <c r="M238" i="14" s="1"/>
  <c r="M237" i="14" s="1"/>
  <c r="I238" i="14"/>
  <c r="I237" i="14" s="1"/>
  <c r="K238" i="14"/>
  <c r="K237" i="14" s="1"/>
  <c r="O238" i="14"/>
  <c r="Q238" i="14"/>
  <c r="Q237" i="14" s="1"/>
  <c r="U238" i="14"/>
  <c r="U237" i="14" s="1"/>
  <c r="G240" i="14"/>
  <c r="I240" i="14"/>
  <c r="K240" i="14"/>
  <c r="K239" i="14" s="1"/>
  <c r="M240" i="14"/>
  <c r="O240" i="14"/>
  <c r="Q240" i="14"/>
  <c r="U240" i="14"/>
  <c r="G241" i="14"/>
  <c r="I241" i="14"/>
  <c r="K241" i="14"/>
  <c r="M241" i="14"/>
  <c r="O241" i="14"/>
  <c r="Q241" i="14"/>
  <c r="U241" i="14"/>
  <c r="G242" i="14"/>
  <c r="I242" i="14"/>
  <c r="K242" i="14"/>
  <c r="M242" i="14"/>
  <c r="O242" i="14"/>
  <c r="Q242" i="14"/>
  <c r="U242" i="14"/>
  <c r="G243" i="14"/>
  <c r="M243" i="14" s="1"/>
  <c r="I243" i="14"/>
  <c r="K243" i="14"/>
  <c r="O243" i="14"/>
  <c r="Q243" i="14"/>
  <c r="U243" i="14"/>
  <c r="G244" i="14"/>
  <c r="M244" i="14" s="1"/>
  <c r="I244" i="14"/>
  <c r="K244" i="14"/>
  <c r="O244" i="14"/>
  <c r="Q244" i="14"/>
  <c r="U244" i="14"/>
  <c r="G245" i="14"/>
  <c r="G239" i="14" s="1"/>
  <c r="I245" i="14"/>
  <c r="K245" i="14"/>
  <c r="O245" i="14"/>
  <c r="Q245" i="14"/>
  <c r="U245" i="14"/>
  <c r="G246" i="14"/>
  <c r="M246" i="14" s="1"/>
  <c r="I246" i="14"/>
  <c r="K246" i="14"/>
  <c r="O246" i="14"/>
  <c r="Q246" i="14"/>
  <c r="U246" i="14"/>
  <c r="U247" i="14"/>
  <c r="G248" i="14"/>
  <c r="M248" i="14" s="1"/>
  <c r="M247" i="14" s="1"/>
  <c r="I248" i="14"/>
  <c r="I247" i="14" s="1"/>
  <c r="K248" i="14"/>
  <c r="K247" i="14" s="1"/>
  <c r="O248" i="14"/>
  <c r="Q248" i="14"/>
  <c r="Q247" i="14" s="1"/>
  <c r="U248" i="14"/>
  <c r="G255" i="14"/>
  <c r="M255" i="14" s="1"/>
  <c r="I255" i="14"/>
  <c r="K255" i="14"/>
  <c r="O255" i="14"/>
  <c r="Q255" i="14"/>
  <c r="U255" i="14"/>
  <c r="K257" i="14"/>
  <c r="O257" i="14"/>
  <c r="G258" i="14"/>
  <c r="G257" i="14" s="1"/>
  <c r="I258" i="14"/>
  <c r="I257" i="14" s="1"/>
  <c r="K258" i="14"/>
  <c r="O258" i="14"/>
  <c r="Q258" i="14"/>
  <c r="Q257" i="14" s="1"/>
  <c r="U258" i="14"/>
  <c r="U257" i="14" s="1"/>
  <c r="AD261" i="14"/>
  <c r="AZ725" i="13"/>
  <c r="AZ722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U9" i="13"/>
  <c r="U8" i="13" s="1"/>
  <c r="G11" i="13"/>
  <c r="K11" i="13"/>
  <c r="G12" i="13"/>
  <c r="M12" i="13" s="1"/>
  <c r="M11" i="13" s="1"/>
  <c r="I12" i="13"/>
  <c r="I11" i="13" s="1"/>
  <c r="K12" i="13"/>
  <c r="O12" i="13"/>
  <c r="O11" i="13" s="1"/>
  <c r="Q12" i="13"/>
  <c r="Q11" i="13" s="1"/>
  <c r="U12" i="13"/>
  <c r="U11" i="13" s="1"/>
  <c r="G21" i="13"/>
  <c r="M21" i="13" s="1"/>
  <c r="I21" i="13"/>
  <c r="K21" i="13"/>
  <c r="O21" i="13"/>
  <c r="Q21" i="13"/>
  <c r="Q20" i="13" s="1"/>
  <c r="U21" i="13"/>
  <c r="G79" i="13"/>
  <c r="M79" i="13" s="1"/>
  <c r="I79" i="13"/>
  <c r="K79" i="13"/>
  <c r="O79" i="13"/>
  <c r="Q79" i="13"/>
  <c r="U79" i="13"/>
  <c r="G169" i="13"/>
  <c r="M169" i="13" s="1"/>
  <c r="I169" i="13"/>
  <c r="K169" i="13"/>
  <c r="O169" i="13"/>
  <c r="Q169" i="13"/>
  <c r="U169" i="13"/>
  <c r="G174" i="13"/>
  <c r="M174" i="13" s="1"/>
  <c r="I174" i="13"/>
  <c r="K174" i="13"/>
  <c r="O174" i="13"/>
  <c r="Q174" i="13"/>
  <c r="U174" i="13"/>
  <c r="G196" i="13"/>
  <c r="I196" i="13"/>
  <c r="K196" i="13"/>
  <c r="M196" i="13"/>
  <c r="O196" i="13"/>
  <c r="Q196" i="13"/>
  <c r="U196" i="13"/>
  <c r="G204" i="13"/>
  <c r="M204" i="13" s="1"/>
  <c r="I204" i="13"/>
  <c r="K204" i="13"/>
  <c r="O204" i="13"/>
  <c r="Q204" i="13"/>
  <c r="U204" i="13"/>
  <c r="G209" i="13"/>
  <c r="M209" i="13" s="1"/>
  <c r="I209" i="13"/>
  <c r="K209" i="13"/>
  <c r="O209" i="13"/>
  <c r="Q209" i="13"/>
  <c r="U209" i="13"/>
  <c r="G218" i="13"/>
  <c r="M218" i="13" s="1"/>
  <c r="I218" i="13"/>
  <c r="K218" i="13"/>
  <c r="O218" i="13"/>
  <c r="Q218" i="13"/>
  <c r="U218" i="13"/>
  <c r="G223" i="13"/>
  <c r="I223" i="13"/>
  <c r="G224" i="13"/>
  <c r="M224" i="13" s="1"/>
  <c r="M223" i="13" s="1"/>
  <c r="I224" i="13"/>
  <c r="K224" i="13"/>
  <c r="K223" i="13" s="1"/>
  <c r="O224" i="13"/>
  <c r="O223" i="13" s="1"/>
  <c r="Q224" i="13"/>
  <c r="Q223" i="13" s="1"/>
  <c r="U224" i="13"/>
  <c r="U223" i="13" s="1"/>
  <c r="G241" i="13"/>
  <c r="I241" i="13"/>
  <c r="K241" i="13"/>
  <c r="O241" i="13"/>
  <c r="Q241" i="13"/>
  <c r="U241" i="13"/>
  <c r="G254" i="13"/>
  <c r="M254" i="13" s="1"/>
  <c r="I254" i="13"/>
  <c r="K254" i="13"/>
  <c r="O254" i="13"/>
  <c r="Q254" i="13"/>
  <c r="U254" i="13"/>
  <c r="G256" i="13"/>
  <c r="M256" i="13" s="1"/>
  <c r="I256" i="13"/>
  <c r="K256" i="13"/>
  <c r="K240" i="13" s="1"/>
  <c r="O256" i="13"/>
  <c r="Q256" i="13"/>
  <c r="U256" i="13"/>
  <c r="G257" i="13"/>
  <c r="I257" i="13"/>
  <c r="K257" i="13"/>
  <c r="M257" i="13"/>
  <c r="O257" i="13"/>
  <c r="Q257" i="13"/>
  <c r="U257" i="13"/>
  <c r="G258" i="13"/>
  <c r="M258" i="13" s="1"/>
  <c r="I258" i="13"/>
  <c r="K258" i="13"/>
  <c r="O258" i="13"/>
  <c r="Q258" i="13"/>
  <c r="U258" i="13"/>
  <c r="G260" i="13"/>
  <c r="M260" i="13" s="1"/>
  <c r="I260" i="13"/>
  <c r="K260" i="13"/>
  <c r="O260" i="13"/>
  <c r="Q260" i="13"/>
  <c r="U260" i="13"/>
  <c r="G261" i="13"/>
  <c r="M261" i="13" s="1"/>
  <c r="I261" i="13"/>
  <c r="K261" i="13"/>
  <c r="O261" i="13"/>
  <c r="Q261" i="13"/>
  <c r="U261" i="13"/>
  <c r="G263" i="13"/>
  <c r="I263" i="13"/>
  <c r="K263" i="13"/>
  <c r="O263" i="13"/>
  <c r="O262" i="13" s="1"/>
  <c r="Q263" i="13"/>
  <c r="U263" i="13"/>
  <c r="U262" i="13" s="1"/>
  <c r="G264" i="13"/>
  <c r="M264" i="13" s="1"/>
  <c r="I264" i="13"/>
  <c r="K264" i="13"/>
  <c r="O264" i="13"/>
  <c r="Q264" i="13"/>
  <c r="Q262" i="13" s="1"/>
  <c r="U264" i="13"/>
  <c r="G265" i="13"/>
  <c r="M265" i="13" s="1"/>
  <c r="I265" i="13"/>
  <c r="K265" i="13"/>
  <c r="O265" i="13"/>
  <c r="Q265" i="13"/>
  <c r="U265" i="13"/>
  <c r="G266" i="13"/>
  <c r="M266" i="13" s="1"/>
  <c r="I266" i="13"/>
  <c r="K266" i="13"/>
  <c r="O266" i="13"/>
  <c r="Q266" i="13"/>
  <c r="U266" i="13"/>
  <c r="G272" i="13"/>
  <c r="M272" i="13" s="1"/>
  <c r="I272" i="13"/>
  <c r="K272" i="13"/>
  <c r="O272" i="13"/>
  <c r="Q272" i="13"/>
  <c r="U272" i="13"/>
  <c r="G275" i="13"/>
  <c r="M275" i="13" s="1"/>
  <c r="I275" i="13"/>
  <c r="K275" i="13"/>
  <c r="O275" i="13"/>
  <c r="O274" i="13" s="1"/>
  <c r="Q275" i="13"/>
  <c r="U275" i="13"/>
  <c r="G277" i="13"/>
  <c r="M277" i="13" s="1"/>
  <c r="I277" i="13"/>
  <c r="K277" i="13"/>
  <c r="O277" i="13"/>
  <c r="Q277" i="13"/>
  <c r="U277" i="13"/>
  <c r="G279" i="13"/>
  <c r="M279" i="13" s="1"/>
  <c r="I279" i="13"/>
  <c r="K279" i="13"/>
  <c r="O279" i="13"/>
  <c r="Q279" i="13"/>
  <c r="U279" i="13"/>
  <c r="G281" i="13"/>
  <c r="M281" i="13" s="1"/>
  <c r="I281" i="13"/>
  <c r="K281" i="13"/>
  <c r="O281" i="13"/>
  <c r="Q281" i="13"/>
  <c r="U281" i="13"/>
  <c r="G283" i="13"/>
  <c r="M283" i="13" s="1"/>
  <c r="I283" i="13"/>
  <c r="K283" i="13"/>
  <c r="O283" i="13"/>
  <c r="Q283" i="13"/>
  <c r="U283" i="13"/>
  <c r="G285" i="13"/>
  <c r="I285" i="13"/>
  <c r="K285" i="13"/>
  <c r="M285" i="13"/>
  <c r="O285" i="13"/>
  <c r="Q285" i="13"/>
  <c r="U285" i="13"/>
  <c r="G288" i="13"/>
  <c r="M288" i="13" s="1"/>
  <c r="I288" i="13"/>
  <c r="K288" i="13"/>
  <c r="O288" i="13"/>
  <c r="Q288" i="13"/>
  <c r="U288" i="13"/>
  <c r="G378" i="13"/>
  <c r="M378" i="13" s="1"/>
  <c r="I378" i="13"/>
  <c r="K378" i="13"/>
  <c r="O378" i="13"/>
  <c r="Q378" i="13"/>
  <c r="U378" i="13"/>
  <c r="G383" i="13"/>
  <c r="M383" i="13" s="1"/>
  <c r="I383" i="13"/>
  <c r="K383" i="13"/>
  <c r="O383" i="13"/>
  <c r="Q383" i="13"/>
  <c r="U383" i="13"/>
  <c r="G405" i="13"/>
  <c r="I405" i="13"/>
  <c r="K405" i="13"/>
  <c r="M405" i="13"/>
  <c r="O405" i="13"/>
  <c r="Q405" i="13"/>
  <c r="U405" i="13"/>
  <c r="U413" i="13"/>
  <c r="G414" i="13"/>
  <c r="M414" i="13" s="1"/>
  <c r="M413" i="13" s="1"/>
  <c r="I414" i="13"/>
  <c r="I413" i="13" s="1"/>
  <c r="K414" i="13"/>
  <c r="K413" i="13" s="1"/>
  <c r="O414" i="13"/>
  <c r="O413" i="13" s="1"/>
  <c r="Q414" i="13"/>
  <c r="Q413" i="13" s="1"/>
  <c r="U414" i="13"/>
  <c r="U415" i="13"/>
  <c r="G416" i="13"/>
  <c r="M416" i="13" s="1"/>
  <c r="I416" i="13"/>
  <c r="K416" i="13"/>
  <c r="O416" i="13"/>
  <c r="O415" i="13" s="1"/>
  <c r="Q416" i="13"/>
  <c r="U416" i="13"/>
  <c r="G418" i="13"/>
  <c r="I418" i="13"/>
  <c r="K418" i="13"/>
  <c r="K415" i="13" s="1"/>
  <c r="O418" i="13"/>
  <c r="Q418" i="13"/>
  <c r="Q415" i="13" s="1"/>
  <c r="U418" i="13"/>
  <c r="G421" i="13"/>
  <c r="M421" i="13" s="1"/>
  <c r="I421" i="13"/>
  <c r="K421" i="13"/>
  <c r="O421" i="13"/>
  <c r="Q421" i="13"/>
  <c r="U421" i="13"/>
  <c r="G422" i="13"/>
  <c r="M422" i="13" s="1"/>
  <c r="I422" i="13"/>
  <c r="K422" i="13"/>
  <c r="O422" i="13"/>
  <c r="Q422" i="13"/>
  <c r="Q420" i="13" s="1"/>
  <c r="U422" i="13"/>
  <c r="G424" i="13"/>
  <c r="M424" i="13" s="1"/>
  <c r="I424" i="13"/>
  <c r="K424" i="13"/>
  <c r="O424" i="13"/>
  <c r="Q424" i="13"/>
  <c r="U424" i="13"/>
  <c r="G428" i="13"/>
  <c r="M428" i="13" s="1"/>
  <c r="I428" i="13"/>
  <c r="K428" i="13"/>
  <c r="O428" i="13"/>
  <c r="Q428" i="13"/>
  <c r="U428" i="13"/>
  <c r="G434" i="13"/>
  <c r="M434" i="13" s="1"/>
  <c r="I434" i="13"/>
  <c r="K434" i="13"/>
  <c r="O434" i="13"/>
  <c r="Q434" i="13"/>
  <c r="U434" i="13"/>
  <c r="G442" i="13"/>
  <c r="I442" i="13"/>
  <c r="K442" i="13"/>
  <c r="M442" i="13"/>
  <c r="O442" i="13"/>
  <c r="Q442" i="13"/>
  <c r="U442" i="13"/>
  <c r="G444" i="13"/>
  <c r="M444" i="13" s="1"/>
  <c r="I444" i="13"/>
  <c r="K444" i="13"/>
  <c r="O444" i="13"/>
  <c r="Q444" i="13"/>
  <c r="U444" i="13"/>
  <c r="G459" i="13"/>
  <c r="M459" i="13" s="1"/>
  <c r="I459" i="13"/>
  <c r="K459" i="13"/>
  <c r="O459" i="13"/>
  <c r="Q459" i="13"/>
  <c r="U459" i="13"/>
  <c r="G460" i="13"/>
  <c r="M460" i="13" s="1"/>
  <c r="I460" i="13"/>
  <c r="K460" i="13"/>
  <c r="O460" i="13"/>
  <c r="Q460" i="13"/>
  <c r="U460" i="13"/>
  <c r="G461" i="13"/>
  <c r="M461" i="13" s="1"/>
  <c r="I461" i="13"/>
  <c r="K461" i="13"/>
  <c r="O461" i="13"/>
  <c r="Q461" i="13"/>
  <c r="U461" i="13"/>
  <c r="O462" i="13"/>
  <c r="G463" i="13"/>
  <c r="G462" i="13" s="1"/>
  <c r="I463" i="13"/>
  <c r="K463" i="13"/>
  <c r="O463" i="13"/>
  <c r="Q463" i="13"/>
  <c r="U463" i="13"/>
  <c r="G489" i="13"/>
  <c r="M489" i="13" s="1"/>
  <c r="I489" i="13"/>
  <c r="K489" i="13"/>
  <c r="O489" i="13"/>
  <c r="Q489" i="13"/>
  <c r="U489" i="13"/>
  <c r="U462" i="13" s="1"/>
  <c r="G492" i="13"/>
  <c r="M492" i="13" s="1"/>
  <c r="I492" i="13"/>
  <c r="K492" i="13"/>
  <c r="O492" i="13"/>
  <c r="O491" i="13" s="1"/>
  <c r="Q492" i="13"/>
  <c r="U492" i="13"/>
  <c r="G501" i="13"/>
  <c r="M501" i="13" s="1"/>
  <c r="I501" i="13"/>
  <c r="K501" i="13"/>
  <c r="O501" i="13"/>
  <c r="Q501" i="13"/>
  <c r="U501" i="13"/>
  <c r="G516" i="13"/>
  <c r="M516" i="13" s="1"/>
  <c r="I516" i="13"/>
  <c r="K516" i="13"/>
  <c r="O516" i="13"/>
  <c r="Q516" i="13"/>
  <c r="U516" i="13"/>
  <c r="G542" i="13"/>
  <c r="M542" i="13" s="1"/>
  <c r="I542" i="13"/>
  <c r="K542" i="13"/>
  <c r="O542" i="13"/>
  <c r="Q542" i="13"/>
  <c r="U542" i="13"/>
  <c r="G557" i="13"/>
  <c r="M557" i="13" s="1"/>
  <c r="I557" i="13"/>
  <c r="K557" i="13"/>
  <c r="O557" i="13"/>
  <c r="Q557" i="13"/>
  <c r="U557" i="13"/>
  <c r="G571" i="13"/>
  <c r="I571" i="13"/>
  <c r="K571" i="13"/>
  <c r="M571" i="13"/>
  <c r="O571" i="13"/>
  <c r="Q571" i="13"/>
  <c r="U571" i="13"/>
  <c r="G591" i="13"/>
  <c r="M591" i="13" s="1"/>
  <c r="I591" i="13"/>
  <c r="K591" i="13"/>
  <c r="O591" i="13"/>
  <c r="Q591" i="13"/>
  <c r="U591" i="13"/>
  <c r="G592" i="13"/>
  <c r="M592" i="13" s="1"/>
  <c r="I592" i="13"/>
  <c r="K592" i="13"/>
  <c r="O592" i="13"/>
  <c r="Q592" i="13"/>
  <c r="U592" i="13"/>
  <c r="G594" i="13"/>
  <c r="M594" i="13" s="1"/>
  <c r="I594" i="13"/>
  <c r="K594" i="13"/>
  <c r="O594" i="13"/>
  <c r="Q594" i="13"/>
  <c r="U594" i="13"/>
  <c r="G599" i="13"/>
  <c r="G593" i="13" s="1"/>
  <c r="I599" i="13"/>
  <c r="K599" i="13"/>
  <c r="O599" i="13"/>
  <c r="Q599" i="13"/>
  <c r="U599" i="13"/>
  <c r="G626" i="13"/>
  <c r="M626" i="13" s="1"/>
  <c r="I626" i="13"/>
  <c r="K626" i="13"/>
  <c r="O626" i="13"/>
  <c r="Q626" i="13"/>
  <c r="U626" i="13"/>
  <c r="G642" i="13"/>
  <c r="M642" i="13" s="1"/>
  <c r="I642" i="13"/>
  <c r="K642" i="13"/>
  <c r="O642" i="13"/>
  <c r="Q642" i="13"/>
  <c r="U642" i="13"/>
  <c r="G657" i="13"/>
  <c r="I657" i="13"/>
  <c r="K657" i="13"/>
  <c r="M657" i="13"/>
  <c r="O657" i="13"/>
  <c r="Q657" i="13"/>
  <c r="U657" i="13"/>
  <c r="G684" i="13"/>
  <c r="M684" i="13" s="1"/>
  <c r="I684" i="13"/>
  <c r="K684" i="13"/>
  <c r="O684" i="13"/>
  <c r="Q684" i="13"/>
  <c r="U684" i="13"/>
  <c r="G689" i="13"/>
  <c r="M689" i="13" s="1"/>
  <c r="I689" i="13"/>
  <c r="K689" i="13"/>
  <c r="O689" i="13"/>
  <c r="Q689" i="13"/>
  <c r="U689" i="13"/>
  <c r="G704" i="13"/>
  <c r="G705" i="13"/>
  <c r="M705" i="13" s="1"/>
  <c r="I705" i="13"/>
  <c r="K705" i="13"/>
  <c r="O705" i="13"/>
  <c r="Q705" i="13"/>
  <c r="U705" i="13"/>
  <c r="G706" i="13"/>
  <c r="M706" i="13" s="1"/>
  <c r="I706" i="13"/>
  <c r="K706" i="13"/>
  <c r="O706" i="13"/>
  <c r="Q706" i="13"/>
  <c r="U706" i="13"/>
  <c r="G707" i="13"/>
  <c r="I707" i="13"/>
  <c r="K707" i="13"/>
  <c r="M707" i="13"/>
  <c r="O707" i="13"/>
  <c r="Q707" i="13"/>
  <c r="U707" i="13"/>
  <c r="G708" i="13"/>
  <c r="M708" i="13" s="1"/>
  <c r="I708" i="13"/>
  <c r="K708" i="13"/>
  <c r="O708" i="13"/>
  <c r="O704" i="13" s="1"/>
  <c r="Q708" i="13"/>
  <c r="U708" i="13"/>
  <c r="G709" i="13"/>
  <c r="M709" i="13" s="1"/>
  <c r="I709" i="13"/>
  <c r="K709" i="13"/>
  <c r="O709" i="13"/>
  <c r="Q709" i="13"/>
  <c r="U709" i="13"/>
  <c r="G710" i="13"/>
  <c r="M710" i="13" s="1"/>
  <c r="I710" i="13"/>
  <c r="K710" i="13"/>
  <c r="O710" i="13"/>
  <c r="Q710" i="13"/>
  <c r="U710" i="13"/>
  <c r="G711" i="13"/>
  <c r="M711" i="13" s="1"/>
  <c r="I711" i="13"/>
  <c r="K711" i="13"/>
  <c r="O711" i="13"/>
  <c r="Q711" i="13"/>
  <c r="U711" i="13"/>
  <c r="G712" i="13"/>
  <c r="M712" i="13" s="1"/>
  <c r="I712" i="13"/>
  <c r="K712" i="13"/>
  <c r="O712" i="13"/>
  <c r="Q712" i="13"/>
  <c r="U712" i="13"/>
  <c r="Q713" i="13"/>
  <c r="G714" i="13"/>
  <c r="G713" i="13" s="1"/>
  <c r="I714" i="13"/>
  <c r="I713" i="13" s="1"/>
  <c r="K714" i="13"/>
  <c r="O714" i="13"/>
  <c r="Q714" i="13"/>
  <c r="U714" i="13"/>
  <c r="G721" i="13"/>
  <c r="M721" i="13" s="1"/>
  <c r="I721" i="13"/>
  <c r="K721" i="13"/>
  <c r="O721" i="13"/>
  <c r="Q721" i="13"/>
  <c r="U721" i="13"/>
  <c r="G723" i="13"/>
  <c r="M723" i="13"/>
  <c r="O723" i="13"/>
  <c r="G724" i="13"/>
  <c r="I724" i="13"/>
  <c r="I723" i="13" s="1"/>
  <c r="K724" i="13"/>
  <c r="K723" i="13" s="1"/>
  <c r="M724" i="13"/>
  <c r="O724" i="13"/>
  <c r="Q724" i="13"/>
  <c r="Q723" i="13" s="1"/>
  <c r="U724" i="13"/>
  <c r="U723" i="13" s="1"/>
  <c r="AD727" i="13"/>
  <c r="F42" i="1" s="1"/>
  <c r="AZ423" i="12"/>
  <c r="AZ420" i="12"/>
  <c r="AZ411" i="12"/>
  <c r="G9" i="12"/>
  <c r="M9" i="12" s="1"/>
  <c r="I9" i="12"/>
  <c r="K9" i="12"/>
  <c r="O9" i="12"/>
  <c r="Q9" i="12"/>
  <c r="U9" i="12"/>
  <c r="G11" i="12"/>
  <c r="I11" i="12"/>
  <c r="K11" i="12"/>
  <c r="M11" i="12"/>
  <c r="O11" i="12"/>
  <c r="Q11" i="12"/>
  <c r="U11" i="12"/>
  <c r="G13" i="12"/>
  <c r="I13" i="12"/>
  <c r="K13" i="12"/>
  <c r="M13" i="12"/>
  <c r="O13" i="12"/>
  <c r="Q13" i="12"/>
  <c r="U13" i="12"/>
  <c r="G29" i="12"/>
  <c r="M29" i="12" s="1"/>
  <c r="I29" i="12"/>
  <c r="K29" i="12"/>
  <c r="O29" i="12"/>
  <c r="Q29" i="12"/>
  <c r="U29" i="12"/>
  <c r="G41" i="12"/>
  <c r="M41" i="12" s="1"/>
  <c r="I41" i="12"/>
  <c r="K41" i="12"/>
  <c r="O41" i="12"/>
  <c r="Q41" i="12"/>
  <c r="U41" i="12"/>
  <c r="G44" i="12"/>
  <c r="M44" i="12" s="1"/>
  <c r="I44" i="12"/>
  <c r="K44" i="12"/>
  <c r="O44" i="12"/>
  <c r="Q44" i="12"/>
  <c r="U44" i="12"/>
  <c r="G47" i="12"/>
  <c r="I47" i="12"/>
  <c r="K47" i="12"/>
  <c r="M47" i="12"/>
  <c r="O47" i="12"/>
  <c r="Q47" i="12"/>
  <c r="U47" i="12"/>
  <c r="G49" i="12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73" i="12"/>
  <c r="M73" i="12" s="1"/>
  <c r="I73" i="12"/>
  <c r="K73" i="12"/>
  <c r="O73" i="12"/>
  <c r="Q73" i="12"/>
  <c r="U73" i="12"/>
  <c r="G82" i="12"/>
  <c r="I82" i="12"/>
  <c r="K82" i="12"/>
  <c r="M82" i="12"/>
  <c r="O82" i="12"/>
  <c r="Q82" i="12"/>
  <c r="U82" i="12"/>
  <c r="G85" i="12"/>
  <c r="M85" i="12" s="1"/>
  <c r="I85" i="12"/>
  <c r="K85" i="12"/>
  <c r="O85" i="12"/>
  <c r="Q85" i="12"/>
  <c r="U85" i="12"/>
  <c r="G88" i="12"/>
  <c r="M88" i="12" s="1"/>
  <c r="I88" i="12"/>
  <c r="K88" i="12"/>
  <c r="O88" i="12"/>
  <c r="Q88" i="12"/>
  <c r="U88" i="12"/>
  <c r="U91" i="12"/>
  <c r="G92" i="12"/>
  <c r="M92" i="12" s="1"/>
  <c r="I92" i="12"/>
  <c r="K92" i="12"/>
  <c r="O92" i="12"/>
  <c r="Q92" i="12"/>
  <c r="Q91" i="12" s="1"/>
  <c r="U92" i="12"/>
  <c r="G93" i="12"/>
  <c r="I93" i="12"/>
  <c r="K93" i="12"/>
  <c r="O93" i="12"/>
  <c r="Q93" i="12"/>
  <c r="U93" i="12"/>
  <c r="G95" i="12"/>
  <c r="I95" i="12"/>
  <c r="K95" i="12"/>
  <c r="M95" i="12"/>
  <c r="O95" i="12"/>
  <c r="Q95" i="12"/>
  <c r="U95" i="12"/>
  <c r="G98" i="12"/>
  <c r="I98" i="12"/>
  <c r="K98" i="12"/>
  <c r="K97" i="12" s="1"/>
  <c r="M98" i="12"/>
  <c r="O98" i="12"/>
  <c r="Q98" i="12"/>
  <c r="U98" i="12"/>
  <c r="G108" i="12"/>
  <c r="I108" i="12"/>
  <c r="K108" i="12"/>
  <c r="M108" i="12"/>
  <c r="O108" i="12"/>
  <c r="O97" i="12" s="1"/>
  <c r="Q108" i="12"/>
  <c r="U108" i="12"/>
  <c r="G118" i="12"/>
  <c r="M118" i="12" s="1"/>
  <c r="I118" i="12"/>
  <c r="K118" i="12"/>
  <c r="O118" i="12"/>
  <c r="Q118" i="12"/>
  <c r="U118" i="12"/>
  <c r="G128" i="12"/>
  <c r="M128" i="12" s="1"/>
  <c r="I128" i="12"/>
  <c r="K128" i="12"/>
  <c r="O128" i="12"/>
  <c r="Q128" i="12"/>
  <c r="U128" i="12"/>
  <c r="G131" i="12"/>
  <c r="M131" i="12" s="1"/>
  <c r="I131" i="12"/>
  <c r="K131" i="12"/>
  <c r="O131" i="12"/>
  <c r="Q131" i="12"/>
  <c r="U131" i="12"/>
  <c r="G132" i="12"/>
  <c r="I132" i="12"/>
  <c r="K132" i="12"/>
  <c r="O132" i="12"/>
  <c r="Q132" i="12"/>
  <c r="U132" i="12"/>
  <c r="G133" i="12"/>
  <c r="I133" i="12"/>
  <c r="K133" i="12"/>
  <c r="M133" i="12"/>
  <c r="O133" i="12"/>
  <c r="Q133" i="12"/>
  <c r="U133" i="12"/>
  <c r="G136" i="12"/>
  <c r="I136" i="12"/>
  <c r="I135" i="12" s="1"/>
  <c r="K136" i="12"/>
  <c r="M136" i="12"/>
  <c r="O136" i="12"/>
  <c r="Q136" i="12"/>
  <c r="U136" i="12"/>
  <c r="G145" i="12"/>
  <c r="M145" i="12" s="1"/>
  <c r="I145" i="12"/>
  <c r="K145" i="12"/>
  <c r="K135" i="12" s="1"/>
  <c r="O145" i="12"/>
  <c r="Q145" i="12"/>
  <c r="U145" i="12"/>
  <c r="G153" i="12"/>
  <c r="M153" i="12" s="1"/>
  <c r="I153" i="12"/>
  <c r="K153" i="12"/>
  <c r="O153" i="12"/>
  <c r="Q153" i="12"/>
  <c r="U153" i="12"/>
  <c r="O161" i="12"/>
  <c r="G162" i="12"/>
  <c r="M162" i="12" s="1"/>
  <c r="I162" i="12"/>
  <c r="K162" i="12"/>
  <c r="O162" i="12"/>
  <c r="Q162" i="12"/>
  <c r="U162" i="12"/>
  <c r="G164" i="12"/>
  <c r="G161" i="12" s="1"/>
  <c r="I58" i="1" s="1"/>
  <c r="I164" i="12"/>
  <c r="K164" i="12"/>
  <c r="O164" i="12"/>
  <c r="Q164" i="12"/>
  <c r="U164" i="12"/>
  <c r="G166" i="12"/>
  <c r="I166" i="12"/>
  <c r="K166" i="12"/>
  <c r="M166" i="12"/>
  <c r="O166" i="12"/>
  <c r="Q166" i="12"/>
  <c r="U166" i="12"/>
  <c r="G168" i="12"/>
  <c r="M168" i="12" s="1"/>
  <c r="I168" i="12"/>
  <c r="K168" i="12"/>
  <c r="O168" i="12"/>
  <c r="Q168" i="12"/>
  <c r="U168" i="12"/>
  <c r="G170" i="12"/>
  <c r="I170" i="12"/>
  <c r="K170" i="12"/>
  <c r="M170" i="12"/>
  <c r="O170" i="12"/>
  <c r="Q170" i="12"/>
  <c r="U170" i="12"/>
  <c r="G172" i="12"/>
  <c r="G171" i="12" s="1"/>
  <c r="I172" i="12"/>
  <c r="K172" i="12"/>
  <c r="M172" i="12"/>
  <c r="O172" i="12"/>
  <c r="Q172" i="12"/>
  <c r="Q171" i="12" s="1"/>
  <c r="U172" i="12"/>
  <c r="G181" i="12"/>
  <c r="M181" i="12" s="1"/>
  <c r="I181" i="12"/>
  <c r="K181" i="12"/>
  <c r="K171" i="12" s="1"/>
  <c r="O181" i="12"/>
  <c r="Q181" i="12"/>
  <c r="U181" i="12"/>
  <c r="G208" i="12"/>
  <c r="M208" i="12" s="1"/>
  <c r="I208" i="12"/>
  <c r="K208" i="12"/>
  <c r="O208" i="12"/>
  <c r="Q208" i="12"/>
  <c r="U208" i="12"/>
  <c r="K217" i="12"/>
  <c r="O217" i="12"/>
  <c r="G218" i="12"/>
  <c r="G217" i="12" s="1"/>
  <c r="I218" i="12"/>
  <c r="I217" i="12" s="1"/>
  <c r="K218" i="12"/>
  <c r="M218" i="12"/>
  <c r="M217" i="12" s="1"/>
  <c r="O218" i="12"/>
  <c r="Q218" i="12"/>
  <c r="Q217" i="12" s="1"/>
  <c r="U218" i="12"/>
  <c r="U217" i="12" s="1"/>
  <c r="G230" i="12"/>
  <c r="M230" i="12" s="1"/>
  <c r="I230" i="12"/>
  <c r="K230" i="12"/>
  <c r="O230" i="12"/>
  <c r="Q230" i="12"/>
  <c r="U230" i="12"/>
  <c r="G234" i="12"/>
  <c r="G229" i="12" s="1"/>
  <c r="I63" i="1" s="1"/>
  <c r="I234" i="12"/>
  <c r="K234" i="12"/>
  <c r="O234" i="12"/>
  <c r="Q234" i="12"/>
  <c r="U234" i="12"/>
  <c r="G237" i="12"/>
  <c r="M237" i="12" s="1"/>
  <c r="I237" i="12"/>
  <c r="K237" i="12"/>
  <c r="O237" i="12"/>
  <c r="Q237" i="12"/>
  <c r="U237" i="12"/>
  <c r="G242" i="12"/>
  <c r="M242" i="12" s="1"/>
  <c r="I242" i="12"/>
  <c r="K242" i="12"/>
  <c r="O242" i="12"/>
  <c r="Q242" i="12"/>
  <c r="U242" i="12"/>
  <c r="G243" i="12"/>
  <c r="M243" i="12" s="1"/>
  <c r="I243" i="12"/>
  <c r="K243" i="12"/>
  <c r="O243" i="12"/>
  <c r="Q243" i="12"/>
  <c r="U243" i="12"/>
  <c r="G244" i="12"/>
  <c r="M244" i="12" s="1"/>
  <c r="I244" i="12"/>
  <c r="K244" i="12"/>
  <c r="O244" i="12"/>
  <c r="Q244" i="12"/>
  <c r="U244" i="12"/>
  <c r="G246" i="12"/>
  <c r="M246" i="12" s="1"/>
  <c r="I246" i="12"/>
  <c r="K246" i="12"/>
  <c r="O246" i="12"/>
  <c r="Q246" i="12"/>
  <c r="U246" i="12"/>
  <c r="G248" i="12"/>
  <c r="M248" i="12" s="1"/>
  <c r="I248" i="12"/>
  <c r="K248" i="12"/>
  <c r="O248" i="12"/>
  <c r="Q248" i="12"/>
  <c r="U248" i="12"/>
  <c r="G249" i="12"/>
  <c r="I249" i="12"/>
  <c r="K249" i="12"/>
  <c r="M249" i="12"/>
  <c r="O249" i="12"/>
  <c r="Q249" i="12"/>
  <c r="U249" i="12"/>
  <c r="G250" i="12"/>
  <c r="M250" i="12" s="1"/>
  <c r="I250" i="12"/>
  <c r="K250" i="12"/>
  <c r="O250" i="12"/>
  <c r="Q250" i="12"/>
  <c r="U250" i="12"/>
  <c r="G251" i="12"/>
  <c r="I251" i="12"/>
  <c r="K251" i="12"/>
  <c r="M251" i="12"/>
  <c r="O251" i="12"/>
  <c r="Q251" i="12"/>
  <c r="U251" i="12"/>
  <c r="G252" i="12"/>
  <c r="M252" i="12" s="1"/>
  <c r="I252" i="12"/>
  <c r="K252" i="12"/>
  <c r="O252" i="12"/>
  <c r="Q252" i="12"/>
  <c r="U252" i="12"/>
  <c r="G253" i="12"/>
  <c r="M253" i="12" s="1"/>
  <c r="I253" i="12"/>
  <c r="K253" i="12"/>
  <c r="O253" i="12"/>
  <c r="Q253" i="12"/>
  <c r="U253" i="12"/>
  <c r="G254" i="12"/>
  <c r="M254" i="12" s="1"/>
  <c r="I254" i="12"/>
  <c r="K254" i="12"/>
  <c r="O254" i="12"/>
  <c r="Q254" i="12"/>
  <c r="U254" i="12"/>
  <c r="G255" i="12"/>
  <c r="I255" i="12"/>
  <c r="K255" i="12"/>
  <c r="M255" i="12"/>
  <c r="O255" i="12"/>
  <c r="Q255" i="12"/>
  <c r="U255" i="12"/>
  <c r="O256" i="12"/>
  <c r="G257" i="12"/>
  <c r="M257" i="12" s="1"/>
  <c r="M256" i="12" s="1"/>
  <c r="I257" i="12"/>
  <c r="I256" i="12" s="1"/>
  <c r="K257" i="12"/>
  <c r="K256" i="12" s="1"/>
  <c r="O257" i="12"/>
  <c r="Q257" i="12"/>
  <c r="Q256" i="12" s="1"/>
  <c r="U257" i="12"/>
  <c r="U256" i="12" s="1"/>
  <c r="G260" i="12"/>
  <c r="M260" i="12" s="1"/>
  <c r="I260" i="12"/>
  <c r="K260" i="12"/>
  <c r="O260" i="12"/>
  <c r="Q260" i="12"/>
  <c r="Q259" i="12" s="1"/>
  <c r="U260" i="12"/>
  <c r="G271" i="12"/>
  <c r="M271" i="12" s="1"/>
  <c r="I271" i="12"/>
  <c r="K271" i="12"/>
  <c r="O271" i="12"/>
  <c r="O259" i="12" s="1"/>
  <c r="Q271" i="12"/>
  <c r="U271" i="12"/>
  <c r="G282" i="12"/>
  <c r="I282" i="12"/>
  <c r="K282" i="12"/>
  <c r="K259" i="12" s="1"/>
  <c r="M282" i="12"/>
  <c r="O282" i="12"/>
  <c r="Q282" i="12"/>
  <c r="U282" i="12"/>
  <c r="K293" i="12"/>
  <c r="O293" i="12"/>
  <c r="U293" i="12"/>
  <c r="G294" i="12"/>
  <c r="M294" i="12" s="1"/>
  <c r="M293" i="12" s="1"/>
  <c r="I294" i="12"/>
  <c r="I293" i="12" s="1"/>
  <c r="K294" i="12"/>
  <c r="O294" i="12"/>
  <c r="Q294" i="12"/>
  <c r="Q293" i="12" s="1"/>
  <c r="U294" i="12"/>
  <c r="G296" i="12"/>
  <c r="M296" i="12" s="1"/>
  <c r="I296" i="12"/>
  <c r="K296" i="12"/>
  <c r="O296" i="12"/>
  <c r="Q296" i="12"/>
  <c r="U296" i="12"/>
  <c r="G306" i="12"/>
  <c r="M306" i="12" s="1"/>
  <c r="I306" i="12"/>
  <c r="K306" i="12"/>
  <c r="O306" i="12"/>
  <c r="Q306" i="12"/>
  <c r="U306" i="12"/>
  <c r="G317" i="12"/>
  <c r="I317" i="12"/>
  <c r="K317" i="12"/>
  <c r="M317" i="12"/>
  <c r="O317" i="12"/>
  <c r="Q317" i="12"/>
  <c r="U317" i="12"/>
  <c r="G327" i="12"/>
  <c r="M327" i="12" s="1"/>
  <c r="I327" i="12"/>
  <c r="K327" i="12"/>
  <c r="O327" i="12"/>
  <c r="Q327" i="12"/>
  <c r="U327" i="12"/>
  <c r="G338" i="12"/>
  <c r="I338" i="12"/>
  <c r="K338" i="12"/>
  <c r="M338" i="12"/>
  <c r="O338" i="12"/>
  <c r="Q338" i="12"/>
  <c r="U338" i="12"/>
  <c r="G360" i="12"/>
  <c r="M360" i="12" s="1"/>
  <c r="I360" i="12"/>
  <c r="K360" i="12"/>
  <c r="O360" i="12"/>
  <c r="Q360" i="12"/>
  <c r="U360" i="12"/>
  <c r="G369" i="12"/>
  <c r="M369" i="12" s="1"/>
  <c r="I369" i="12"/>
  <c r="K369" i="12"/>
  <c r="O369" i="12"/>
  <c r="Q369" i="12"/>
  <c r="U369" i="12"/>
  <c r="G376" i="12"/>
  <c r="M376" i="12" s="1"/>
  <c r="I376" i="12"/>
  <c r="K376" i="12"/>
  <c r="O376" i="12"/>
  <c r="Q376" i="12"/>
  <c r="U376" i="12"/>
  <c r="Q377" i="12"/>
  <c r="G378" i="12"/>
  <c r="G377" i="12" s="1"/>
  <c r="I378" i="12"/>
  <c r="I377" i="12" s="1"/>
  <c r="K378" i="12"/>
  <c r="K377" i="12" s="1"/>
  <c r="O378" i="12"/>
  <c r="O377" i="12" s="1"/>
  <c r="Q378" i="12"/>
  <c r="U378" i="12"/>
  <c r="U377" i="12" s="1"/>
  <c r="G402" i="12"/>
  <c r="M402" i="12" s="1"/>
  <c r="I402" i="12"/>
  <c r="K402" i="12"/>
  <c r="O402" i="12"/>
  <c r="Q402" i="12"/>
  <c r="U402" i="12"/>
  <c r="G403" i="12"/>
  <c r="I403" i="12"/>
  <c r="K403" i="12"/>
  <c r="M403" i="12"/>
  <c r="O403" i="12"/>
  <c r="Q403" i="12"/>
  <c r="U403" i="12"/>
  <c r="G404" i="12"/>
  <c r="I404" i="12"/>
  <c r="K404" i="12"/>
  <c r="O404" i="12"/>
  <c r="Q404" i="12"/>
  <c r="U404" i="12"/>
  <c r="G405" i="12"/>
  <c r="M405" i="12" s="1"/>
  <c r="I405" i="12"/>
  <c r="I401" i="12" s="1"/>
  <c r="K405" i="12"/>
  <c r="O405" i="12"/>
  <c r="Q405" i="12"/>
  <c r="U405" i="12"/>
  <c r="G406" i="12"/>
  <c r="M406" i="12" s="1"/>
  <c r="I406" i="12"/>
  <c r="K406" i="12"/>
  <c r="O406" i="12"/>
  <c r="Q406" i="12"/>
  <c r="U406" i="12"/>
  <c r="G407" i="12"/>
  <c r="I407" i="12"/>
  <c r="K407" i="12"/>
  <c r="M407" i="12"/>
  <c r="O407" i="12"/>
  <c r="Q407" i="12"/>
  <c r="U407" i="12"/>
  <c r="G408" i="12"/>
  <c r="M408" i="12" s="1"/>
  <c r="I408" i="12"/>
  <c r="K408" i="12"/>
  <c r="O408" i="12"/>
  <c r="Q408" i="12"/>
  <c r="U408" i="12"/>
  <c r="G410" i="12"/>
  <c r="M410" i="12" s="1"/>
  <c r="I410" i="12"/>
  <c r="I409" i="12" s="1"/>
  <c r="K410" i="12"/>
  <c r="O410" i="12"/>
  <c r="O409" i="12" s="1"/>
  <c r="Q410" i="12"/>
  <c r="U410" i="12"/>
  <c r="U409" i="12" s="1"/>
  <c r="G412" i="12"/>
  <c r="M412" i="12" s="1"/>
  <c r="I412" i="12"/>
  <c r="K412" i="12"/>
  <c r="O412" i="12"/>
  <c r="Q412" i="12"/>
  <c r="Q409" i="12" s="1"/>
  <c r="U412" i="12"/>
  <c r="G419" i="12"/>
  <c r="M419" i="12" s="1"/>
  <c r="I419" i="12"/>
  <c r="K419" i="12"/>
  <c r="O419" i="12"/>
  <c r="Q419" i="12"/>
  <c r="U419" i="12"/>
  <c r="I421" i="12"/>
  <c r="O421" i="12"/>
  <c r="Q421" i="12"/>
  <c r="G422" i="12"/>
  <c r="G421" i="12" s="1"/>
  <c r="I422" i="12"/>
  <c r="K422" i="12"/>
  <c r="K421" i="12" s="1"/>
  <c r="O422" i="12"/>
  <c r="Q422" i="12"/>
  <c r="U422" i="12"/>
  <c r="U421" i="12" s="1"/>
  <c r="AD425" i="12"/>
  <c r="F40" i="1" s="1"/>
  <c r="J28" i="1"/>
  <c r="J26" i="1"/>
  <c r="G38" i="1"/>
  <c r="F38" i="1"/>
  <c r="J23" i="1"/>
  <c r="J24" i="1"/>
  <c r="J25" i="1"/>
  <c r="J27" i="1"/>
  <c r="E24" i="1"/>
  <c r="E26" i="1"/>
  <c r="K401" i="12" l="1"/>
  <c r="U295" i="12"/>
  <c r="G259" i="12"/>
  <c r="Q229" i="12"/>
  <c r="U171" i="12"/>
  <c r="O135" i="12"/>
  <c r="G97" i="12"/>
  <c r="I55" i="1" s="1"/>
  <c r="I97" i="12"/>
  <c r="I8" i="12"/>
  <c r="G295" i="12"/>
  <c r="I69" i="1" s="1"/>
  <c r="M135" i="12"/>
  <c r="K409" i="12"/>
  <c r="G293" i="12"/>
  <c r="U259" i="12"/>
  <c r="O171" i="12"/>
  <c r="U161" i="12"/>
  <c r="O91" i="12"/>
  <c r="AE425" i="12"/>
  <c r="G40" i="1" s="1"/>
  <c r="H40" i="1" s="1"/>
  <c r="I40" i="1" s="1"/>
  <c r="Q401" i="12"/>
  <c r="Q295" i="12"/>
  <c r="Q161" i="12"/>
  <c r="G256" i="12"/>
  <c r="I64" i="1" s="1"/>
  <c r="O229" i="12"/>
  <c r="I171" i="12"/>
  <c r="K161" i="12"/>
  <c r="G135" i="12"/>
  <c r="I57" i="1" s="1"/>
  <c r="U97" i="12"/>
  <c r="O8" i="12"/>
  <c r="K8" i="12"/>
  <c r="M409" i="12"/>
  <c r="O295" i="12"/>
  <c r="U229" i="12"/>
  <c r="K229" i="12"/>
  <c r="I229" i="12"/>
  <c r="I161" i="12"/>
  <c r="U135" i="12"/>
  <c r="Q97" i="12"/>
  <c r="K91" i="12"/>
  <c r="G8" i="12"/>
  <c r="U8" i="12"/>
  <c r="O401" i="12"/>
  <c r="G91" i="12"/>
  <c r="I54" i="1" s="1"/>
  <c r="G401" i="12"/>
  <c r="I83" i="1" s="1"/>
  <c r="U401" i="12"/>
  <c r="K295" i="12"/>
  <c r="I295" i="12"/>
  <c r="I259" i="12"/>
  <c r="Q135" i="12"/>
  <c r="I91" i="12"/>
  <c r="Q8" i="12"/>
  <c r="M713" i="13"/>
  <c r="M20" i="13"/>
  <c r="M714" i="13"/>
  <c r="M599" i="13"/>
  <c r="M593" i="13" s="1"/>
  <c r="I593" i="13"/>
  <c r="M463" i="13"/>
  <c r="I274" i="13"/>
  <c r="I76" i="1"/>
  <c r="K713" i="13"/>
  <c r="I704" i="13"/>
  <c r="K593" i="13"/>
  <c r="K462" i="13"/>
  <c r="U420" i="13"/>
  <c r="U274" i="13"/>
  <c r="I240" i="13"/>
  <c r="G20" i="13"/>
  <c r="I60" i="1" s="1"/>
  <c r="K704" i="13"/>
  <c r="M704" i="13"/>
  <c r="O593" i="13"/>
  <c r="Q491" i="13"/>
  <c r="I462" i="13"/>
  <c r="I415" i="13"/>
  <c r="G240" i="13"/>
  <c r="I65" i="1" s="1"/>
  <c r="U20" i="13"/>
  <c r="I262" i="13"/>
  <c r="I85" i="1"/>
  <c r="I20" i="1" s="1"/>
  <c r="Q274" i="13"/>
  <c r="U491" i="13"/>
  <c r="K491" i="13"/>
  <c r="K420" i="13"/>
  <c r="U713" i="13"/>
  <c r="U704" i="13"/>
  <c r="Q593" i="13"/>
  <c r="G262" i="13"/>
  <c r="I66" i="1" s="1"/>
  <c r="U240" i="13"/>
  <c r="O20" i="13"/>
  <c r="O420" i="13"/>
  <c r="U593" i="13"/>
  <c r="M462" i="13"/>
  <c r="G415" i="13"/>
  <c r="I70" i="1" s="1"/>
  <c r="K274" i="13"/>
  <c r="Q704" i="13"/>
  <c r="Q462" i="13"/>
  <c r="G413" i="13"/>
  <c r="F39" i="1"/>
  <c r="O713" i="13"/>
  <c r="I491" i="13"/>
  <c r="I420" i="13"/>
  <c r="K262" i="13"/>
  <c r="Q240" i="13"/>
  <c r="O240" i="13"/>
  <c r="K20" i="13"/>
  <c r="I20" i="13"/>
  <c r="I80" i="1"/>
  <c r="I61" i="1"/>
  <c r="O157" i="14"/>
  <c r="K157" i="14"/>
  <c r="Q31" i="14"/>
  <c r="O31" i="14"/>
  <c r="M8" i="14"/>
  <c r="I239" i="14"/>
  <c r="AE261" i="14"/>
  <c r="I157" i="14"/>
  <c r="Q94" i="14"/>
  <c r="G31" i="14"/>
  <c r="I59" i="1" s="1"/>
  <c r="G8" i="14"/>
  <c r="M258" i="14"/>
  <c r="M257" i="14" s="1"/>
  <c r="G221" i="14"/>
  <c r="I81" i="1" s="1"/>
  <c r="U221" i="14"/>
  <c r="I207" i="14"/>
  <c r="O182" i="14"/>
  <c r="Q130" i="14"/>
  <c r="O94" i="14"/>
  <c r="G207" i="14"/>
  <c r="I79" i="1" s="1"/>
  <c r="K182" i="14"/>
  <c r="Q176" i="14"/>
  <c r="O176" i="14"/>
  <c r="G157" i="14"/>
  <c r="I74" i="1" s="1"/>
  <c r="G126" i="14"/>
  <c r="I68" i="1" s="1"/>
  <c r="G94" i="14"/>
  <c r="U8" i="14"/>
  <c r="O247" i="14"/>
  <c r="G247" i="14"/>
  <c r="G237" i="14"/>
  <c r="I82" i="1" s="1"/>
  <c r="I18" i="1" s="1"/>
  <c r="O221" i="14"/>
  <c r="I182" i="14"/>
  <c r="M177" i="14"/>
  <c r="M176" i="14" s="1"/>
  <c r="Q140" i="14"/>
  <c r="O130" i="14"/>
  <c r="K130" i="14"/>
  <c r="U79" i="14"/>
  <c r="I31" i="14"/>
  <c r="Q23" i="14"/>
  <c r="Q8" i="14"/>
  <c r="F44" i="1"/>
  <c r="Q239" i="14"/>
  <c r="M216" i="14"/>
  <c r="M215" i="14" s="1"/>
  <c r="G182" i="14"/>
  <c r="I78" i="1" s="1"/>
  <c r="K176" i="14"/>
  <c r="Q157" i="14"/>
  <c r="U130" i="14"/>
  <c r="K94" i="14"/>
  <c r="I94" i="14"/>
  <c r="K31" i="14"/>
  <c r="O23" i="14"/>
  <c r="O8" i="14"/>
  <c r="U157" i="14"/>
  <c r="I140" i="14"/>
  <c r="U239" i="14"/>
  <c r="O239" i="14"/>
  <c r="K221" i="14"/>
  <c r="U207" i="14"/>
  <c r="Q182" i="14"/>
  <c r="U140" i="14"/>
  <c r="O140" i="14"/>
  <c r="K140" i="14"/>
  <c r="G130" i="14"/>
  <c r="I72" i="1" s="1"/>
  <c r="U31" i="14"/>
  <c r="K8" i="14"/>
  <c r="F46" i="1"/>
  <c r="M94" i="14"/>
  <c r="M233" i="14"/>
  <c r="M221" i="14" s="1"/>
  <c r="M208" i="14"/>
  <c r="M207" i="14" s="1"/>
  <c r="M81" i="14"/>
  <c r="M79" i="14" s="1"/>
  <c r="M43" i="14"/>
  <c r="M31" i="14" s="1"/>
  <c r="M245" i="14"/>
  <c r="M239" i="14" s="1"/>
  <c r="M165" i="14"/>
  <c r="M157" i="14" s="1"/>
  <c r="M156" i="14"/>
  <c r="M140" i="14" s="1"/>
  <c r="M139" i="14"/>
  <c r="M130" i="14" s="1"/>
  <c r="M129" i="14"/>
  <c r="M128" i="14" s="1"/>
  <c r="M107" i="14"/>
  <c r="M24" i="14"/>
  <c r="M23" i="14" s="1"/>
  <c r="M183" i="14"/>
  <c r="M182" i="14" s="1"/>
  <c r="M167" i="14"/>
  <c r="M491" i="13"/>
  <c r="M420" i="13"/>
  <c r="M274" i="13"/>
  <c r="G491" i="13"/>
  <c r="I77" i="1" s="1"/>
  <c r="G420" i="13"/>
  <c r="I75" i="1" s="1"/>
  <c r="G274" i="13"/>
  <c r="M263" i="13"/>
  <c r="M262" i="13" s="1"/>
  <c r="M241" i="13"/>
  <c r="M240" i="13" s="1"/>
  <c r="AE727" i="13"/>
  <c r="G42" i="1" s="1"/>
  <c r="H42" i="1" s="1"/>
  <c r="I42" i="1" s="1"/>
  <c r="M418" i="13"/>
  <c r="M415" i="13" s="1"/>
  <c r="M171" i="12"/>
  <c r="M295" i="12"/>
  <c r="M259" i="12"/>
  <c r="M404" i="12"/>
  <c r="M401" i="12" s="1"/>
  <c r="M164" i="12"/>
  <c r="M161" i="12" s="1"/>
  <c r="M132" i="12"/>
  <c r="M97" i="12" s="1"/>
  <c r="M93" i="12"/>
  <c r="M91" i="12" s="1"/>
  <c r="M49" i="12"/>
  <c r="M8" i="12" s="1"/>
  <c r="G409" i="12"/>
  <c r="M422" i="12"/>
  <c r="M421" i="12" s="1"/>
  <c r="M378" i="12"/>
  <c r="M377" i="12" s="1"/>
  <c r="M234" i="12"/>
  <c r="M229" i="12" s="1"/>
  <c r="G425" i="12" l="1"/>
  <c r="I53" i="1"/>
  <c r="I84" i="1"/>
  <c r="I19" i="1" s="1"/>
  <c r="I17" i="1"/>
  <c r="I67" i="1"/>
  <c r="G727" i="13"/>
  <c r="G39" i="1"/>
  <c r="G44" i="1"/>
  <c r="H44" i="1" s="1"/>
  <c r="I44" i="1" s="1"/>
  <c r="G261" i="14"/>
  <c r="I56" i="1"/>
  <c r="G23" i="1"/>
  <c r="G46" i="1" l="1"/>
  <c r="H39" i="1"/>
  <c r="H46" i="1" s="1"/>
  <c r="I16" i="1"/>
  <c r="I21" i="1" s="1"/>
  <c r="I86" i="1"/>
  <c r="A23" i="1"/>
  <c r="I39" i="1" l="1"/>
  <c r="I46" i="1" s="1"/>
  <c r="J44" i="1" s="1"/>
  <c r="G25" i="1"/>
  <c r="A25" i="1" s="1"/>
  <c r="G28" i="1"/>
  <c r="J85" i="1"/>
  <c r="J79" i="1"/>
  <c r="J75" i="1"/>
  <c r="J71" i="1"/>
  <c r="J67" i="1"/>
  <c r="J83" i="1"/>
  <c r="J84" i="1"/>
  <c r="J65" i="1"/>
  <c r="J54" i="1"/>
  <c r="J66" i="1"/>
  <c r="J60" i="1"/>
  <c r="J68" i="1"/>
  <c r="J58" i="1"/>
  <c r="J61" i="1"/>
  <c r="J78" i="1"/>
  <c r="J64" i="1"/>
  <c r="J82" i="1"/>
  <c r="J53" i="1"/>
  <c r="J69" i="1"/>
  <c r="J72" i="1"/>
  <c r="J81" i="1"/>
  <c r="J56" i="1"/>
  <c r="J73" i="1"/>
  <c r="J63" i="1"/>
  <c r="J57" i="1"/>
  <c r="J74" i="1"/>
  <c r="J76" i="1"/>
  <c r="J70" i="1"/>
  <c r="J62" i="1"/>
  <c r="J80" i="1"/>
  <c r="J59" i="1"/>
  <c r="J77" i="1"/>
  <c r="J55" i="1"/>
  <c r="G24" i="1"/>
  <c r="A24" i="1"/>
  <c r="J39" i="1" l="1"/>
  <c r="J46" i="1" s="1"/>
  <c r="J42" i="1"/>
  <c r="J40" i="1"/>
  <c r="J86" i="1"/>
  <c r="A26" i="1"/>
  <c r="G26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Legner</author>
  </authors>
  <commentList>
    <comment ref="S6" authorId="0" shapeId="0" xr:uid="{F224966D-4EC5-47C7-A546-2C56DBEFBF3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Legner</author>
  </authors>
  <commentList>
    <comment ref="S6" authorId="0" shapeId="0" xr:uid="{B9D9EB5A-9AFB-4546-B1C3-7AAA10CCA00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Legner</author>
  </authors>
  <commentList>
    <comment ref="S6" authorId="0" shapeId="0" xr:uid="{47BCE82C-D647-4163-9AD6-A70DE3A2B2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<sst xmlns="http://schemas.openxmlformats.org/spreadsheetml/2006/main" count="4177" uniqueCount="1141">
  <si>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</si>
  <si>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</si>
  <si>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</si>
  <si>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</si>
  <si>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</si>
  <si>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</si>
  <si>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</si>
  <si>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</si>
  <si>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</si>
  <si>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</si>
  <si>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</si>
  <si>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</si>
  <si>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</si>
  <si>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</si>
  <si>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</si>
  <si>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</si>
  <si>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</si>
  <si>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</si>
  <si>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</si>
  <si>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</si>
  <si>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</si>
  <si>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</si>
  <si>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</si>
  <si>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</si>
  <si>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</si>
  <si>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</si>
  <si>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</si>
  <si>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</si>
  <si>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</si>
  <si>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</si>
  <si>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</si>
  <si>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</si>
  <si>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</si>
  <si>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</si>
  <si>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</si>
  <si>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</si>
  <si>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</si>
  <si>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</si>
  <si>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</si>
  <si>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</si>
  <si>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</si>
  <si>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</si>
  <si>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</si>
  <si>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2019087</t>
  </si>
  <si>
    <t>Stavební úpravy objektu MŠ Husova 1444/3, Jablonec nad Nisou</t>
  </si>
  <si>
    <t>Stavba</t>
  </si>
  <si>
    <t>01</t>
  </si>
  <si>
    <t>Sanace vlhkosti I.PP</t>
  </si>
  <si>
    <t>Jablonec nad Nisou</t>
  </si>
  <si>
    <t>03</t>
  </si>
  <si>
    <t>Oprava fasády</t>
  </si>
  <si>
    <t>04</t>
  </si>
  <si>
    <t>Stavební úpravy v I.PP</t>
  </si>
  <si>
    <t>Celkem za stavbu</t>
  </si>
  <si>
    <t>CZK</t>
  </si>
  <si>
    <t>Rekapitulace dílů</t>
  </si>
  <si>
    <t>Typ dílu</t>
  </si>
  <si>
    <t>1</t>
  </si>
  <si>
    <t>Zemní práce</t>
  </si>
  <si>
    <t>181</t>
  </si>
  <si>
    <t>Sadové úpravy</t>
  </si>
  <si>
    <t>21</t>
  </si>
  <si>
    <t>Úprava podloží a základ.spáry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</si>
  <si>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</si>
  <si>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</si>
  <si>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</si>
  <si>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</si>
  <si>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</si>
  <si>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</si>
  <si>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</si>
  <si>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</si>
  <si>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</si>
  <si>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</si>
  <si>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</si>
  <si>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</si>
  <si>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</si>
  <si>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</si>
  <si>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</si>
  <si>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</si>
  <si>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</si>
  <si>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</si>
  <si>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</si>
  <si>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</si>
  <si>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</si>
  <si>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</si>
  <si>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</si>
  <si>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</si>
  <si>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</si>
  <si>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</si>
  <si>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</si>
  <si>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</si>
  <si>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</si>
  <si>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</si>
  <si>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720</t>
  </si>
  <si>
    <t>Zdravotechnická instalace</t>
  </si>
  <si>
    <t>721</t>
  </si>
  <si>
    <t>Vnitřní kanalizace</t>
  </si>
  <si>
    <t>722</t>
  </si>
  <si>
    <t>Vnitřní vodovod</t>
  </si>
  <si>
    <t>725</t>
  </si>
  <si>
    <t>Zařizovací předměty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</si>
  <si>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</si>
  <si>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</si>
  <si>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</si>
  <si>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</si>
  <si>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</si>
  <si>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</si>
  <si>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</si>
  <si>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</si>
  <si>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</si>
  <si>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</si>
  <si>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</si>
  <si>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</si>
  <si>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</si>
  <si>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</si>
  <si>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</si>
  <si>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</si>
  <si>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</si>
  <si>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</si>
  <si>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</si>
  <si>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</si>
  <si>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</si>
  <si>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</si>
  <si>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</si>
  <si>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</si>
  <si>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</si>
  <si>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</si>
  <si>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</si>
  <si>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</si>
  <si>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</si>
  <si>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</si>
  <si>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</si>
  <si>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</si>
  <si>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</si>
  <si>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</si>
  <si>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</si>
  <si>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</si>
  <si>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</si>
  <si>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</si>
  <si>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</si>
  <si>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</si>
  <si>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</si>
  <si>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</si>
  <si>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</si>
  <si>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</si>
  <si>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</si>
  <si>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</si>
  <si>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</si>
  <si>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113108310R00</t>
  </si>
  <si>
    <t>Odstranění asfaltové vrstvy pl. do 50 m2, tl.10 cm</t>
  </si>
  <si>
    <t>m2</t>
  </si>
  <si>
    <t>RTS 20/ I</t>
  </si>
  <si>
    <t>Práce</t>
  </si>
  <si>
    <t>POL1_</t>
  </si>
  <si>
    <t>6,6*1,2</t>
  </si>
  <si>
    <t>VV</t>
  </si>
  <si>
    <t>121101100R00</t>
  </si>
  <si>
    <t>Sejmutí ornice, pl. do 400 m2, přemístění do 50 m</t>
  </si>
  <si>
    <t>m3</t>
  </si>
  <si>
    <t>(17+15,5)*1,2*0,1</t>
  </si>
  <si>
    <t>132201211R00</t>
  </si>
  <si>
    <t>Hloubení rýh š.do 200 cm hor.3 do 100 m3,STROJNĚ</t>
  </si>
  <si>
    <t xml:space="preserve">předpoklad 75% : </t>
  </si>
  <si>
    <t xml:space="preserve">odkopání pro izolaci : </t>
  </si>
  <si>
    <t xml:space="preserve">západní : </t>
  </si>
  <si>
    <t>(4,6+0,92+1,2+1,45+3,7+1,45+1,2+0,92+4,64)*1,2*(0,5+0,2)*0,75</t>
  </si>
  <si>
    <t xml:space="preserve">severní : </t>
  </si>
  <si>
    <t>15,18*1,2*(0,7+0,2)*0,75</t>
  </si>
  <si>
    <t xml:space="preserve">východní : </t>
  </si>
  <si>
    <t>(1,2+15,4)*1,2*(0,7+0,2)*0,75</t>
  </si>
  <si>
    <t>(1,2+15,4)*1,2*(2-0,7)*0,5*0,75</t>
  </si>
  <si>
    <t xml:space="preserve">jižní : </t>
  </si>
  <si>
    <t>(15,18+0,6+0,6+1+1)*1,2*1,75*0,75</t>
  </si>
  <si>
    <t>Mezisoučet</t>
  </si>
  <si>
    <t xml:space="preserve">pro dešťovou kanalizaci : </t>
  </si>
  <si>
    <t>10*0,8*0,8</t>
  </si>
  <si>
    <t>139601102R00</t>
  </si>
  <si>
    <t>Ruční výkop jam, rýh a šachet v hornině tř. 3</t>
  </si>
  <si>
    <t xml:space="preserve">předpoklad 25% : </t>
  </si>
  <si>
    <t>(4,6+0,92+1,2+1,45+3,7+1,45+1,2+0,92+4,64)*1,2*(0,5+0,2)*0,25</t>
  </si>
  <si>
    <t>15,18*1,2*(0,7+0,2)*0,25</t>
  </si>
  <si>
    <t>(1,2+15,4)*1,2*(0,7+0,2)*0,25</t>
  </si>
  <si>
    <t>(1,2+15,4)*1,2*(2-0,7)*0,5*0,25</t>
  </si>
  <si>
    <t>(15,18+0,6+0,6+1+1)*1,2*1,75*0,25</t>
  </si>
  <si>
    <t>162201102R00</t>
  </si>
  <si>
    <t>Vodorovné přemístění výkopku z hor.1-4 do 50 m</t>
  </si>
  <si>
    <t>výkop : 83,4517+25,6839</t>
  </si>
  <si>
    <t>zásyp : -81,2344</t>
  </si>
  <si>
    <t>162701105R00</t>
  </si>
  <si>
    <t>Vodorovné přemístění výkopku z hor.1-4 do 10000 m</t>
  </si>
  <si>
    <t>162701109R00</t>
  </si>
  <si>
    <t>Příplatek k vod. přemístění hor.1-4 za další 1 km</t>
  </si>
  <si>
    <t>27,9012*10</t>
  </si>
  <si>
    <t>167101101R00</t>
  </si>
  <si>
    <t>Nakládání výkopku z hor.1-4 v množství do 100 m3</t>
  </si>
  <si>
    <t>174101102R00</t>
  </si>
  <si>
    <t>Zásyp ruční se zhutněním</t>
  </si>
  <si>
    <t>(4,6+0,92+1,2+1,45+3,7+1,45+1,2+0,92+4,64)*1,2*(0,5+0,2)</t>
  </si>
  <si>
    <t>-(4,6+0,92+1,2+1,45+3,7+1,45+1,2+0,92+4,64)*0,5*(0,15+0,3)</t>
  </si>
  <si>
    <t>-(1,2+4,64)*0,2*(0,1+0,2)</t>
  </si>
  <si>
    <t>15,18*1,2*(0,7+0,2)</t>
  </si>
  <si>
    <t>-15,18*0,5*(0,15+0,3)</t>
  </si>
  <si>
    <t>-15,18*0,2*(0,1+0,2)</t>
  </si>
  <si>
    <t>(1,2+15,4)*1,2*(0,7+0,2)</t>
  </si>
  <si>
    <t>(1,2+15,4)*1,2*(2-0,7)*0,5</t>
  </si>
  <si>
    <t>-(1,2+15,4)*0,5*(0,15+0,3)</t>
  </si>
  <si>
    <t>-(1,2+7,5)*0,2*(0,1+0,2)</t>
  </si>
  <si>
    <t>(15,18+0,6+0,6+1+1)*1,2*(1,75-0,25)</t>
  </si>
  <si>
    <t>-(15,18+0,6+0,6+1+1)*0,5*(0,15+0,3)</t>
  </si>
  <si>
    <t>-10*0,8*(0,1+0,2+0,3)</t>
  </si>
  <si>
    <t>175101101RT2</t>
  </si>
  <si>
    <t>Obsyp potrubí bez prohození sypaniny s dodáním štěrkopísku frakce 0 - 22 mm</t>
  </si>
  <si>
    <t>-(1,2+4,64)*0,2*0,2</t>
  </si>
  <si>
    <t>-15,18*0,2*0,2</t>
  </si>
  <si>
    <t>-(1,2+7,5)*0,2*0,2</t>
  </si>
  <si>
    <t>10*0,8*0,5</t>
  </si>
  <si>
    <t>184807111R00</t>
  </si>
  <si>
    <t>Ochrana stromu bedněním - zřízení</t>
  </si>
  <si>
    <t>Včetně řeziva.</t>
  </si>
  <si>
    <t>POP</t>
  </si>
  <si>
    <t>3,14*0,6*2,5*2</t>
  </si>
  <si>
    <t>184807112R00</t>
  </si>
  <si>
    <t>Ochrana stromu bedněním - odstranění</t>
  </si>
  <si>
    <t>199000002R00</t>
  </si>
  <si>
    <t>Poplatek za skládku horniny 1- 4</t>
  </si>
  <si>
    <t>180402111R00</t>
  </si>
  <si>
    <t>Založení trávníku parkového výsevem v rovině</t>
  </si>
  <si>
    <t>181301101R00</t>
  </si>
  <si>
    <t>Rozprostření ornice, rovina, tl. do 10 cm do 500m2</t>
  </si>
  <si>
    <t>(17+15,5)*1,2</t>
  </si>
  <si>
    <t>00572410R</t>
  </si>
  <si>
    <t>Směs travní parková II. mírná zátěž á 25 kg</t>
  </si>
  <si>
    <t>kg</t>
  </si>
  <si>
    <t>SPCM</t>
  </si>
  <si>
    <t>Specifikace</t>
  </si>
  <si>
    <t>POL3_</t>
  </si>
  <si>
    <t>39*0,05</t>
  </si>
  <si>
    <t>211971110R00</t>
  </si>
  <si>
    <t>Opláštění žeber z geotextilie o sklonu do 1 : 2,5</t>
  </si>
  <si>
    <t xml:space="preserve"> pro izolaci : </t>
  </si>
  <si>
    <t>(4,6+0,92+1,2+1,45+3,7+1,45+1,2+0,92+4,64)*(0,5+0,3)*2</t>
  </si>
  <si>
    <t>15,18*(0,5+0,3)*2</t>
  </si>
  <si>
    <t>(1,2+15,4)*(0,5+0,3)*2</t>
  </si>
  <si>
    <t>(15,18+0,6+0,6)*(0,5+0,3)*2</t>
  </si>
  <si>
    <t>212531111R00</t>
  </si>
  <si>
    <t>Výplň odvodňov. trativodů kam. hrubě drcen. 63 mm</t>
  </si>
  <si>
    <t>(4,6+0,92+1,2+1,45+3,7+1,45+1,2+0,92+4,64)*0,5*0,3</t>
  </si>
  <si>
    <t>15,18*0,5*0,3</t>
  </si>
  <si>
    <t>(1,2+15,4)*0,5*0,3</t>
  </si>
  <si>
    <t>(15,18+0,6+0,6)*0,5*0,3</t>
  </si>
  <si>
    <t>212753115R00</t>
  </si>
  <si>
    <t>Montáž ohebné dren. trubky do rýhy DN 125,bez lože</t>
  </si>
  <si>
    <t>m</t>
  </si>
  <si>
    <t xml:space="preserve">pro izolaci : </t>
  </si>
  <si>
    <t>(4,6+0,92+1,2+1,45+3,7+1,45+1,2+0,92+4,64)</t>
  </si>
  <si>
    <t>15,18</t>
  </si>
  <si>
    <t>(1,2+15,4)</t>
  </si>
  <si>
    <t>(15,18+0,6+0,6)</t>
  </si>
  <si>
    <t>28611234R</t>
  </si>
  <si>
    <t>Trubka PVC-U drenážní flexibilní d 125 mm</t>
  </si>
  <si>
    <t>68,24*1,1</t>
  </si>
  <si>
    <t>-0,064</t>
  </si>
  <si>
    <t>28611284.AR</t>
  </si>
  <si>
    <t>Spojka PVC d 125 mm pro ohebné drenážní trubky</t>
  </si>
  <si>
    <t>kus</t>
  </si>
  <si>
    <t>28611320.AR</t>
  </si>
  <si>
    <t>T kus PVC d 125 mm pro drenážní trubky</t>
  </si>
  <si>
    <t>69366081R</t>
  </si>
  <si>
    <t>Geotextílie ÚVstab 63/50ÚV 500 g/m2 do š. 8,8 m</t>
  </si>
  <si>
    <t>109,184*1,15</t>
  </si>
  <si>
    <t>451573111R00</t>
  </si>
  <si>
    <t>Lože pod potrubí ze štěrkopísku</t>
  </si>
  <si>
    <t>-(1,2+4,64)*0,2*0,1</t>
  </si>
  <si>
    <t>-15,18*0,2*0,1</t>
  </si>
  <si>
    <t>-(1,2+7,5)*0,2*0,1</t>
  </si>
  <si>
    <t>10*0,8*0,1</t>
  </si>
  <si>
    <t>452312131R00</t>
  </si>
  <si>
    <t>Sedlové lože pod potrubí z betonu C 12/15</t>
  </si>
  <si>
    <t>(4,6+0,92+1,2+1,45+3,7+1,45+1,2+0,92+4,64)*0,5*0,15</t>
  </si>
  <si>
    <t>15,18*0,5*0,15</t>
  </si>
  <si>
    <t>(1,2+15,4)*0,5*0,15</t>
  </si>
  <si>
    <t>452361111R00</t>
  </si>
  <si>
    <t>Výztuž podklad. desek svařovanou sítí průměr drátu  6,0, oka 100/100 mm KH30</t>
  </si>
  <si>
    <t>t</t>
  </si>
  <si>
    <t>(4,6+0,92+1,2+1,45+3,7+1,45+1,2+0,92+4,64)*0,5*0,0044*1,1</t>
  </si>
  <si>
    <t>15,18*0,5*0,0044*1,1</t>
  </si>
  <si>
    <t>(1,2+15,4)*0,5*0,0044*1,1</t>
  </si>
  <si>
    <t>113106221R00</t>
  </si>
  <si>
    <t>Rozebrání dlažeb z drobných kostek v kam. těženém</t>
  </si>
  <si>
    <t>jižní : (1,8+15,18+1,8)*1,8</t>
  </si>
  <si>
    <t>564861111R00</t>
  </si>
  <si>
    <t>Podklad ze štěrkodrti po zhutnění tloušťky 20 cm</t>
  </si>
  <si>
    <t>572952112R00</t>
  </si>
  <si>
    <t>Vyspravení krytu po překopu asf.betonem tl.do 7 cm</t>
  </si>
  <si>
    <t>591211111R00</t>
  </si>
  <si>
    <t>Kladení dlažby drobné kostky,lože z kamen.tl. 5 cm</t>
  </si>
  <si>
    <t>979071121R00</t>
  </si>
  <si>
    <t>Očištění vybour. kostek drobných s výplní kam. těž</t>
  </si>
  <si>
    <t>602011105R00</t>
  </si>
  <si>
    <t>Postřik maltou sanační, ručně</t>
  </si>
  <si>
    <t xml:space="preserve">002 : </t>
  </si>
  <si>
    <t>(1,5+2,4+1,5)*2,18</t>
  </si>
  <si>
    <t xml:space="preserve">011 : </t>
  </si>
  <si>
    <t>(5,4+4)*2,18</t>
  </si>
  <si>
    <t xml:space="preserve">012 : </t>
  </si>
  <si>
    <t>2,71*2,18</t>
  </si>
  <si>
    <t xml:space="preserve">013 : </t>
  </si>
  <si>
    <t>(5,3+3,32)*2,2</t>
  </si>
  <si>
    <t>602011121RT3</t>
  </si>
  <si>
    <t>Omítka jádrová sanační, ručně tloušťka vrstvy 30 mm</t>
  </si>
  <si>
    <t>Suchá omítková směs – na vápeno-cementové bázi. Určená jako sanační omítka na</t>
  </si>
  <si>
    <t>vlhké a zasolené zdivo. Pro ruční nebo strojní zpracování. Nejrychlejší řešení mezi</t>
  </si>
  <si>
    <t>sanačními omítkami. Velmi rychlá aplikace. Bez dlouhých technologických přestávek.</t>
  </si>
  <si>
    <t>Omítka v celé vrstvě je provedena v jediný den.</t>
  </si>
  <si>
    <t>- pevnost v tlaku = 6,3 MPa/m2</t>
  </si>
  <si>
    <t>- objemová hmotnost suché směsi &gt; 1020 kg/m3</t>
  </si>
  <si>
    <t>- součinitel difuzního odporu &lt; 12</t>
  </si>
  <si>
    <t>- pórovitost ztvrdlé malty &gt; 40 %</t>
  </si>
  <si>
    <t>- absorbce vody W0</t>
  </si>
  <si>
    <t>- přídržnost min. 0,3 N/mm2</t>
  </si>
  <si>
    <t>- požární odolnost A1</t>
  </si>
  <si>
    <t>- tepelná vodivost ? ? 0,36 W/mK</t>
  </si>
  <si>
    <t>- zrnitost ? 1,5mm</t>
  </si>
  <si>
    <t>- pH ? 11 / při 20°C</t>
  </si>
  <si>
    <t>- obsah portlandského slínku ? 25%</t>
  </si>
  <si>
    <t>- splňuje požadavky Směrnice WTA 2-9-04</t>
  </si>
  <si>
    <t/>
  </si>
  <si>
    <t>viz technická zpráva</t>
  </si>
  <si>
    <t>602011151R00</t>
  </si>
  <si>
    <t>Štuk na stěnách sanační, ručně</t>
  </si>
  <si>
    <t>622421131R00</t>
  </si>
  <si>
    <t>Omítka vnější stěn, MVC, hladká, složitost 1-2</t>
  </si>
  <si>
    <t xml:space="preserve">pro vnější izolaci : </t>
  </si>
  <si>
    <t>(4,6+0,92+1,2+1,45+3,76+1,45+1,2+0,92+4,64)*0,7</t>
  </si>
  <si>
    <t>(15,18+0,38+0,38)*0,9</t>
  </si>
  <si>
    <t>15,4*0,9</t>
  </si>
  <si>
    <t>15,4*2*0,5</t>
  </si>
  <si>
    <t>(15,18+0,6+0,6)*1,75</t>
  </si>
  <si>
    <t>871313121R00</t>
  </si>
  <si>
    <t>Montáž trub z plastu, gumový kroužek, DN 150</t>
  </si>
  <si>
    <t>západní : 1,2+4,64</t>
  </si>
  <si>
    <t>severní : 15,18+1+1+10</t>
  </si>
  <si>
    <t>východní : 1,2+7,5+1</t>
  </si>
  <si>
    <t>877353121R00</t>
  </si>
  <si>
    <t>Montáž tvarovek odboč. plast. gum. kroužek DN 200</t>
  </si>
  <si>
    <t>odbočka DN 125/125 : 1</t>
  </si>
  <si>
    <t>odbočka DN 150/125 : 2</t>
  </si>
  <si>
    <t>877313123R00</t>
  </si>
  <si>
    <t>Montáž tvarovek jednoos. plast. gum.kroužek DN 150</t>
  </si>
  <si>
    <t>koleno DN 125 90° : 4</t>
  </si>
  <si>
    <t>koleno DN 125 45° : 9</t>
  </si>
  <si>
    <t>redukce DN 125/150 : 1</t>
  </si>
  <si>
    <t>redukce DN 125/100 : 4</t>
  </si>
  <si>
    <t>721242115R00</t>
  </si>
  <si>
    <t>Lapač střešních splavenin litinový DN 100</t>
  </si>
  <si>
    <t>8.01</t>
  </si>
  <si>
    <t>Napojení kanalizace na stávající kanalizace</t>
  </si>
  <si>
    <t xml:space="preserve">ks    </t>
  </si>
  <si>
    <t>Indiv</t>
  </si>
  <si>
    <t>28611146.AR</t>
  </si>
  <si>
    <t>Trubka kanalizační KGEM SN 4 PVC 125x3,2x1000 mm</t>
  </si>
  <si>
    <t>3+3+4</t>
  </si>
  <si>
    <t>28611147.AR</t>
  </si>
  <si>
    <t>Trubka kanalizační KGEM SN 4 PVC 125x3,2x2000 mm</t>
  </si>
  <si>
    <t>2+3+3</t>
  </si>
  <si>
    <t>28611152.AR</t>
  </si>
  <si>
    <t>Trubka kanalizační KGEM SN 4 PVC 150x4,0x2000 mm</t>
  </si>
  <si>
    <t>28611153.AR</t>
  </si>
  <si>
    <t>Trubka kanalizační KGEM SN 4 PVC 150x4,0x3000 mm</t>
  </si>
  <si>
    <t>28651657.AR</t>
  </si>
  <si>
    <t>Koleno kanalizační KGB 125/ 45° PVC</t>
  </si>
  <si>
    <t>28651659.AR</t>
  </si>
  <si>
    <t>Koleno kanalizační KGB 125/ 87° PVC</t>
  </si>
  <si>
    <t>28651690.AR</t>
  </si>
  <si>
    <t>Redukce kanalizační KGR 125/ 110 PVC</t>
  </si>
  <si>
    <t>28651692.AR</t>
  </si>
  <si>
    <t>Redukce kanalizační KGR 160/ 125 PVC</t>
  </si>
  <si>
    <t>28651702.AR</t>
  </si>
  <si>
    <t>Odbočka kanalizační KGEA 125/ 125/45° PVC</t>
  </si>
  <si>
    <t>28651704.AR</t>
  </si>
  <si>
    <t>Odbočka kanalizační KGEA 160/ 125/45° PVC</t>
  </si>
  <si>
    <t>919735112R00</t>
  </si>
  <si>
    <t>Řezání stávajícího živičného krytu tl. 5 - 10 cm</t>
  </si>
  <si>
    <t>1,2+6,6</t>
  </si>
  <si>
    <t>978013191R00</t>
  </si>
  <si>
    <t>Otlučení omítek vnitřních stěn v rozsahu do 100 %</t>
  </si>
  <si>
    <t xml:space="preserve">003 : </t>
  </si>
  <si>
    <t>5,3*2,18</t>
  </si>
  <si>
    <t>978015291R00</t>
  </si>
  <si>
    <t>Otlučení omítek vnějších MVC v složit.1-4 do 100 %</t>
  </si>
  <si>
    <t>978023411R00</t>
  </si>
  <si>
    <t>Vysekání a úprava spár zdiva cihelného mimo komín.</t>
  </si>
  <si>
    <t>999281145R00</t>
  </si>
  <si>
    <t>Přesun hmot pro opravy a údržbu do v. 6 m, nošením</t>
  </si>
  <si>
    <t>Přesun hmot</t>
  </si>
  <si>
    <t>POL7_</t>
  </si>
  <si>
    <t>711111001RZ1</t>
  </si>
  <si>
    <t>Izolace proti vlhkosti vodor. nátěr ALP za studena 1x nátěr - včetně dodávky penetračního laku ALP</t>
  </si>
  <si>
    <t>(4,6+0,92+1,2+1,45+3,76+1,45+1,2+0,92+4,64)*0,5</t>
  </si>
  <si>
    <t>(15,18+0,38+0,38)*0,5</t>
  </si>
  <si>
    <t>15,4*0,5</t>
  </si>
  <si>
    <t>(15,18+0,6+0,6)*0,5</t>
  </si>
  <si>
    <t>711112001RZ1</t>
  </si>
  <si>
    <t>Izolace proti vlhkosti svis. nátěr ALP, za studena 1x nátěr - včetně dodávky asfaltového laku</t>
  </si>
  <si>
    <t>711141559RT1</t>
  </si>
  <si>
    <t>Izolace proti vlhk. vodorovná pásy přitavením 1 vrstva - materiál ve specifikaci</t>
  </si>
  <si>
    <t>711142559RT1</t>
  </si>
  <si>
    <t>Izolace proti vlhkosti svislá pásy přitavením 1 vrstva - materiál ve specifikaci</t>
  </si>
  <si>
    <t>711823121RT2</t>
  </si>
  <si>
    <t>Montáž nopové fólie svisle včetně dodávky fólie</t>
  </si>
  <si>
    <t xml:space="preserve">vodorovná : </t>
  </si>
  <si>
    <t>(4,6+0,92+1,2+1,45+3,76+1,45+1,2+0,92+4,64)*0,2</t>
  </si>
  <si>
    <t>(15,18+0,38+0,38)*0,2</t>
  </si>
  <si>
    <t>15,4*0,2</t>
  </si>
  <si>
    <t>(15,18+0,6+0,6)*0,2</t>
  </si>
  <si>
    <t xml:space="preserve">svislá : </t>
  </si>
  <si>
    <t>711823129RT2</t>
  </si>
  <si>
    <t>Montáž ukončovací lišty k nopové fólii včetně dodávky lišty</t>
  </si>
  <si>
    <t>(4,6+0,92+1,2+1,45+3,76+1,45+1,2+0,92+4,64)</t>
  </si>
  <si>
    <t>(15,18+0,38+0,38)</t>
  </si>
  <si>
    <t>15,4</t>
  </si>
  <si>
    <t>62852251R</t>
  </si>
  <si>
    <t xml:space="preserve">Pás modifikovaný asfalt </t>
  </si>
  <si>
    <t>pás hydroizolační z modifikovaného asfaltu</t>
  </si>
  <si>
    <t>povrchová úprava - vrchní - minerální jemnozrný posyp</t>
  </si>
  <si>
    <t xml:space="preserve">                              - spodní - PE fólie</t>
  </si>
  <si>
    <t>tloušťka pásu         - 4,0 mm</t>
  </si>
  <si>
    <t>(33,93+86,369)*1,15</t>
  </si>
  <si>
    <t>998711101R00</t>
  </si>
  <si>
    <t>Přesun hmot pro izolace proti vodě, výšky do 6 m</t>
  </si>
  <si>
    <t>784195112R00</t>
  </si>
  <si>
    <t>Malba malířskou směsí, bílá, bez penetrace, 2 x</t>
  </si>
  <si>
    <t>001 : 12,42</t>
  </si>
  <si>
    <t>(1,95+6,05)*2*2,17</t>
  </si>
  <si>
    <t>002 : 3,6</t>
  </si>
  <si>
    <t>(2,4+1,5)*2*2,17</t>
  </si>
  <si>
    <t>003 : 22,07</t>
  </si>
  <si>
    <t>(5,3+4,1)*2*2,18</t>
  </si>
  <si>
    <t>004 : 21,21</t>
  </si>
  <si>
    <t>(1,15+1,88+0,82+3,69+1,67)*2*2,18</t>
  </si>
  <si>
    <t>006 : 5,81</t>
  </si>
  <si>
    <t>(3,42+1,7)*2*1,96</t>
  </si>
  <si>
    <t>008 : 15,22</t>
  </si>
  <si>
    <t>(4,2+1,505+2,495)*2*2,19</t>
  </si>
  <si>
    <t>009 : 14,96</t>
  </si>
  <si>
    <t>(3,35+4,4)*2*2,17</t>
  </si>
  <si>
    <t>010 : 7,63</t>
  </si>
  <si>
    <t>(2,4+2,08+0,3)*2*2,16</t>
  </si>
  <si>
    <t>011 : 21,89</t>
  </si>
  <si>
    <t>(5,4+4)*2*2,15</t>
  </si>
  <si>
    <t>012 : 11,11</t>
  </si>
  <si>
    <t>(3,5+2,71)*2*2,1</t>
  </si>
  <si>
    <t>013 : 17,88</t>
  </si>
  <si>
    <t>(5,3+3,32)*2*2,21</t>
  </si>
  <si>
    <t>979086112R00</t>
  </si>
  <si>
    <t>Nakládání nebo překládání suti a vybouraných hmot</t>
  </si>
  <si>
    <t>Přesun suti</t>
  </si>
  <si>
    <t>POL8_</t>
  </si>
  <si>
    <t>979011221R00</t>
  </si>
  <si>
    <t>Svislá doprava suti a vybour. hmot za 1.PP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</si>
  <si>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</si>
  <si>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</si>
  <si>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</si>
  <si>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</si>
  <si>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</si>
  <si>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</si>
  <si>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</si>
  <si>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</si>
  <si>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</si>
  <si>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sklád.suti-směs bet.a cihel do 30x30cm</t>
  </si>
  <si>
    <t>005111021R</t>
  </si>
  <si>
    <t>Vytyčení inženýrských sítí</t>
  </si>
  <si>
    <t>Soubor</t>
  </si>
  <si>
    <t>VRN</t>
  </si>
  <si>
    <t>POL99_8</t>
  </si>
  <si>
    <t>Zaměření a vytýčení stávajících inženýrských sítí v místě stavby z hlediska jejich ochrany při provádění stavby.</t>
  </si>
  <si>
    <t>005121 R</t>
  </si>
  <si>
    <t>Zařízení staveniště</t>
  </si>
  <si>
    <t>Veškeré náklady spojené s vybudováním, provozem a odstraněním zařízení staveniště.</t>
  </si>
  <si>
    <t>- oplpcení, ohrazení staveniště proti vstupu nepovolaných osob</t>
  </si>
  <si>
    <t>- mobilní buňky</t>
  </si>
  <si>
    <t>- mobilní WC</t>
  </si>
  <si>
    <t>- zřízení napojovacích bodů energií vč. měření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</si>
  <si>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</si>
  <si>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</si>
  <si>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</si>
  <si>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</si>
  <si>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</si>
  <si>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</si>
  <si>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SUM</t>
  </si>
  <si>
    <t>Poznámky uchazeče k zadání</t>
  </si>
  <si>
    <t>POPUZIV</t>
  </si>
  <si>
    <t>vložka nosná         - impregnovaná polyesterová rohož</t>
  </si>
  <si>
    <t>END</t>
  </si>
  <si>
    <t>310237241R00</t>
  </si>
  <si>
    <t>Zazdívka otvorů pl. 0,25 m2 cihlami, tl. zdi 30 cm</t>
  </si>
  <si>
    <t>po balkonu : 11</t>
  </si>
  <si>
    <t>4.01</t>
  </si>
  <si>
    <t>Dodávka a montáž - kompletní nová konstrukce balkonu vč. zábradlí a povrchové úpravy zhotovitel nacení 115.000,- Kč</t>
  </si>
  <si>
    <t>soubor</t>
  </si>
  <si>
    <t>položka obsahuje</t>
  </si>
  <si>
    <t>- kompletní konstrukce</t>
  </si>
  <si>
    <t>- zábradlí</t>
  </si>
  <si>
    <t>- podlahová konstrukce</t>
  </si>
  <si>
    <t>- povrchová úprava</t>
  </si>
  <si>
    <t>- výrobní / dílenská dokumentace, vč. kotvení</t>
  </si>
  <si>
    <t>- statický výpočet  autorizovaným inženýrem</t>
  </si>
  <si>
    <t>620991121R00</t>
  </si>
  <si>
    <t>Zakrývání výplní vnějších otvorů z lešení</t>
  </si>
  <si>
    <t xml:space="preserve">OJ1 : </t>
  </si>
  <si>
    <t>1,15*1,06*1</t>
  </si>
  <si>
    <t xml:space="preserve">OJ2 : </t>
  </si>
  <si>
    <t>1,2*0,85</t>
  </si>
  <si>
    <t xml:space="preserve">OJ3 : </t>
  </si>
  <si>
    <t>1,15*0,9</t>
  </si>
  <si>
    <t xml:space="preserve">OJ4 : </t>
  </si>
  <si>
    <t xml:space="preserve">OJ5 : </t>
  </si>
  <si>
    <t>2,1*0,85</t>
  </si>
  <si>
    <t xml:space="preserve">OJ6 : </t>
  </si>
  <si>
    <t>1,15*0,65</t>
  </si>
  <si>
    <t xml:space="preserve">OJ7 : </t>
  </si>
  <si>
    <t>0,82*0,5</t>
  </si>
  <si>
    <t xml:space="preserve">OJ10 : </t>
  </si>
  <si>
    <t>0,82*0,3</t>
  </si>
  <si>
    <t xml:space="preserve">OJ11 : </t>
  </si>
  <si>
    <t>0,85*0,5</t>
  </si>
  <si>
    <t xml:space="preserve">OJ20 : </t>
  </si>
  <si>
    <t>0,9*0,74</t>
  </si>
  <si>
    <t xml:space="preserve">OJ31 : </t>
  </si>
  <si>
    <t>0,68*2,05*2</t>
  </si>
  <si>
    <t xml:space="preserve">OJ32 : </t>
  </si>
  <si>
    <t>1,6*2,05*1</t>
  </si>
  <si>
    <t xml:space="preserve">OJ33 : </t>
  </si>
  <si>
    <t>0,73*2,05</t>
  </si>
  <si>
    <t xml:space="preserve">OJ38 : </t>
  </si>
  <si>
    <t>0,56*0,3</t>
  </si>
  <si>
    <t>OJ12 : 1,12*1,98*8</t>
  </si>
  <si>
    <t>OJ14 : 0,78*2,3*2</t>
  </si>
  <si>
    <t>OJ15 : 1,67*2,16*1</t>
  </si>
  <si>
    <t>OJ16 : 0,52*1,9*1</t>
  </si>
  <si>
    <t>OJ17 : 1,68*1,98*1</t>
  </si>
  <si>
    <t>OJ18 : 0,82*1,94*1</t>
  </si>
  <si>
    <t>OJ19 : 0,52*1,9*1</t>
  </si>
  <si>
    <t>OJ21 : 1,14*1,7*1</t>
  </si>
  <si>
    <t>OJ22 : 1,7*2,36*1</t>
  </si>
  <si>
    <t>OJ24 : 0,78*2,22*2</t>
  </si>
  <si>
    <t>OJ25 : 1,68*1,98*1</t>
  </si>
  <si>
    <t>OJ26 : 0,98*1,98*1</t>
  </si>
  <si>
    <t>OJ28 : 0,82*1,94*1</t>
  </si>
  <si>
    <t>OJ29 : 0,52*1,98*1</t>
  </si>
  <si>
    <t>OJ30 : 1,12*1,98*1</t>
  </si>
  <si>
    <t>OJ34 : 0,69*0,95*1</t>
  </si>
  <si>
    <t>OJ35 : 0,85*1,5*1</t>
  </si>
  <si>
    <t>OJ36 : 0,96*1,45*2</t>
  </si>
  <si>
    <t>OJ37 : 1*1,46*1</t>
  </si>
  <si>
    <t>OJ13 : 2,57*2,3*1</t>
  </si>
  <si>
    <t>OJ23 : 2,57*2,22*1</t>
  </si>
  <si>
    <t>OJ27 : 1*(2,05+0,73)</t>
  </si>
  <si>
    <t xml:space="preserve">OJ8 : </t>
  </si>
  <si>
    <t xml:space="preserve">OJ9 : </t>
  </si>
  <si>
    <t>622461211R00</t>
  </si>
  <si>
    <t>Oprava vnějších omítek umělých škrábaných do 20 %</t>
  </si>
  <si>
    <t xml:space="preserve">sokl : </t>
  </si>
  <si>
    <t>(15,18+0,38+0,38)*1,6</t>
  </si>
  <si>
    <t xml:space="preserve">fasáda : </t>
  </si>
  <si>
    <t>(15,18+0,32+0,32)*9</t>
  </si>
  <si>
    <t>3,6*3</t>
  </si>
  <si>
    <t>1,5*3*0,5*2</t>
  </si>
  <si>
    <t>-1,66*3,27</t>
  </si>
  <si>
    <t>-1,12*1,98*2</t>
  </si>
  <si>
    <t>-1,14*1,7*1</t>
  </si>
  <si>
    <t>-0,78*2,22*1</t>
  </si>
  <si>
    <t>-0,69*0,95*1</t>
  </si>
  <si>
    <t>-0,85*1,5*1</t>
  </si>
  <si>
    <t>4,6*9</t>
  </si>
  <si>
    <t>(0,92+1,2+3,76+1,2+0,92)*3</t>
  </si>
  <si>
    <t>(0,38+5,88)*9</t>
  </si>
  <si>
    <t>4,62*3</t>
  </si>
  <si>
    <t>-0,52*1,9</t>
  </si>
  <si>
    <t>-1*1,46</t>
  </si>
  <si>
    <t>-0,56*0,3</t>
  </si>
  <si>
    <t>15,4*9</t>
  </si>
  <si>
    <t>-0,68*2,05*2</t>
  </si>
  <si>
    <t>-1,6*2,05*1</t>
  </si>
  <si>
    <t>1,12*1,98*4</t>
  </si>
  <si>
    <t>-0,52*1,98*1</t>
  </si>
  <si>
    <t>-0,82*1,94*1</t>
  </si>
  <si>
    <t>-0,98*1,98*1</t>
  </si>
  <si>
    <t>-1*(2,05+0,73)</t>
  </si>
  <si>
    <t>-0,9*0,74</t>
  </si>
  <si>
    <t>-1,68*1,98*1</t>
  </si>
  <si>
    <t xml:space="preserve">ostění : </t>
  </si>
  <si>
    <t>(1,15+1,06)*2*0,2</t>
  </si>
  <si>
    <t>(1,2+0,85)*2*0,2</t>
  </si>
  <si>
    <t>(1,15+0,9)*2*0,2</t>
  </si>
  <si>
    <t>(2,1+0,85)*2*0,2</t>
  </si>
  <si>
    <t>(1,15+0,65)*2*0,2</t>
  </si>
  <si>
    <t>(0,82+0,5)*2*0,2</t>
  </si>
  <si>
    <t>(0,82+0,3)*2*0,2</t>
  </si>
  <si>
    <t>OJ12 : (1,98+1,2+1,98)*8*0,2</t>
  </si>
  <si>
    <t>OJ13 : (2,3+2,57+2,3)*0,2</t>
  </si>
  <si>
    <t>OJ14 : (2,3+0,78+2,3)*2*0,2</t>
  </si>
  <si>
    <t>OJ15 : (2,16+1,67+2,16)*0,2</t>
  </si>
  <si>
    <t>OJ16 : (1,98+0,52+1,98)*0,2</t>
  </si>
  <si>
    <t>OJ17 : (1,98+1,68+1,98)*0,2</t>
  </si>
  <si>
    <t>OJ18 : (1,94+0,82+1,94)*0,2</t>
  </si>
  <si>
    <t>OJ19 : (1,9+0,52+1,9)*0,2</t>
  </si>
  <si>
    <t>(0,74+0,9+0,74)*0,2</t>
  </si>
  <si>
    <t>OJ21 : (1,7+1,14+1,7)*0,2</t>
  </si>
  <si>
    <t>OJ22 : (2,36+1,7+2,36)*0,2</t>
  </si>
  <si>
    <t>OJ23 : (2,22+2,57+2,22)*0,2</t>
  </si>
  <si>
    <t>OJ24 : (2,22+0,78+2,22)*2*0,2</t>
  </si>
  <si>
    <t>OJ25 : (1,98+1,68+1,98)*0,2</t>
  </si>
  <si>
    <t>OJ26, OJ 27 : (1,98+0,98+1+2,05+0,73)*0,2</t>
  </si>
  <si>
    <t>OJ28 : (1,94+0,82+1,94)*0,2</t>
  </si>
  <si>
    <t>OJ29 : (1,98+0,52+1,98)*0,2</t>
  </si>
  <si>
    <t>OJ30 : (1,98+1,12+1,98)*4*0,2</t>
  </si>
  <si>
    <t>(2,05+0,73+2,05)*0,2</t>
  </si>
  <si>
    <t>OJ34 : (0,95+0,69+0,95)*0,2</t>
  </si>
  <si>
    <t>OJ35 : (1,5+0,85+1,5)*0,2</t>
  </si>
  <si>
    <t>OJ36 : (1,45+0,96+1,45)*2*0,2</t>
  </si>
  <si>
    <t>OJ37 : (1,46+1+1,46)*0,2</t>
  </si>
  <si>
    <t>OJ38 : (0,3+0,56+0,3)*0,2</t>
  </si>
  <si>
    <t>622461511R00</t>
  </si>
  <si>
    <t>Oprava vnějších omítek umělých škrábaných do 50 %</t>
  </si>
  <si>
    <t>15,4*0,3</t>
  </si>
  <si>
    <t>15,4*(1,6-0,3)*0,5</t>
  </si>
  <si>
    <t>622461152R00</t>
  </si>
  <si>
    <t>Omítka vnější stěn, škrábaná, složitost 3</t>
  </si>
  <si>
    <t>(15,18+0,32+0,32)*0,3</t>
  </si>
  <si>
    <t>(15,18+0,32+0,32)*(1,6-0,3)*0,5</t>
  </si>
  <si>
    <t>(4,6+0,92+1,2+1,45+3,76+1,45+1,2+0,92+4,64)*1,6</t>
  </si>
  <si>
    <t>(0,92+1,2+1,45+3,76+1,45+1,2+0,92+4,64)*9</t>
  </si>
  <si>
    <t>-0,78*2,3*2</t>
  </si>
  <si>
    <t>-2,57*2,3*1</t>
  </si>
  <si>
    <t>-0,78*2,22</t>
  </si>
  <si>
    <t>-2,57*2,22*1</t>
  </si>
  <si>
    <t>(4,68+0,38+4,62)*9</t>
  </si>
  <si>
    <t>-1,67*2,16*1</t>
  </si>
  <si>
    <t>-1,68*1,98</t>
  </si>
  <si>
    <t>622461154R00</t>
  </si>
  <si>
    <t>Omítka vnější stěn, škrábaná, složitost 5</t>
  </si>
  <si>
    <t xml:space="preserve">římsa předpoklad 20% : </t>
  </si>
  <si>
    <t>118,9*0,4*0,2</t>
  </si>
  <si>
    <t xml:space="preserve">hlavní : </t>
  </si>
  <si>
    <t>jižní : (15,18+0,32+0,32)*0,9*0,2</t>
  </si>
  <si>
    <t>západní : (4,6+0,92+1,2+3,76+1,2+0,92+4,64)*0,9*0,2</t>
  </si>
  <si>
    <t>severní : (15,18+0,38+0,38)*0,9*0,2</t>
  </si>
  <si>
    <t>východní : 15,4*0,9*0,2</t>
  </si>
  <si>
    <t>622471318RS7</t>
  </si>
  <si>
    <t>Nátěr nebo nástřik stěn vnějších, složitost 3 - 4 hmota silikátova barevná skupina I</t>
  </si>
  <si>
    <t>Penetrace + 2 x krycí nátěr.</t>
  </si>
  <si>
    <t>oprava 20% : 476,1717</t>
  </si>
  <si>
    <t>oprava 50% : 14,63</t>
  </si>
  <si>
    <t>nová omítka : 241,493</t>
  </si>
  <si>
    <t>622471319RS7</t>
  </si>
  <si>
    <t>Nátěr nebo nástřik stěn vnějších, složitost 5 hmota silikátová barevná skupina I</t>
  </si>
  <si>
    <t xml:space="preserve">římsa : </t>
  </si>
  <si>
    <t>118,9*0,4</t>
  </si>
  <si>
    <t>jižní : (15,18+0,32+0,32)*0,9</t>
  </si>
  <si>
    <t>západní : (4,6+0,92+1,2+3,76+1,2+0,92+4,64)*0,9</t>
  </si>
  <si>
    <t>severní : (15,18+0,38+0,38)*0,9</t>
  </si>
  <si>
    <t>východní : 15,4*0,9</t>
  </si>
  <si>
    <t>622904115R00</t>
  </si>
  <si>
    <t>Očištění fasád tlakovou vodou složitost 3 - 5</t>
  </si>
  <si>
    <t>římsy : 105,52</t>
  </si>
  <si>
    <t>632451022R00</t>
  </si>
  <si>
    <t>Vyrovnávací potěr MC 15, v pásu, tl. 30 mm</t>
  </si>
  <si>
    <t xml:space="preserve">pod parapety : </t>
  </si>
  <si>
    <t xml:space="preserve">r.š. 300 : </t>
  </si>
  <si>
    <t>(0,97+1,06+0,99+0,95+0,98+0,77)*0,25</t>
  </si>
  <si>
    <t>0,83*2*0,25</t>
  </si>
  <si>
    <t>0,85*4*0,25</t>
  </si>
  <si>
    <t xml:space="preserve">r.š. 400 : </t>
  </si>
  <si>
    <t>1,65*8*0,35</t>
  </si>
  <si>
    <t>2,6*2*0,35</t>
  </si>
  <si>
    <t>0,78*3*0,35</t>
  </si>
  <si>
    <t>1,35*8*0,3</t>
  </si>
  <si>
    <t>2,2*2*0,35</t>
  </si>
  <si>
    <t>(2,15+1,05+0,75+1,5+2,1+1,12+0,85+0,55+0,95+1,31+1,03)*0,35</t>
  </si>
  <si>
    <t xml:space="preserve">r.š. 250 : </t>
  </si>
  <si>
    <t>(0,77+1,88+0,98+0,59)*0,2</t>
  </si>
  <si>
    <t>1,23*2*0,2</t>
  </si>
  <si>
    <t>941941031R00</t>
  </si>
  <si>
    <t>Montáž lešení leh.řad.s podlahami,š.do 1 m, H 10 m</t>
  </si>
  <si>
    <t>Včetně kotvení lešení.</t>
  </si>
  <si>
    <t>17,5*9</t>
  </si>
  <si>
    <t>6*3</t>
  </si>
  <si>
    <t>(6+3+6+3+6)*11</t>
  </si>
  <si>
    <t>17,5*11</t>
  </si>
  <si>
    <t>18*10</t>
  </si>
  <si>
    <t>941941191R00</t>
  </si>
  <si>
    <t>Příplatek za každý měsíc použití lešení k pol.1031</t>
  </si>
  <si>
    <t>848*2</t>
  </si>
  <si>
    <t>941941831R00</t>
  </si>
  <si>
    <t>Demontáž lešení leh.řad.s podlahami,š.1 m, H 10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</si>
  <si>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</si>
  <si>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</si>
  <si>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</si>
  <si>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</si>
  <si>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</si>
  <si>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</si>
  <si>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94.01</t>
  </si>
  <si>
    <t>Ochrana střechy proti znečištěnípři provádění omítek</t>
  </si>
  <si>
    <t>95.01</t>
  </si>
  <si>
    <t>Demontáž svítidel, uskladnění a zpětná montáž</t>
  </si>
  <si>
    <t>95.02</t>
  </si>
  <si>
    <t>Demontáž, uskladnění a zpětná montáž cedule</t>
  </si>
  <si>
    <t>95.03</t>
  </si>
  <si>
    <t>Dodávka a montáž - nový držák na vlajku vč. povrchové úpravy</t>
  </si>
  <si>
    <t>95.04</t>
  </si>
  <si>
    <t>Demontáž a montáž venkovní výlevky a zasekání odpdu a přívodu vody vč. úpravy rozvodu kanalizace, vody a výtokového ventilu</t>
  </si>
  <si>
    <t>Položka obsahuje</t>
  </si>
  <si>
    <t>- nerezová nástěnná výlevka se zadní stěnou a mřížkou v=700 mm, š=430 mm, hl.=320 mm</t>
  </si>
  <si>
    <t>- nový výtokový ventil</t>
  </si>
  <si>
    <t>- nový sifon</t>
  </si>
  <si>
    <t>- nový přívod vody a kanalizace cca 1,5 m</t>
  </si>
  <si>
    <t>95.05</t>
  </si>
  <si>
    <t>Zakrytí chodníku - ochrana proti znečištění a porušení</t>
  </si>
  <si>
    <t xml:space="preserve">m2    </t>
  </si>
  <si>
    <t>jižní strana : 20*1,5</t>
  </si>
  <si>
    <t>963011510R00</t>
  </si>
  <si>
    <t>Bourání stropů z tvárnic tl. 8 cm, nosníky ocelové</t>
  </si>
  <si>
    <t>balkon : 11,25*1,82</t>
  </si>
  <si>
    <t>964073231R00</t>
  </si>
  <si>
    <t>Vybourání nosníků ze zdi cihelné dl. 4 m, 35 kg/m</t>
  </si>
  <si>
    <t>balkon IPN 180 : (1,82+0,2)*11*0,0219</t>
  </si>
  <si>
    <t>965042141R00</t>
  </si>
  <si>
    <t>Bourání mazanin betonových tl. 10 cm, nad 4 m2</t>
  </si>
  <si>
    <t>11,25*1,82*(0,05+0,05)</t>
  </si>
  <si>
    <t>965082923R00</t>
  </si>
  <si>
    <t>Odstranění násypu tl. do 10 cm, plocha nad 2 m2</t>
  </si>
  <si>
    <t>11,25*1,82*0,08</t>
  </si>
  <si>
    <t>976071111R00</t>
  </si>
  <si>
    <t>Vybourání kovových zábradlí a madel</t>
  </si>
  <si>
    <t>balkon : 1,82+11,25+1,82</t>
  </si>
  <si>
    <t>976074121R00</t>
  </si>
  <si>
    <t>Vybourání kotevních želez zeď cihelná MVC</t>
  </si>
  <si>
    <t>konzole elektro : 1</t>
  </si>
  <si>
    <t>držák vlajky : 2</t>
  </si>
  <si>
    <t>978015231R00</t>
  </si>
  <si>
    <t>Otlučení omítek vnějších MVC v složit.1-4 do 20 %</t>
  </si>
  <si>
    <t>978015261R00</t>
  </si>
  <si>
    <t>Otlučení omítek vnějších MVC v složit.1-4 do 50 %</t>
  </si>
  <si>
    <t>978015331R00</t>
  </si>
  <si>
    <t>Otlučení omítek vnějších MVC v složit.5-7 do 20 %</t>
  </si>
  <si>
    <t>999281108R00</t>
  </si>
  <si>
    <t>Přesun hmot pro opravy a údržbu do výšky 12 m</t>
  </si>
  <si>
    <t>712300833R00</t>
  </si>
  <si>
    <t>Odstranění povlakové krytiny střech do 10° 3vrstvé</t>
  </si>
  <si>
    <t>712300834R00</t>
  </si>
  <si>
    <t>Příplat.za odstr.každé další vrstvy,střechy do 10°</t>
  </si>
  <si>
    <t>balkon : 11,25*1,82*3</t>
  </si>
  <si>
    <t>764812615R00</t>
  </si>
  <si>
    <t>Oplechování říms z lakovaného Pz plechu, rš 150 mm</t>
  </si>
  <si>
    <t>764819212R00</t>
  </si>
  <si>
    <t>Odpadní trouby kruhové z lak.Pz plechu, D 100 mm</t>
  </si>
  <si>
    <t>včetně kolena, objímky, spojovacího materiálu a zednické výpomoci.</t>
  </si>
  <si>
    <t>764816125R00</t>
  </si>
  <si>
    <t>Oplechování parapetů, lakovaný Pz plech, rš 250 mm</t>
  </si>
  <si>
    <t>0,77+1,88+0,98+0,59</t>
  </si>
  <si>
    <t>1,23*2</t>
  </si>
  <si>
    <t>764816131R00</t>
  </si>
  <si>
    <t>Oplechování parapetů, lakovaný Pz plech, rš 300 mm</t>
  </si>
  <si>
    <t>včetně krytek a spojovacích prostředků.</t>
  </si>
  <si>
    <t>0,97+1,06+0,99+0,95+0,98+0,77</t>
  </si>
  <si>
    <t>0,83*2</t>
  </si>
  <si>
    <t>0,85*4</t>
  </si>
  <si>
    <t>764816140R00</t>
  </si>
  <si>
    <t>Oplechování parapetů, lakovaný Pz plech, rš 400 mm</t>
  </si>
  <si>
    <t>1,65*8</t>
  </si>
  <si>
    <t>2,6*2</t>
  </si>
  <si>
    <t>0,78*3</t>
  </si>
  <si>
    <t>1,35*8</t>
  </si>
  <si>
    <t>2,2*2</t>
  </si>
  <si>
    <t>2,15+1,05+0,75+1,5+2,1+1,12+0,85+0,55+0,95+1,31+1,03</t>
  </si>
  <si>
    <t>764331830R00</t>
  </si>
  <si>
    <t>Demontáž lemování zdí, rš 250 a 330 mm, do 30°</t>
  </si>
  <si>
    <t>balkon : 11,25</t>
  </si>
  <si>
    <t>764410850R00</t>
  </si>
  <si>
    <t>Demontáž oplechování parapetů,rš od 100 do 330 mm</t>
  </si>
  <si>
    <t>764421830R00</t>
  </si>
  <si>
    <t>Demontáž oplechování říms,rš od 100 do 200 mm</t>
  </si>
  <si>
    <t>764454801R00</t>
  </si>
  <si>
    <t>Demontáž odpadních trub kruhových,D 75 a 100 mm</t>
  </si>
  <si>
    <t>998764102R00</t>
  </si>
  <si>
    <t>Přesun hmot pro klempířské konstr., výšky do 12 m</t>
  </si>
  <si>
    <t>766.04</t>
  </si>
  <si>
    <t>Dodávka a montáž - nové dřevěné okenice</t>
  </si>
  <si>
    <t>Stávající původní dřevěné okenice jsou v současné době již na konci své životnosti</t>
  </si>
  <si>
    <t>vlivem povětrnostních podmínek.</t>
  </si>
  <si>
    <t>Je navrženo zhotovení nových okenic, které budou realizovány jako přesné kopie</t>
  </si>
  <si>
    <t>z modřinového dřeva opatřeného syntetickou lazurou stávajíciho odstínu (vzorek</t>
  </si>
  <si>
    <t>nutno odsouhlasit pracovníky státní památkové péče). Kování bude z oceli s</t>
  </si>
  <si>
    <t>povrchovu úpravou stejného odstínu.</t>
  </si>
  <si>
    <t>Okenice se skládají ze dřevěného rámu zavěšeného pomocí pantů do vnějšiho zdiva.</t>
  </si>
  <si>
    <t>Výplň rámu tvoří několik (dle výšky) samostatných dřevěných lamel kotvených do</t>
  </si>
  <si>
    <t>rámu ocelovou osou a vzájemně propojených vodící lištou umožňujíci jejich</t>
  </si>
  <si>
    <t>polohování ve třech pozicích.</t>
  </si>
  <si>
    <t>Součástí bude výrobní / dílenská dokumentace</t>
  </si>
  <si>
    <t xml:space="preserve">Okenice : </t>
  </si>
  <si>
    <t>OK 01 : 0,6*2,05*16</t>
  </si>
  <si>
    <t>OK 02 : 0,55*1,5*4</t>
  </si>
  <si>
    <t>OK 03 : 0,9*2,05*4</t>
  </si>
  <si>
    <t>OK 04 : 0,5*1,45*2</t>
  </si>
  <si>
    <t>OK 05 : 0,85*2*2</t>
  </si>
  <si>
    <t>OK 06 : 0,55*2*6</t>
  </si>
  <si>
    <t>OK 07 : 0,55*2*4</t>
  </si>
  <si>
    <t>OK 08 : 0,5*2,8*2</t>
  </si>
  <si>
    <t>766.05</t>
  </si>
  <si>
    <t>Repase stávajících dřevěných okenic</t>
  </si>
  <si>
    <t>OJ 30 : 1,12*1,98*2</t>
  </si>
  <si>
    <t>953991121R00</t>
  </si>
  <si>
    <t>Osazení hmoždinek ve stěnách z cihel DN 10 - 12 mm</t>
  </si>
  <si>
    <t xml:space="preserve">zábradlí okna : </t>
  </si>
  <si>
    <t xml:space="preserve">okno : </t>
  </si>
  <si>
    <t>OJ16 : 4</t>
  </si>
  <si>
    <t>OJ18 : 4</t>
  </si>
  <si>
    <t>OJ19 : 4</t>
  </si>
  <si>
    <t>OJ 20 : 4</t>
  </si>
  <si>
    <t>OJ34 : 4</t>
  </si>
  <si>
    <t>OJ35 : 4</t>
  </si>
  <si>
    <t>767662110R00</t>
  </si>
  <si>
    <t>Montáž mříží pevných - šroubováním - zpětná montáž</t>
  </si>
  <si>
    <t>OJ1 : 0,94*0,75*1</t>
  </si>
  <si>
    <t>OJ2 : 1,03*0,75*1</t>
  </si>
  <si>
    <t>OJ3 : 0,96*0,75*1</t>
  </si>
  <si>
    <t>OJ4 : 0,92*0,75*1</t>
  </si>
  <si>
    <t>OJ5 : 0,8*0,75*2</t>
  </si>
  <si>
    <t>OJ6 : 0,95*0,5*1</t>
  </si>
  <si>
    <t>OJ7,9 : 0,82*0,5*2</t>
  </si>
  <si>
    <t>OJ8.10 : 0,82*0,3*2</t>
  </si>
  <si>
    <t>OJ20 : 0,9*0,74*1</t>
  </si>
  <si>
    <t>OJ35 : 0,85*1,15*1</t>
  </si>
  <si>
    <t>767995101R00</t>
  </si>
  <si>
    <t>Výroba a montáž kov. atypických konstr. do 5 kg</t>
  </si>
  <si>
    <t xml:space="preserve">OJ16 : </t>
  </si>
  <si>
    <t>0,52*2*1,1</t>
  </si>
  <si>
    <t>0,09*3*1,1</t>
  </si>
  <si>
    <t>0,15*2*1,96</t>
  </si>
  <si>
    <t xml:space="preserve">OJ18 : </t>
  </si>
  <si>
    <t>0,82*2*1,1</t>
  </si>
  <si>
    <t xml:space="preserve">OJ19 : </t>
  </si>
  <si>
    <t xml:space="preserve">OJ 20 : </t>
  </si>
  <si>
    <t>0,9*2*1,1</t>
  </si>
  <si>
    <t xml:space="preserve">OJ34 : </t>
  </si>
  <si>
    <t>0,69*2*1,1</t>
  </si>
  <si>
    <t xml:space="preserve">OJ35 : </t>
  </si>
  <si>
    <t>0,85*2*1,1</t>
  </si>
  <si>
    <t>767.01</t>
  </si>
  <si>
    <t>Demontáž mříží</t>
  </si>
  <si>
    <t>132203320000R</t>
  </si>
  <si>
    <t>Tyč ocelová plochá jakost S235  50x5 mm 11375</t>
  </si>
  <si>
    <t>0,15*2*1,96*1,1</t>
  </si>
  <si>
    <t>14587212R</t>
  </si>
  <si>
    <t>Profil čtvercový uzavř.svařovaný  S235  20 x 2 mm</t>
  </si>
  <si>
    <t>0,52*2*1,1*0,001*1,1</t>
  </si>
  <si>
    <t>0,09*3*1,1*0,001*1,1</t>
  </si>
  <si>
    <t>0,82*2*1,1*0,001*1,1</t>
  </si>
  <si>
    <t>0,9*2*1,1*0,001*1,1</t>
  </si>
  <si>
    <t>0,69*2*1,1*0,001*1,1</t>
  </si>
  <si>
    <t>0,85*2*1,1*0,001*1,1</t>
  </si>
  <si>
    <t>311202130000R</t>
  </si>
  <si>
    <t>Podložka přesná 021702.1 otvor 6,4 mm</t>
  </si>
  <si>
    <t>31140616R</t>
  </si>
  <si>
    <t>Vrut se šestihrannou hlavou 021810  6x 60 mm</t>
  </si>
  <si>
    <t>1000 ks</t>
  </si>
  <si>
    <t>783201811R00</t>
  </si>
  <si>
    <t>Odstranění nátěrů z kovových konstrukcí oškrábáním - klempířské konstrukce</t>
  </si>
  <si>
    <t xml:space="preserve">plechová střecha : </t>
  </si>
  <si>
    <t>jižní : 3,6*1,5</t>
  </si>
  <si>
    <t>západní : 4,6*1,7</t>
  </si>
  <si>
    <t>východní : 1,9*1,6*0,5*3</t>
  </si>
  <si>
    <t>783222130RT2</t>
  </si>
  <si>
    <t>Nátěr syntetický kov.konstrukcí 2x červenohnědá</t>
  </si>
  <si>
    <t>včetně montáže, dodávky a demontáže lešení.</t>
  </si>
  <si>
    <t>0,52*2*0,08</t>
  </si>
  <si>
    <t>0,09*3*0,08</t>
  </si>
  <si>
    <t>0,15*0,05*2*2</t>
  </si>
  <si>
    <t>0,82*2*0,08</t>
  </si>
  <si>
    <t>0,9*2*0,08</t>
  </si>
  <si>
    <t>0,69*2*0,08</t>
  </si>
  <si>
    <t>0,85*2*0,08</t>
  </si>
  <si>
    <t>783225600R00</t>
  </si>
  <si>
    <t>Nátěr syntetický kovových konstrukcí 2x email</t>
  </si>
  <si>
    <t>včetně pomocného lešení.</t>
  </si>
  <si>
    <t xml:space="preserve">nátěr mříží : </t>
  </si>
  <si>
    <t>783226100R00</t>
  </si>
  <si>
    <t>Nátěr syntetický kovových konstrukcí základní</t>
  </si>
  <si>
    <t>783592000R00</t>
  </si>
  <si>
    <t>Nátěr vodou řed. klempíř. konstrukcí Z + 2 x</t>
  </si>
  <si>
    <t>783.01</t>
  </si>
  <si>
    <t>Otryskání kovových konstrukcí - stávající mříže</t>
  </si>
  <si>
    <t xml:space="preserve">očištění mříží : </t>
  </si>
  <si>
    <t>979011111R00</t>
  </si>
  <si>
    <t>Svislá doprava suti a vybour. hmot za 2.NP a 1.PP</t>
  </si>
  <si>
    <t>979011121R00</t>
  </si>
  <si>
    <t>Příplatek za každé další podlaží</t>
  </si>
  <si>
    <t>viz tabulka oken</t>
  </si>
  <si>
    <t>317234410R00</t>
  </si>
  <si>
    <t>Vyzdívka mezi nosníky cihlami pálenými na MC</t>
  </si>
  <si>
    <t>1,6*0,1*0,48</t>
  </si>
  <si>
    <t>317941121R00</t>
  </si>
  <si>
    <t>Osazení ocelových válcovaných nosníků do č.12</t>
  </si>
  <si>
    <t>HEB 100 : 1,6*4*0,0204</t>
  </si>
  <si>
    <t>342248109R00</t>
  </si>
  <si>
    <t>Příčky z keramických bloků 8 P+D na MVC 5, tl. 80 mm</t>
  </si>
  <si>
    <t>(1,05+0,15+3)*2,18</t>
  </si>
  <si>
    <t>1,3*2,18</t>
  </si>
  <si>
    <t>-0,7*2</t>
  </si>
  <si>
    <t>342256254R00</t>
  </si>
  <si>
    <t>Příčka z tvárnic pórobetonových tl. 125 mm</t>
  </si>
  <si>
    <t>přizdívka WC : 1,1*1,25</t>
  </si>
  <si>
    <t>346244381R00</t>
  </si>
  <si>
    <t>Plentování ocelových nosníků výšky do 20 cm</t>
  </si>
  <si>
    <t>1,6*0,1*2</t>
  </si>
  <si>
    <t>13388425R</t>
  </si>
  <si>
    <t>Tyč průřezu HEB100, střední, jakost oceli S235 11375</t>
  </si>
  <si>
    <t>HEB 100 : 1,6*4*0,0204*1,07</t>
  </si>
  <si>
    <t>411353101R00</t>
  </si>
  <si>
    <t>Bednění kleneb tvaru válce r nad 1 m - zřízení</t>
  </si>
  <si>
    <t>Včetně pomocného lešení o výšce podlahy do 1900 mm a pro zatížení do 1,5 kPa.</t>
  </si>
  <si>
    <t xml:space="preserve">podepření klenby v 007, 008 : </t>
  </si>
  <si>
    <t>2,5*1,5</t>
  </si>
  <si>
    <t>411353102R00</t>
  </si>
  <si>
    <t>Bednění kleneb tvaru válce r nad 1 m - odstranění</t>
  </si>
  <si>
    <t>611421221R00</t>
  </si>
  <si>
    <t>Oprava váp.omítek stropů do 10% plochy - hladkých</t>
  </si>
  <si>
    <t>Včetně pomocného pracovního lešení o výšce podlahy do 1900 mm a pro zatížení do 1,5 kPa.</t>
  </si>
  <si>
    <t>005 : 4,54</t>
  </si>
  <si>
    <t xml:space="preserve">007 : </t>
  </si>
  <si>
    <t>3*1,3</t>
  </si>
  <si>
    <t>1,1*1,3</t>
  </si>
  <si>
    <t>611471413R00</t>
  </si>
  <si>
    <t>Úprava stropů aktiv. štukem s přísadou</t>
  </si>
  <si>
    <t>611481111R00</t>
  </si>
  <si>
    <t>Potažení stropů rabicovým pletivem s vypnutím</t>
  </si>
  <si>
    <t>překlad : 1,35*(0,15+0,48+0,15)</t>
  </si>
  <si>
    <t>612421626R00</t>
  </si>
  <si>
    <t>Omítka vnitřní zdiva, MVC, hladká</t>
  </si>
  <si>
    <t>(1,3+1,1)*1,5</t>
  </si>
  <si>
    <t>612421637R00</t>
  </si>
  <si>
    <t>Omítka vnitřní zdiva, MVC, štuková</t>
  </si>
  <si>
    <t>(1,2+3-1,2)*2,18</t>
  </si>
  <si>
    <t>(1,2+3)*2,18</t>
  </si>
  <si>
    <t>(1,3+1,1)*(2,18-1,5)</t>
  </si>
  <si>
    <t>612421321R00</t>
  </si>
  <si>
    <t>Oprava vápen.omítek stěn do 30 % pl. - hladkých</t>
  </si>
  <si>
    <t xml:space="preserve">005 : </t>
  </si>
  <si>
    <t>(0,9+0,85+0,65+1,68)*2*2,18</t>
  </si>
  <si>
    <t>-0,6*2</t>
  </si>
  <si>
    <t>-1,35*1,92</t>
  </si>
  <si>
    <t>(1,3+1,05+0,15+3+1,3)*2,18</t>
  </si>
  <si>
    <t>612425931R00</t>
  </si>
  <si>
    <t>Omítka vápenná vnitřního ostění - štuková</t>
  </si>
  <si>
    <t>(1,92+1,35+1,92)*0,48</t>
  </si>
  <si>
    <t>612471413R00</t>
  </si>
  <si>
    <t>Úprava vnitřních stěn aktivovaným štukem s přísad.</t>
  </si>
  <si>
    <t>(1,3+3)*2,18</t>
  </si>
  <si>
    <t>(1,1+1,3)*(2,18-1,5)</t>
  </si>
  <si>
    <t>632451032R00</t>
  </si>
  <si>
    <t>Vyrovnávací potěr MC 15, v ploše, tl. 30 mm</t>
  </si>
  <si>
    <t>4,54</t>
  </si>
  <si>
    <t>1,35*0,48</t>
  </si>
  <si>
    <t>642942111R00</t>
  </si>
  <si>
    <t>Osazení zárubní dveřních ocelových, pl. do 2,5 m2</t>
  </si>
  <si>
    <t>55330304R</t>
  </si>
  <si>
    <t>Zárubeň ocelová H 95   700x1970x95 P pro klasické zdění, bez drážky, pevně přivařené závěsy</t>
  </si>
  <si>
    <t>RTS 19/ II</t>
  </si>
  <si>
    <t>952901111R00</t>
  </si>
  <si>
    <t>Vyčištění budov o výšce podlaží do 4 m</t>
  </si>
  <si>
    <t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t>
  </si>
  <si>
    <t xml:space="preserve">ostatní : </t>
  </si>
  <si>
    <t>20</t>
  </si>
  <si>
    <t>Ostatní přípomocné, bourací a zednické práce, vč. materiálu</t>
  </si>
  <si>
    <t xml:space="preserve">hod   </t>
  </si>
  <si>
    <t>962031116R00</t>
  </si>
  <si>
    <t>Bourání příček z cihel pálených plných tl. 140 mm</t>
  </si>
  <si>
    <t>(1,05+1,505)*2,18</t>
  </si>
  <si>
    <t>962042321R00</t>
  </si>
  <si>
    <t>Bourání zdiva nadzákladového z betonu prostého</t>
  </si>
  <si>
    <t xml:space="preserve">sprcha : </t>
  </si>
  <si>
    <t>1,58*0,3*0,3</t>
  </si>
  <si>
    <t>0,7*0,4*0,15</t>
  </si>
  <si>
    <t>0,9*0,5*0,15</t>
  </si>
  <si>
    <t>964073221R00</t>
  </si>
  <si>
    <t>Vybourání nosníků ze zdi cihelné dl. 4 m, 20 kg/m</t>
  </si>
  <si>
    <t>1,2*4*0,02</t>
  </si>
  <si>
    <t>965081713R00</t>
  </si>
  <si>
    <t>Bourání dlažeb keramických tl.10 mm, nad 1 m2</t>
  </si>
  <si>
    <t>007, 008 : (1,05+0,15+3)*1,4</t>
  </si>
  <si>
    <t>968072455R00</t>
  </si>
  <si>
    <t>Vybourání kovových dveřních zárubní pl. do 2 m2</t>
  </si>
  <si>
    <t>0,6*2</t>
  </si>
  <si>
    <t>971033561R00</t>
  </si>
  <si>
    <t>Vybourání otv. zeď cihel. pl.1 m2, tl.60 cm, MVC</t>
  </si>
  <si>
    <t>Včetně pomocného lešení o výšce podlahy do 1900 mm a pro zatížení do 1,5 kPa  (150 kg/m2).</t>
  </si>
  <si>
    <t>1,35*1,92*0,48</t>
  </si>
  <si>
    <t>-0,6*1,92*0,42</t>
  </si>
  <si>
    <t>974031664R00</t>
  </si>
  <si>
    <t>Vysekání rýh zeď cihelná vtah. nosníků 15 x 15 cm</t>
  </si>
  <si>
    <t>1,6*3</t>
  </si>
  <si>
    <t>975053141R00</t>
  </si>
  <si>
    <t>Víceřad.podchycení stropů do 3,5 m,do 1500 kg/m2</t>
  </si>
  <si>
    <t>978059531R00</t>
  </si>
  <si>
    <t>Odsekání vnitřních obkladů stěn nad 2 m2</t>
  </si>
  <si>
    <t>(0,9+0,85+0,65+1,68)*2*2</t>
  </si>
  <si>
    <t>-0,6*2*2</t>
  </si>
  <si>
    <t>(1,05+1,355)*2*2</t>
  </si>
  <si>
    <t xml:space="preserve">008 : </t>
  </si>
  <si>
    <t>(1,505+3+1,44)*2</t>
  </si>
  <si>
    <t>720.01</t>
  </si>
  <si>
    <t>Demontáž stávajícíh rozvodů kanalizace a vody vč. zaslepení, vč. likvidace</t>
  </si>
  <si>
    <t>721171219R00</t>
  </si>
  <si>
    <t>Trubka pro připojení WC, HL202G, D 110 mm</t>
  </si>
  <si>
    <t>721176102R00</t>
  </si>
  <si>
    <t>Potrubí HT připojovací D 40 x 1,8 mm</t>
  </si>
  <si>
    <t>Potrubí včetně tvarovek.</t>
  </si>
  <si>
    <t>721176105R00</t>
  </si>
  <si>
    <t>Potrubí HT připojovací D 110 x 2,7 mm</t>
  </si>
  <si>
    <t>721210812R00</t>
  </si>
  <si>
    <t>Demontáž vpusti  DN 70</t>
  </si>
  <si>
    <t>721223425RT1</t>
  </si>
  <si>
    <t>Vpusť podlahová se zápachovou uzávěrkou HL80.1 mřížka nerez 115 x 115 mm, odpad D 50/75 mm</t>
  </si>
  <si>
    <t>721.01</t>
  </si>
  <si>
    <t xml:space="preserve">Napojení na stávající rozvod </t>
  </si>
  <si>
    <t>998721101R00</t>
  </si>
  <si>
    <t>Přesun hmot pro vnitřní kanalizaci, výšky do 6 m</t>
  </si>
  <si>
    <t>722172331R00</t>
  </si>
  <si>
    <t>Potrubí z PP-R, PN 20, D 20x3,4 mm, vč. zed. výpom.</t>
  </si>
  <si>
    <t>Potrubí včetně tvarovek a zednických výpomocí.</t>
  </si>
  <si>
    <t>722181212RT7</t>
  </si>
  <si>
    <t>Izolace návleková tl. stěny 9 mm vnitřní průměr 20 mm</t>
  </si>
  <si>
    <t>V položce je kalkulována dodávka izolační trubice, spon a lepicí pásky.</t>
  </si>
  <si>
    <t>722220111R00</t>
  </si>
  <si>
    <t>Nástěnka, pro výtokový ventil G 1/2</t>
  </si>
  <si>
    <t>WC : 1</t>
  </si>
  <si>
    <t>UM : 2</t>
  </si>
  <si>
    <t>722229101R00</t>
  </si>
  <si>
    <t>Montáž vodovodních armatur,1závit, G 1/2</t>
  </si>
  <si>
    <t>722.01</t>
  </si>
  <si>
    <t>55141040R</t>
  </si>
  <si>
    <t>Ventil rohový TE-66  1/2" bez filtru</t>
  </si>
  <si>
    <t>998722101R00</t>
  </si>
  <si>
    <t>Přesun hmot pro vnitřní vodovod, výšky do 6 m</t>
  </si>
  <si>
    <t>725110814R00</t>
  </si>
  <si>
    <t>Demontáž klozetů kombinovaných</t>
  </si>
  <si>
    <t>725119306R00</t>
  </si>
  <si>
    <t>Montáž klozetu závěsného</t>
  </si>
  <si>
    <t>725119401R00</t>
  </si>
  <si>
    <t>Montáž předstěnových systémů pro zazdění</t>
  </si>
  <si>
    <t>725219401R00</t>
  </si>
  <si>
    <t>Montáž umyvadel na šrouby</t>
  </si>
  <si>
    <t>725220841R00</t>
  </si>
  <si>
    <t>Demontáž ocelové vany</t>
  </si>
  <si>
    <t>725810811R00</t>
  </si>
  <si>
    <t>Demontáž ventilu výtokového nástěnného</t>
  </si>
  <si>
    <t>725820801R00</t>
  </si>
  <si>
    <t>Demontáž baterie nástěnné do G 3/4</t>
  </si>
  <si>
    <t>vana : 2</t>
  </si>
  <si>
    <t>725829301R00</t>
  </si>
  <si>
    <t>Montáž baterie umyv.a dřezové stojánkové</t>
  </si>
  <si>
    <t>725840850R00</t>
  </si>
  <si>
    <t>Demontáž baterie sprchových G 3/4x1</t>
  </si>
  <si>
    <t>725860213R00</t>
  </si>
  <si>
    <t>Sifon umyvadlový, D 40 mm</t>
  </si>
  <si>
    <t>28696752R</t>
  </si>
  <si>
    <t>Tlačítko ovládací plastové bílá/chrom/bílá</t>
  </si>
  <si>
    <t>286967561R</t>
  </si>
  <si>
    <t>Modul-WC Kombifix ovládání zepředu UP320, h=108 cm pro mokrý proces, do zděné předstěnové instalace. 2 objemy splachování</t>
  </si>
  <si>
    <t>55167411R</t>
  </si>
  <si>
    <t>Sedátko klozetové dětské  s kovovými klouby</t>
  </si>
  <si>
    <t>64214821R</t>
  </si>
  <si>
    <t>Umyvadlo dětské s otvorem pro baterii  bílé</t>
  </si>
  <si>
    <t>64222175R</t>
  </si>
  <si>
    <t>Klozet závěsný JUNIOR hluboké splachování</t>
  </si>
  <si>
    <t>RTS 19/ I</t>
  </si>
  <si>
    <t>998725101R00</t>
  </si>
  <si>
    <t>Přesun hmot pro zařizovací předměty, výšky do 6 m</t>
  </si>
  <si>
    <t>766661112R00</t>
  </si>
  <si>
    <t>Montáž dveří do zárubně,otevíravých 1kř.do 0,8 m</t>
  </si>
  <si>
    <t>766670021R00</t>
  </si>
  <si>
    <t>Montáž kliky a štítku</t>
  </si>
  <si>
    <t>54914594R</t>
  </si>
  <si>
    <t>Kliky se štítem dveřní  FAB Cr vč. vložky FAB</t>
  </si>
  <si>
    <t>61160112R</t>
  </si>
  <si>
    <t>Dveře vnitřní fólie plné 1kř. 80x197 bílé</t>
  </si>
  <si>
    <t>998766101R00</t>
  </si>
  <si>
    <t>Přesun hmot pro truhlářské konstr., výšky do 6 m</t>
  </si>
  <si>
    <t>771130111R00</t>
  </si>
  <si>
    <t>Obklad soklíků rovných do tmele výšky do 100 mm</t>
  </si>
  <si>
    <t>(0,9+0,85+0,65+1,68)*2</t>
  </si>
  <si>
    <t>0,48*2</t>
  </si>
  <si>
    <t>-0,7*1</t>
  </si>
  <si>
    <t>-0,9*1</t>
  </si>
  <si>
    <t>-1,35*1</t>
  </si>
  <si>
    <t>(1,3+3)*2</t>
  </si>
  <si>
    <t>-1,35</t>
  </si>
  <si>
    <t>-0,7</t>
  </si>
  <si>
    <t>771575109R00</t>
  </si>
  <si>
    <t>Montáž podlah keram.,hladké, tmel</t>
  </si>
  <si>
    <t>59764210R</t>
  </si>
  <si>
    <t xml:space="preserve">Dlažba hladká protiskl. 300x300x9 mm </t>
  </si>
  <si>
    <t>10,518*1,1</t>
  </si>
  <si>
    <t>597642410R</t>
  </si>
  <si>
    <t>Dlažba sokl 300x80x9 mm</t>
  </si>
  <si>
    <t>12,72*3,3*1,1</t>
  </si>
  <si>
    <t>-0,1736</t>
  </si>
  <si>
    <t>998771101R00</t>
  </si>
  <si>
    <t>Přesun hmot pro podlahy z dlaždic, výšky do 6 m</t>
  </si>
  <si>
    <t>781415015R00</t>
  </si>
  <si>
    <t>Montáž obkladů stěn, porovin.,tmel, 20x20,30x15 cm</t>
  </si>
  <si>
    <t>(1,1+1,3)*2*1,5</t>
  </si>
  <si>
    <t>1,1*0,125</t>
  </si>
  <si>
    <t>-0,7*1,5</t>
  </si>
  <si>
    <t>597813601R</t>
  </si>
  <si>
    <t xml:space="preserve">Obkládačka </t>
  </si>
  <si>
    <t>6,2875*1,1</t>
  </si>
  <si>
    <t>998781102R00</t>
  </si>
  <si>
    <t>Přesun hmot pro obklady keramické, výšky do 12 m</t>
  </si>
  <si>
    <t>783225100R00</t>
  </si>
  <si>
    <t>Nátěr syntetický kovových konstrukcí 2x  email</t>
  </si>
  <si>
    <t xml:space="preserve">nátěr zárubní : </t>
  </si>
  <si>
    <t>4,7*0,25*2</t>
  </si>
  <si>
    <t>4,6*0,25*1</t>
  </si>
  <si>
    <t>784402801R00</t>
  </si>
  <si>
    <t>Odstranění malby oškrábáním v místnosti H do 3,8 m</t>
  </si>
  <si>
    <t xml:space="preserve">strop : </t>
  </si>
  <si>
    <t>stěny : 10</t>
  </si>
  <si>
    <t>784191101R00</t>
  </si>
  <si>
    <t>Penetrace podkladu univerzální 1x</t>
  </si>
  <si>
    <t>strop : 9,87</t>
  </si>
  <si>
    <t>stěny : 18,762+21,0108</t>
  </si>
  <si>
    <t>ostění : 2,4912</t>
  </si>
  <si>
    <t>784195212R00</t>
  </si>
  <si>
    <t>Malba  bílá, bez penetrace, 2 x</t>
  </si>
  <si>
    <t>21.01</t>
  </si>
  <si>
    <t>Úprava rozvodů elektroinstalace, vč. nových spínačů a světel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</si>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</sst>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HgbEnrvVx3yEEa1iHqaDs8oOCdYHNV0WcoJOJwHRt0EouQemsHfawDQLKXxyM2z1zQJzjuTsSBvWQqJjNw87Vw==" saltValue="i/IwRgbuGVIn6wGiVdwdk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9"/>
  <sheetViews>
    <sheetView showGridLines="0" tabSelected="1" topLeftCell="B1" zoomScaleNormal="100" zoomScaleSheetLayoutView="75" workbookViewId="0">
      <selection activeCell="M45" sqref="M45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5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5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5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5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5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5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SUMIF(F53:F85,A16,I53:I85)+SUMIF(F53:F85,"PSU",I53:I85)</f>
        <v>0</v>
      </c>
      <c r="J16" s="85"/>
    </row>
    <row r="17" spans="1:10" ht="23.25" customHeight="1" x14ac:dyDescent="0.25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SUMIF(F53:F85,A17,I53:I85)</f>
        <v>0</v>
      </c>
      <c r="J17" s="85"/>
    </row>
    <row r="18" spans="1:10" ht="23.25" customHeight="1" x14ac:dyDescent="0.25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SUMIF(F53:F85,A18,I53:I85)</f>
        <v>0</v>
      </c>
      <c r="J18" s="85"/>
    </row>
    <row r="19" spans="1:10" ht="23.25" customHeight="1" x14ac:dyDescent="0.25">
      <c r="A19" s="194" t="s">
        <v>120</v>
      </c>
      <c r="B19" s="38" t="s">
        <v>29</v>
      </c>
      <c r="C19" s="62"/>
      <c r="D19" s="63"/>
      <c r="E19" s="83"/>
      <c r="F19" s="84"/>
      <c r="G19" s="83"/>
      <c r="H19" s="84"/>
      <c r="I19" s="83">
        <f>SUMIF(F53:F85,A19,I53:I85)</f>
        <v>0</v>
      </c>
      <c r="J19" s="85"/>
    </row>
    <row r="20" spans="1:10" ht="23.25" customHeight="1" x14ac:dyDescent="0.25">
      <c r="A20" s="194" t="s">
        <v>121</v>
      </c>
      <c r="B20" s="38" t="s">
        <v>30</v>
      </c>
      <c r="C20" s="62"/>
      <c r="D20" s="63"/>
      <c r="E20" s="83"/>
      <c r="F20" s="84"/>
      <c r="G20" s="83"/>
      <c r="H20" s="84"/>
      <c r="I20" s="83">
        <f>SUMIF(F53:F85,A20,I53:I85)</f>
        <v>0</v>
      </c>
      <c r="J20" s="85"/>
    </row>
    <row r="21" spans="1:10" ht="23.25" customHeight="1" x14ac:dyDescent="0.25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4" t="s">
        <v>37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6" t="s">
        <v>17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5">
      <c r="A38" s="135" t="s">
        <v>39</v>
      </c>
      <c r="B38" s="140" t="s">
        <v>18</v>
      </c>
      <c r="C38" s="141" t="s">
        <v>6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19</v>
      </c>
      <c r="I38" s="143" t="s">
        <v>1</v>
      </c>
      <c r="J38" s="144" t="s">
        <v>0</v>
      </c>
    </row>
    <row r="39" spans="1:10" ht="25.5" hidden="1" customHeight="1" x14ac:dyDescent="0.25">
      <c r="A39" s="135">
        <v>1</v>
      </c>
      <c r="B39" s="145" t="s">
        <v>45</v>
      </c>
      <c r="C39" s="146"/>
      <c r="D39" s="146"/>
      <c r="E39" s="146"/>
      <c r="F39" s="147">
        <f>'01 2019087 Pol'!AD425+'03 2019087 Pol'!AD727+'04 2019087 Pol'!AD261</f>
        <v>0</v>
      </c>
      <c r="G39" s="148">
        <f>'01 2019087 Pol'!AE425+'03 2019087 Pol'!AE727+'04 2019087 Pol'!AE261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5">
      <c r="A40" s="135">
        <v>2</v>
      </c>
      <c r="B40" s="151" t="s">
        <v>46</v>
      </c>
      <c r="C40" s="152" t="s">
        <v>47</v>
      </c>
      <c r="D40" s="152"/>
      <c r="E40" s="152"/>
      <c r="F40" s="153">
        <f>'01 2019087 Pol'!AD425</f>
        <v>0</v>
      </c>
      <c r="G40" s="154">
        <f>'01 2019087 Pol'!AE425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5">
      <c r="A41" s="135">
        <v>3</v>
      </c>
      <c r="B41" s="156" t="s">
        <v>43</v>
      </c>
      <c r="C41" s="146" t="s">
        <v>48</v>
      </c>
      <c r="D41" s="146"/>
      <c r="E41" s="146"/>
      <c r="F41" s="157"/>
      <c r="G41" s="149"/>
      <c r="H41" s="149"/>
      <c r="I41" s="149"/>
      <c r="J41" s="150"/>
    </row>
    <row r="42" spans="1:10" ht="25.5" customHeight="1" x14ac:dyDescent="0.25">
      <c r="A42" s="135">
        <v>2</v>
      </c>
      <c r="B42" s="151" t="s">
        <v>49</v>
      </c>
      <c r="C42" s="152" t="s">
        <v>50</v>
      </c>
      <c r="D42" s="152"/>
      <c r="E42" s="152"/>
      <c r="F42" s="153">
        <f>'03 2019087 Pol'!AD727</f>
        <v>0</v>
      </c>
      <c r="G42" s="154">
        <f>'03 2019087 Pol'!AE727</f>
        <v>0</v>
      </c>
      <c r="H42" s="154">
        <f>(F42*SazbaDPH1/100)+(G42*SazbaDPH2/100)</f>
        <v>0</v>
      </c>
      <c r="I42" s="154">
        <f>F42+G42+H42</f>
        <v>0</v>
      </c>
      <c r="J42" s="155" t="str">
        <f>IF(CenaCelkemVypocet=0,"",I42/CenaCelkemVypocet*100)</f>
        <v/>
      </c>
    </row>
    <row r="43" spans="1:10" ht="25.5" customHeight="1" x14ac:dyDescent="0.25">
      <c r="A43" s="135">
        <v>3</v>
      </c>
      <c r="B43" s="156" t="s">
        <v>43</v>
      </c>
      <c r="C43" s="146" t="s">
        <v>48</v>
      </c>
      <c r="D43" s="146"/>
      <c r="E43" s="146"/>
      <c r="F43" s="157"/>
      <c r="G43" s="149"/>
      <c r="H43" s="149"/>
      <c r="I43" s="149"/>
      <c r="J43" s="150"/>
    </row>
    <row r="44" spans="1:10" ht="25.5" customHeight="1" x14ac:dyDescent="0.25">
      <c r="A44" s="135">
        <v>2</v>
      </c>
      <c r="B44" s="151" t="s">
        <v>51</v>
      </c>
      <c r="C44" s="152" t="s">
        <v>52</v>
      </c>
      <c r="D44" s="152"/>
      <c r="E44" s="152"/>
      <c r="F44" s="153">
        <f>'04 2019087 Pol'!AD261</f>
        <v>0</v>
      </c>
      <c r="G44" s="154">
        <f>'04 2019087 Pol'!AE261</f>
        <v>0</v>
      </c>
      <c r="H44" s="154">
        <f>(F44*SazbaDPH1/100)+(G44*SazbaDPH2/100)</f>
        <v>0</v>
      </c>
      <c r="I44" s="154">
        <f>F44+G44+H44</f>
        <v>0</v>
      </c>
      <c r="J44" s="155" t="str">
        <f>IF(CenaCelkemVypocet=0,"",I44/CenaCelkemVypocet*100)</f>
        <v/>
      </c>
    </row>
    <row r="45" spans="1:10" ht="25.5" customHeight="1" x14ac:dyDescent="0.25">
      <c r="A45" s="135">
        <v>3</v>
      </c>
      <c r="B45" s="156" t="s">
        <v>43</v>
      </c>
      <c r="C45" s="146" t="s">
        <v>48</v>
      </c>
      <c r="D45" s="146"/>
      <c r="E45" s="146"/>
      <c r="F45" s="157"/>
      <c r="G45" s="149"/>
      <c r="H45" s="149"/>
      <c r="I45" s="149"/>
      <c r="J45" s="150"/>
    </row>
    <row r="46" spans="1:10" ht="25.5" customHeight="1" x14ac:dyDescent="0.25">
      <c r="A46" s="135"/>
      <c r="B46" s="158" t="s">
        <v>53</v>
      </c>
      <c r="C46" s="159"/>
      <c r="D46" s="159"/>
      <c r="E46" s="160"/>
      <c r="F46" s="161">
        <f>SUMIF(A39:A45,"=1",F39:F45)</f>
        <v>0</v>
      </c>
      <c r="G46" s="162">
        <f>SUMIF(A39:A45,"=1",G39:G45)</f>
        <v>0</v>
      </c>
      <c r="H46" s="162">
        <f>SUMIF(A39:A45,"=1",H39:H45)</f>
        <v>0</v>
      </c>
      <c r="I46" s="162">
        <f>SUMIF(A39:A45,"=1",I39:I45)</f>
        <v>0</v>
      </c>
      <c r="J46" s="163">
        <f>SUMIF(A39:A45,"=1",J39:J45)</f>
        <v>0</v>
      </c>
    </row>
    <row r="50" spans="1:10" ht="15.6" x14ac:dyDescent="0.3">
      <c r="B50" s="174" t="s">
        <v>55</v>
      </c>
    </row>
    <row r="52" spans="1:10" ht="25.5" customHeight="1" x14ac:dyDescent="0.25">
      <c r="A52" s="176"/>
      <c r="B52" s="179" t="s">
        <v>18</v>
      </c>
      <c r="C52" s="179" t="s">
        <v>6</v>
      </c>
      <c r="D52" s="180"/>
      <c r="E52" s="180"/>
      <c r="F52" s="181" t="s">
        <v>56</v>
      </c>
      <c r="G52" s="181"/>
      <c r="H52" s="181"/>
      <c r="I52" s="181" t="s">
        <v>31</v>
      </c>
      <c r="J52" s="181" t="s">
        <v>0</v>
      </c>
    </row>
    <row r="53" spans="1:10" ht="36.75" customHeight="1" x14ac:dyDescent="0.25">
      <c r="A53" s="177"/>
      <c r="B53" s="182" t="s">
        <v>57</v>
      </c>
      <c r="C53" s="183" t="s">
        <v>58</v>
      </c>
      <c r="D53" s="184"/>
      <c r="E53" s="184"/>
      <c r="F53" s="190" t="s">
        <v>26</v>
      </c>
      <c r="G53" s="191"/>
      <c r="H53" s="191"/>
      <c r="I53" s="191">
        <f>'01 2019087 Pol'!G8</f>
        <v>0</v>
      </c>
      <c r="J53" s="188" t="str">
        <f>IF(I86=0,"",I53/I86*100)</f>
        <v/>
      </c>
    </row>
    <row r="54" spans="1:10" ht="36.75" customHeight="1" x14ac:dyDescent="0.25">
      <c r="A54" s="177"/>
      <c r="B54" s="182" t="s">
        <v>59</v>
      </c>
      <c r="C54" s="183" t="s">
        <v>60</v>
      </c>
      <c r="D54" s="184"/>
      <c r="E54" s="184"/>
      <c r="F54" s="190" t="s">
        <v>26</v>
      </c>
      <c r="G54" s="191"/>
      <c r="H54" s="191"/>
      <c r="I54" s="191">
        <f>'01 2019087 Pol'!G91</f>
        <v>0</v>
      </c>
      <c r="J54" s="188" t="str">
        <f>IF(I86=0,"",I54/I86*100)</f>
        <v/>
      </c>
    </row>
    <row r="55" spans="1:10" ht="36.75" customHeight="1" x14ac:dyDescent="0.25">
      <c r="A55" s="177"/>
      <c r="B55" s="182" t="s">
        <v>61</v>
      </c>
      <c r="C55" s="183" t="s">
        <v>62</v>
      </c>
      <c r="D55" s="184"/>
      <c r="E55" s="184"/>
      <c r="F55" s="190" t="s">
        <v>26</v>
      </c>
      <c r="G55" s="191"/>
      <c r="H55" s="191"/>
      <c r="I55" s="191">
        <f>'01 2019087 Pol'!G97</f>
        <v>0</v>
      </c>
      <c r="J55" s="188" t="str">
        <f>IF(I86=0,"",I55/I86*100)</f>
        <v/>
      </c>
    </row>
    <row r="56" spans="1:10" ht="36.75" customHeight="1" x14ac:dyDescent="0.25">
      <c r="A56" s="177"/>
      <c r="B56" s="182" t="s">
        <v>63</v>
      </c>
      <c r="C56" s="183" t="s">
        <v>64</v>
      </c>
      <c r="D56" s="184"/>
      <c r="E56" s="184"/>
      <c r="F56" s="190" t="s">
        <v>26</v>
      </c>
      <c r="G56" s="191"/>
      <c r="H56" s="191"/>
      <c r="I56" s="191">
        <f>'03 2019087 Pol'!G8+'04 2019087 Pol'!G8</f>
        <v>0</v>
      </c>
      <c r="J56" s="188" t="str">
        <f>IF(I86=0,"",I56/I86*100)</f>
        <v/>
      </c>
    </row>
    <row r="57" spans="1:10" ht="36.75" customHeight="1" x14ac:dyDescent="0.25">
      <c r="A57" s="177"/>
      <c r="B57" s="182" t="s">
        <v>65</v>
      </c>
      <c r="C57" s="183" t="s">
        <v>66</v>
      </c>
      <c r="D57" s="184"/>
      <c r="E57" s="184"/>
      <c r="F57" s="190" t="s">
        <v>26</v>
      </c>
      <c r="G57" s="191"/>
      <c r="H57" s="191"/>
      <c r="I57" s="191">
        <f>'01 2019087 Pol'!G135+'03 2019087 Pol'!G11+'04 2019087 Pol'!G23</f>
        <v>0</v>
      </c>
      <c r="J57" s="188" t="str">
        <f>IF(I86=0,"",I57/I86*100)</f>
        <v/>
      </c>
    </row>
    <row r="58" spans="1:10" ht="36.75" customHeight="1" x14ac:dyDescent="0.25">
      <c r="A58" s="177"/>
      <c r="B58" s="182" t="s">
        <v>67</v>
      </c>
      <c r="C58" s="183" t="s">
        <v>68</v>
      </c>
      <c r="D58" s="184"/>
      <c r="E58" s="184"/>
      <c r="F58" s="190" t="s">
        <v>26</v>
      </c>
      <c r="G58" s="191"/>
      <c r="H58" s="191"/>
      <c r="I58" s="191">
        <f>'01 2019087 Pol'!G161</f>
        <v>0</v>
      </c>
      <c r="J58" s="188" t="str">
        <f>IF(I86=0,"",I58/I86*100)</f>
        <v/>
      </c>
    </row>
    <row r="59" spans="1:10" ht="36.75" customHeight="1" x14ac:dyDescent="0.25">
      <c r="A59" s="177"/>
      <c r="B59" s="182" t="s">
        <v>69</v>
      </c>
      <c r="C59" s="183" t="s">
        <v>70</v>
      </c>
      <c r="D59" s="184"/>
      <c r="E59" s="184"/>
      <c r="F59" s="190" t="s">
        <v>26</v>
      </c>
      <c r="G59" s="191"/>
      <c r="H59" s="191"/>
      <c r="I59" s="191">
        <f>'01 2019087 Pol'!G171+'04 2019087 Pol'!G31</f>
        <v>0</v>
      </c>
      <c r="J59" s="188" t="str">
        <f>IF(I86=0,"",I59/I86*100)</f>
        <v/>
      </c>
    </row>
    <row r="60" spans="1:10" ht="36.75" customHeight="1" x14ac:dyDescent="0.25">
      <c r="A60" s="177"/>
      <c r="B60" s="182" t="s">
        <v>71</v>
      </c>
      <c r="C60" s="183" t="s">
        <v>72</v>
      </c>
      <c r="D60" s="184"/>
      <c r="E60" s="184"/>
      <c r="F60" s="190" t="s">
        <v>26</v>
      </c>
      <c r="G60" s="191"/>
      <c r="H60" s="191"/>
      <c r="I60" s="191">
        <f>'01 2019087 Pol'!G217+'03 2019087 Pol'!G20</f>
        <v>0</v>
      </c>
      <c r="J60" s="188" t="str">
        <f>IF(I86=0,"",I60/I86*100)</f>
        <v/>
      </c>
    </row>
    <row r="61" spans="1:10" ht="36.75" customHeight="1" x14ac:dyDescent="0.25">
      <c r="A61" s="177"/>
      <c r="B61" s="182" t="s">
        <v>73</v>
      </c>
      <c r="C61" s="183" t="s">
        <v>74</v>
      </c>
      <c r="D61" s="184"/>
      <c r="E61" s="184"/>
      <c r="F61" s="190" t="s">
        <v>26</v>
      </c>
      <c r="G61" s="191"/>
      <c r="H61" s="191"/>
      <c r="I61" s="191">
        <f>'03 2019087 Pol'!G223+'04 2019087 Pol'!G71</f>
        <v>0</v>
      </c>
      <c r="J61" s="188" t="str">
        <f>IF(I86=0,"",I61/I86*100)</f>
        <v/>
      </c>
    </row>
    <row r="62" spans="1:10" ht="36.75" customHeight="1" x14ac:dyDescent="0.25">
      <c r="A62" s="177"/>
      <c r="B62" s="182" t="s">
        <v>75</v>
      </c>
      <c r="C62" s="183" t="s">
        <v>76</v>
      </c>
      <c r="D62" s="184"/>
      <c r="E62" s="184"/>
      <c r="F62" s="190" t="s">
        <v>26</v>
      </c>
      <c r="G62" s="191"/>
      <c r="H62" s="191"/>
      <c r="I62" s="191">
        <f>'04 2019087 Pol'!G79</f>
        <v>0</v>
      </c>
      <c r="J62" s="188" t="str">
        <f>IF(I86=0,"",I62/I86*100)</f>
        <v/>
      </c>
    </row>
    <row r="63" spans="1:10" ht="36.75" customHeight="1" x14ac:dyDescent="0.25">
      <c r="A63" s="177"/>
      <c r="B63" s="182" t="s">
        <v>77</v>
      </c>
      <c r="C63" s="183" t="s">
        <v>78</v>
      </c>
      <c r="D63" s="184"/>
      <c r="E63" s="184"/>
      <c r="F63" s="190" t="s">
        <v>26</v>
      </c>
      <c r="G63" s="191"/>
      <c r="H63" s="191"/>
      <c r="I63" s="191">
        <f>'01 2019087 Pol'!G229</f>
        <v>0</v>
      </c>
      <c r="J63" s="188" t="str">
        <f>IF(I86=0,"",I63/I86*100)</f>
        <v/>
      </c>
    </row>
    <row r="64" spans="1:10" ht="36.75" customHeight="1" x14ac:dyDescent="0.25">
      <c r="A64" s="177"/>
      <c r="B64" s="182" t="s">
        <v>79</v>
      </c>
      <c r="C64" s="183" t="s">
        <v>80</v>
      </c>
      <c r="D64" s="184"/>
      <c r="E64" s="184"/>
      <c r="F64" s="190" t="s">
        <v>26</v>
      </c>
      <c r="G64" s="191"/>
      <c r="H64" s="191"/>
      <c r="I64" s="191">
        <f>'01 2019087 Pol'!G256</f>
        <v>0</v>
      </c>
      <c r="J64" s="188" t="str">
        <f>IF(I86=0,"",I64/I86*100)</f>
        <v/>
      </c>
    </row>
    <row r="65" spans="1:10" ht="36.75" customHeight="1" x14ac:dyDescent="0.25">
      <c r="A65" s="177"/>
      <c r="B65" s="182" t="s">
        <v>81</v>
      </c>
      <c r="C65" s="183" t="s">
        <v>82</v>
      </c>
      <c r="D65" s="184"/>
      <c r="E65" s="184"/>
      <c r="F65" s="190" t="s">
        <v>26</v>
      </c>
      <c r="G65" s="191"/>
      <c r="H65" s="191"/>
      <c r="I65" s="191">
        <f>'03 2019087 Pol'!G240</f>
        <v>0</v>
      </c>
      <c r="J65" s="188" t="str">
        <f>IF(I86=0,"",I65/I86*100)</f>
        <v/>
      </c>
    </row>
    <row r="66" spans="1:10" ht="36.75" customHeight="1" x14ac:dyDescent="0.25">
      <c r="A66" s="177"/>
      <c r="B66" s="182" t="s">
        <v>83</v>
      </c>
      <c r="C66" s="183" t="s">
        <v>84</v>
      </c>
      <c r="D66" s="184"/>
      <c r="E66" s="184"/>
      <c r="F66" s="190" t="s">
        <v>26</v>
      </c>
      <c r="G66" s="191"/>
      <c r="H66" s="191"/>
      <c r="I66" s="191">
        <f>'03 2019087 Pol'!G262+'04 2019087 Pol'!G82</f>
        <v>0</v>
      </c>
      <c r="J66" s="188" t="str">
        <f>IF(I86=0,"",I66/I86*100)</f>
        <v/>
      </c>
    </row>
    <row r="67" spans="1:10" ht="36.75" customHeight="1" x14ac:dyDescent="0.25">
      <c r="A67" s="177"/>
      <c r="B67" s="182" t="s">
        <v>85</v>
      </c>
      <c r="C67" s="183" t="s">
        <v>86</v>
      </c>
      <c r="D67" s="184"/>
      <c r="E67" s="184"/>
      <c r="F67" s="190" t="s">
        <v>26</v>
      </c>
      <c r="G67" s="191"/>
      <c r="H67" s="191"/>
      <c r="I67" s="191">
        <f>'01 2019087 Pol'!G259+'03 2019087 Pol'!G274+'04 2019087 Pol'!G94</f>
        <v>0</v>
      </c>
      <c r="J67" s="188" t="str">
        <f>IF(I86=0,"",I67/I86*100)</f>
        <v/>
      </c>
    </row>
    <row r="68" spans="1:10" ht="36.75" customHeight="1" x14ac:dyDescent="0.25">
      <c r="A68" s="177"/>
      <c r="B68" s="182" t="s">
        <v>87</v>
      </c>
      <c r="C68" s="183" t="s">
        <v>88</v>
      </c>
      <c r="D68" s="184"/>
      <c r="E68" s="184"/>
      <c r="F68" s="190" t="s">
        <v>26</v>
      </c>
      <c r="G68" s="191"/>
      <c r="H68" s="191"/>
      <c r="I68" s="191">
        <f>'01 2019087 Pol'!G293+'03 2019087 Pol'!G413+'04 2019087 Pol'!G126</f>
        <v>0</v>
      </c>
      <c r="J68" s="188" t="str">
        <f>IF(I86=0,"",I68/I86*100)</f>
        <v/>
      </c>
    </row>
    <row r="69" spans="1:10" ht="36.75" customHeight="1" x14ac:dyDescent="0.25">
      <c r="A69" s="177"/>
      <c r="B69" s="182" t="s">
        <v>89</v>
      </c>
      <c r="C69" s="183" t="s">
        <v>90</v>
      </c>
      <c r="D69" s="184"/>
      <c r="E69" s="184"/>
      <c r="F69" s="190" t="s">
        <v>27</v>
      </c>
      <c r="G69" s="191"/>
      <c r="H69" s="191"/>
      <c r="I69" s="191">
        <f>'01 2019087 Pol'!G295</f>
        <v>0</v>
      </c>
      <c r="J69" s="188" t="str">
        <f>IF(I86=0,"",I69/I86*100)</f>
        <v/>
      </c>
    </row>
    <row r="70" spans="1:10" ht="36.75" customHeight="1" x14ac:dyDescent="0.25">
      <c r="A70" s="177"/>
      <c r="B70" s="182" t="s">
        <v>91</v>
      </c>
      <c r="C70" s="183" t="s">
        <v>92</v>
      </c>
      <c r="D70" s="184"/>
      <c r="E70" s="184"/>
      <c r="F70" s="190" t="s">
        <v>27</v>
      </c>
      <c r="G70" s="191"/>
      <c r="H70" s="191"/>
      <c r="I70" s="191">
        <f>'03 2019087 Pol'!G415</f>
        <v>0</v>
      </c>
      <c r="J70" s="188" t="str">
        <f>IF(I86=0,"",I70/I86*100)</f>
        <v/>
      </c>
    </row>
    <row r="71" spans="1:10" ht="36.75" customHeight="1" x14ac:dyDescent="0.25">
      <c r="A71" s="177"/>
      <c r="B71" s="182" t="s">
        <v>93</v>
      </c>
      <c r="C71" s="183" t="s">
        <v>94</v>
      </c>
      <c r="D71" s="184"/>
      <c r="E71" s="184"/>
      <c r="F71" s="190" t="s">
        <v>27</v>
      </c>
      <c r="G71" s="191"/>
      <c r="H71" s="191"/>
      <c r="I71" s="191">
        <f>'04 2019087 Pol'!G128</f>
        <v>0</v>
      </c>
      <c r="J71" s="188" t="str">
        <f>IF(I86=0,"",I71/I86*100)</f>
        <v/>
      </c>
    </row>
    <row r="72" spans="1:10" ht="36.75" customHeight="1" x14ac:dyDescent="0.25">
      <c r="A72" s="177"/>
      <c r="B72" s="182" t="s">
        <v>95</v>
      </c>
      <c r="C72" s="183" t="s">
        <v>96</v>
      </c>
      <c r="D72" s="184"/>
      <c r="E72" s="184"/>
      <c r="F72" s="190" t="s">
        <v>27</v>
      </c>
      <c r="G72" s="191"/>
      <c r="H72" s="191"/>
      <c r="I72" s="191">
        <f>'04 2019087 Pol'!G130</f>
        <v>0</v>
      </c>
      <c r="J72" s="188" t="str">
        <f>IF(I86=0,"",I72/I86*100)</f>
        <v/>
      </c>
    </row>
    <row r="73" spans="1:10" ht="36.75" customHeight="1" x14ac:dyDescent="0.25">
      <c r="A73" s="177"/>
      <c r="B73" s="182" t="s">
        <v>97</v>
      </c>
      <c r="C73" s="183" t="s">
        <v>98</v>
      </c>
      <c r="D73" s="184"/>
      <c r="E73" s="184"/>
      <c r="F73" s="190" t="s">
        <v>27</v>
      </c>
      <c r="G73" s="191"/>
      <c r="H73" s="191"/>
      <c r="I73" s="191">
        <f>'04 2019087 Pol'!G140</f>
        <v>0</v>
      </c>
      <c r="J73" s="188" t="str">
        <f>IF(I86=0,"",I73/I86*100)</f>
        <v/>
      </c>
    </row>
    <row r="74" spans="1:10" ht="36.75" customHeight="1" x14ac:dyDescent="0.25">
      <c r="A74" s="177"/>
      <c r="B74" s="182" t="s">
        <v>99</v>
      </c>
      <c r="C74" s="183" t="s">
        <v>100</v>
      </c>
      <c r="D74" s="184"/>
      <c r="E74" s="184"/>
      <c r="F74" s="190" t="s">
        <v>27</v>
      </c>
      <c r="G74" s="191"/>
      <c r="H74" s="191"/>
      <c r="I74" s="191">
        <f>'04 2019087 Pol'!G157</f>
        <v>0</v>
      </c>
      <c r="J74" s="188" t="str">
        <f>IF(I86=0,"",I74/I86*100)</f>
        <v/>
      </c>
    </row>
    <row r="75" spans="1:10" ht="36.75" customHeight="1" x14ac:dyDescent="0.25">
      <c r="A75" s="177"/>
      <c r="B75" s="182" t="s">
        <v>101</v>
      </c>
      <c r="C75" s="183" t="s">
        <v>102</v>
      </c>
      <c r="D75" s="184"/>
      <c r="E75" s="184"/>
      <c r="F75" s="190" t="s">
        <v>27</v>
      </c>
      <c r="G75" s="191"/>
      <c r="H75" s="191"/>
      <c r="I75" s="191">
        <f>'03 2019087 Pol'!G420</f>
        <v>0</v>
      </c>
      <c r="J75" s="188" t="str">
        <f>IF(I86=0,"",I75/I86*100)</f>
        <v/>
      </c>
    </row>
    <row r="76" spans="1:10" ht="36.75" customHeight="1" x14ac:dyDescent="0.25">
      <c r="A76" s="177"/>
      <c r="B76" s="182" t="s">
        <v>103</v>
      </c>
      <c r="C76" s="183" t="s">
        <v>104</v>
      </c>
      <c r="D76" s="184"/>
      <c r="E76" s="184"/>
      <c r="F76" s="190" t="s">
        <v>27</v>
      </c>
      <c r="G76" s="191"/>
      <c r="H76" s="191"/>
      <c r="I76" s="191">
        <f>'03 2019087 Pol'!G462+'04 2019087 Pol'!G176</f>
        <v>0</v>
      </c>
      <c r="J76" s="188" t="str">
        <f>IF(I86=0,"",I76/I86*100)</f>
        <v/>
      </c>
    </row>
    <row r="77" spans="1:10" ht="36.75" customHeight="1" x14ac:dyDescent="0.25">
      <c r="A77" s="177"/>
      <c r="B77" s="182" t="s">
        <v>105</v>
      </c>
      <c r="C77" s="183" t="s">
        <v>106</v>
      </c>
      <c r="D77" s="184"/>
      <c r="E77" s="184"/>
      <c r="F77" s="190" t="s">
        <v>27</v>
      </c>
      <c r="G77" s="191"/>
      <c r="H77" s="191"/>
      <c r="I77" s="191">
        <f>'03 2019087 Pol'!G491</f>
        <v>0</v>
      </c>
      <c r="J77" s="188" t="str">
        <f>IF(I86=0,"",I77/I86*100)</f>
        <v/>
      </c>
    </row>
    <row r="78" spans="1:10" ht="36.75" customHeight="1" x14ac:dyDescent="0.25">
      <c r="A78" s="177"/>
      <c r="B78" s="182" t="s">
        <v>107</v>
      </c>
      <c r="C78" s="183" t="s">
        <v>108</v>
      </c>
      <c r="D78" s="184"/>
      <c r="E78" s="184"/>
      <c r="F78" s="190" t="s">
        <v>27</v>
      </c>
      <c r="G78" s="191"/>
      <c r="H78" s="191"/>
      <c r="I78" s="191">
        <f>'04 2019087 Pol'!G182</f>
        <v>0</v>
      </c>
      <c r="J78" s="188" t="str">
        <f>IF(I86=0,"",I78/I86*100)</f>
        <v/>
      </c>
    </row>
    <row r="79" spans="1:10" ht="36.75" customHeight="1" x14ac:dyDescent="0.25">
      <c r="A79" s="177"/>
      <c r="B79" s="182" t="s">
        <v>109</v>
      </c>
      <c r="C79" s="183" t="s">
        <v>110</v>
      </c>
      <c r="D79" s="184"/>
      <c r="E79" s="184"/>
      <c r="F79" s="190" t="s">
        <v>27</v>
      </c>
      <c r="G79" s="191"/>
      <c r="H79" s="191"/>
      <c r="I79" s="191">
        <f>'04 2019087 Pol'!G207</f>
        <v>0</v>
      </c>
      <c r="J79" s="188" t="str">
        <f>IF(I86=0,"",I79/I86*100)</f>
        <v/>
      </c>
    </row>
    <row r="80" spans="1:10" ht="36.75" customHeight="1" x14ac:dyDescent="0.25">
      <c r="A80" s="177"/>
      <c r="B80" s="182" t="s">
        <v>111</v>
      </c>
      <c r="C80" s="183" t="s">
        <v>112</v>
      </c>
      <c r="D80" s="184"/>
      <c r="E80" s="184"/>
      <c r="F80" s="190" t="s">
        <v>27</v>
      </c>
      <c r="G80" s="191"/>
      <c r="H80" s="191"/>
      <c r="I80" s="191">
        <f>'03 2019087 Pol'!G593+'04 2019087 Pol'!G215</f>
        <v>0</v>
      </c>
      <c r="J80" s="188" t="str">
        <f>IF(I86=0,"",I80/I86*100)</f>
        <v/>
      </c>
    </row>
    <row r="81" spans="1:10" ht="36.75" customHeight="1" x14ac:dyDescent="0.25">
      <c r="A81" s="177"/>
      <c r="B81" s="182" t="s">
        <v>113</v>
      </c>
      <c r="C81" s="183" t="s">
        <v>114</v>
      </c>
      <c r="D81" s="184"/>
      <c r="E81" s="184"/>
      <c r="F81" s="190" t="s">
        <v>27</v>
      </c>
      <c r="G81" s="191"/>
      <c r="H81" s="191"/>
      <c r="I81" s="191">
        <f>'01 2019087 Pol'!G377+'04 2019087 Pol'!G221</f>
        <v>0</v>
      </c>
      <c r="J81" s="188" t="str">
        <f>IF(I86=0,"",I81/I86*100)</f>
        <v/>
      </c>
    </row>
    <row r="82" spans="1:10" ht="36.75" customHeight="1" x14ac:dyDescent="0.25">
      <c r="A82" s="177"/>
      <c r="B82" s="182" t="s">
        <v>115</v>
      </c>
      <c r="C82" s="183" t="s">
        <v>116</v>
      </c>
      <c r="D82" s="184"/>
      <c r="E82" s="184"/>
      <c r="F82" s="190" t="s">
        <v>28</v>
      </c>
      <c r="G82" s="191"/>
      <c r="H82" s="191"/>
      <c r="I82" s="191">
        <f>'04 2019087 Pol'!G237</f>
        <v>0</v>
      </c>
      <c r="J82" s="188" t="str">
        <f>IF(I86=0,"",I82/I86*100)</f>
        <v/>
      </c>
    </row>
    <row r="83" spans="1:10" ht="36.75" customHeight="1" x14ac:dyDescent="0.25">
      <c r="A83" s="177"/>
      <c r="B83" s="182" t="s">
        <v>117</v>
      </c>
      <c r="C83" s="183" t="s">
        <v>118</v>
      </c>
      <c r="D83" s="184"/>
      <c r="E83" s="184"/>
      <c r="F83" s="190" t="s">
        <v>119</v>
      </c>
      <c r="G83" s="191"/>
      <c r="H83" s="191"/>
      <c r="I83" s="191">
        <f>'01 2019087 Pol'!G401+'03 2019087 Pol'!G704+'04 2019087 Pol'!G239</f>
        <v>0</v>
      </c>
      <c r="J83" s="188" t="str">
        <f>IF(I86=0,"",I83/I86*100)</f>
        <v/>
      </c>
    </row>
    <row r="84" spans="1:10" ht="36.75" customHeight="1" x14ac:dyDescent="0.25">
      <c r="A84" s="177"/>
      <c r="B84" s="182" t="s">
        <v>120</v>
      </c>
      <c r="C84" s="183" t="s">
        <v>29</v>
      </c>
      <c r="D84" s="184"/>
      <c r="E84" s="184"/>
      <c r="F84" s="190" t="s">
        <v>120</v>
      </c>
      <c r="G84" s="191"/>
      <c r="H84" s="191"/>
      <c r="I84" s="191">
        <f>'01 2019087 Pol'!G409+'03 2019087 Pol'!G713+'04 2019087 Pol'!G247</f>
        <v>0</v>
      </c>
      <c r="J84" s="188" t="str">
        <f>IF(I86=0,"",I84/I86*100)</f>
        <v/>
      </c>
    </row>
    <row r="85" spans="1:10" ht="36.75" customHeight="1" x14ac:dyDescent="0.25">
      <c r="A85" s="177"/>
      <c r="B85" s="182" t="s">
        <v>121</v>
      </c>
      <c r="C85" s="183" t="s">
        <v>30</v>
      </c>
      <c r="D85" s="184"/>
      <c r="E85" s="184"/>
      <c r="F85" s="190" t="s">
        <v>121</v>
      </c>
      <c r="G85" s="191"/>
      <c r="H85" s="191"/>
      <c r="I85" s="191">
        <f>'01 2019087 Pol'!G421+'03 2019087 Pol'!G723+'04 2019087 Pol'!G257</f>
        <v>0</v>
      </c>
      <c r="J85" s="188" t="str">
        <f>IF(I86=0,"",I85/I86*100)</f>
        <v/>
      </c>
    </row>
    <row r="86" spans="1:10" ht="25.5" customHeight="1" x14ac:dyDescent="0.25">
      <c r="A86" s="178"/>
      <c r="B86" s="185" t="s">
        <v>1</v>
      </c>
      <c r="C86" s="186"/>
      <c r="D86" s="187"/>
      <c r="E86" s="187"/>
      <c r="F86" s="192"/>
      <c r="G86" s="193"/>
      <c r="H86" s="193"/>
      <c r="I86" s="193">
        <f>SUM(I53:I85)</f>
        <v>0</v>
      </c>
      <c r="J86" s="189">
        <f>SUM(J53:J85)</f>
        <v>0</v>
      </c>
    </row>
    <row r="87" spans="1:10" x14ac:dyDescent="0.25">
      <c r="F87" s="133"/>
      <c r="G87" s="133"/>
      <c r="H87" s="133"/>
      <c r="I87" s="133"/>
      <c r="J87" s="134"/>
    </row>
    <row r="88" spans="1:10" x14ac:dyDescent="0.25">
      <c r="F88" s="133"/>
      <c r="G88" s="133"/>
      <c r="H88" s="133"/>
      <c r="I88" s="133"/>
      <c r="J88" s="134"/>
    </row>
    <row r="89" spans="1:10" x14ac:dyDescent="0.25">
      <c r="F89" s="133"/>
      <c r="G89" s="133"/>
      <c r="H89" s="133"/>
      <c r="I89" s="133"/>
      <c r="J89" s="134"/>
    </row>
  </sheetData>
  <sheetProtection algorithmName="SHA-512" hashValue="3HlqAZCkTkjmDxXZv2IBfHrJM2wlnB6dXawUCoqC2JyiY5pfig/6qo+aBEhIqZvjQgoFzGDDbF5QCDIrnUKgAA==" saltValue="qcJ+6be3trL53/smshO6A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2">
    <mergeCell ref="C85:E85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7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8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9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10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9YZ3U4LPg1IwTWBq6A4bBl7wYfPPS0OS5zFT1rZsyoRx5EKjpL+79gE3RXtMCmajoH3sE7p4ID0qXv83jqMt8w==" saltValue="QEx4g/9b1L/UmcUIKkvMi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B3C9-900C-4026-B5EB-807BC40A66E4}">
  <sheetPr>
    <outlinePr summaryBelow="0"/>
  </sheetPr>
  <dimension ref="A1:BG5000"/>
  <sheetViews>
    <sheetView workbookViewId="0">
      <pane ySplit="7" topLeftCell="A8" activePane="bottomLeft" state="frozen"/>
      <selection pane="bottomLeft" activeCell="S1" sqref="S1"/>
    </sheetView>
  </sheetViews>
  <sheetFormatPr defaultRowHeight="13.2" outlineLevelRow="1" x14ac:dyDescent="0.25"/>
  <cols>
    <col min="1" max="1" width="3.44140625" customWidth="1"/>
    <col min="2" max="2" width="12.6640625" style="175" customWidth="1"/>
    <col min="3" max="3" width="38.33203125" style="17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19" max="19" width="9.21875" customWidth="1"/>
    <col min="20" max="23" width="0" hidden="1" customWidth="1"/>
    <col min="28" max="28" width="0" hidden="1" customWidth="1"/>
    <col min="30" max="40" width="0" hidden="1" customWidth="1"/>
    <col min="52" max="52" width="73.6640625" customWidth="1"/>
  </cols>
  <sheetData>
    <row r="1" spans="1:59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F1" t="s">
        <v>122</v>
      </c>
    </row>
    <row r="2" spans="1:59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F2" t="s">
        <v>123</v>
      </c>
    </row>
    <row r="3" spans="1:59" ht="25.05" customHeight="1" x14ac:dyDescent="0.25">
      <c r="A3" s="196" t="s">
        <v>9</v>
      </c>
      <c r="B3" s="49" t="s">
        <v>46</v>
      </c>
      <c r="C3" s="199" t="s">
        <v>47</v>
      </c>
      <c r="D3" s="197"/>
      <c r="E3" s="197"/>
      <c r="F3" s="197"/>
      <c r="G3" s="198"/>
      <c r="AB3" s="175" t="s">
        <v>123</v>
      </c>
      <c r="AF3" t="s">
        <v>124</v>
      </c>
    </row>
    <row r="4" spans="1:59" ht="25.05" customHeight="1" x14ac:dyDescent="0.25">
      <c r="A4" s="200" t="s">
        <v>10</v>
      </c>
      <c r="B4" s="201" t="s">
        <v>43</v>
      </c>
      <c r="C4" s="202" t="s">
        <v>48</v>
      </c>
      <c r="D4" s="203"/>
      <c r="E4" s="203"/>
      <c r="F4" s="203"/>
      <c r="G4" s="204"/>
      <c r="AF4" t="s">
        <v>125</v>
      </c>
    </row>
    <row r="5" spans="1:59" x14ac:dyDescent="0.25">
      <c r="D5" s="10"/>
    </row>
    <row r="6" spans="1:59" ht="39.6" x14ac:dyDescent="0.25">
      <c r="A6" s="206" t="s">
        <v>126</v>
      </c>
      <c r="B6" s="208" t="s">
        <v>127</v>
      </c>
      <c r="C6" s="208" t="s">
        <v>128</v>
      </c>
      <c r="D6" s="207" t="s">
        <v>129</v>
      </c>
      <c r="E6" s="206" t="s">
        <v>130</v>
      </c>
      <c r="F6" s="205" t="s">
        <v>131</v>
      </c>
      <c r="G6" s="206" t="s">
        <v>31</v>
      </c>
      <c r="H6" s="209" t="s">
        <v>32</v>
      </c>
      <c r="I6" s="209" t="s">
        <v>132</v>
      </c>
      <c r="J6" s="209" t="s">
        <v>33</v>
      </c>
      <c r="K6" s="209" t="s">
        <v>133</v>
      </c>
      <c r="L6" s="209" t="s">
        <v>134</v>
      </c>
      <c r="M6" s="209" t="s">
        <v>135</v>
      </c>
      <c r="N6" s="209" t="s">
        <v>136</v>
      </c>
      <c r="O6" s="209" t="s">
        <v>137</v>
      </c>
      <c r="P6" s="209" t="s">
        <v>138</v>
      </c>
      <c r="Q6" s="209" t="s">
        <v>139</v>
      </c>
      <c r="R6" s="209" t="s">
        <v>140</v>
      </c>
      <c r="S6" s="209" t="s">
        <v>141</v>
      </c>
      <c r="T6" s="209" t="s">
        <v>142</v>
      </c>
      <c r="U6" s="209" t="s">
        <v>143</v>
      </c>
      <c r="V6" s="209" t="s">
        <v>144</v>
      </c>
      <c r="W6" s="209" t="s">
        <v>145</v>
      </c>
    </row>
    <row r="7" spans="1:59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59" x14ac:dyDescent="0.25">
      <c r="A8" s="238" t="s">
        <v>146</v>
      </c>
      <c r="B8" s="239" t="s">
        <v>57</v>
      </c>
      <c r="C8" s="262" t="s">
        <v>58</v>
      </c>
      <c r="D8" s="240"/>
      <c r="E8" s="241"/>
      <c r="F8" s="242"/>
      <c r="G8" s="242">
        <f>SUMIF(AF9:AF90,"&lt;&gt;NOR",G9:G90)</f>
        <v>0</v>
      </c>
      <c r="H8" s="242"/>
      <c r="I8" s="242">
        <f>SUM(I9:I90)</f>
        <v>0</v>
      </c>
      <c r="J8" s="242"/>
      <c r="K8" s="242">
        <f>SUM(K9:K90)</f>
        <v>0</v>
      </c>
      <c r="L8" s="242"/>
      <c r="M8" s="242">
        <f>SUM(M9:M90)</f>
        <v>0</v>
      </c>
      <c r="N8" s="242"/>
      <c r="O8" s="242">
        <f>SUM(O9:O90)</f>
        <v>4.87</v>
      </c>
      <c r="P8" s="242"/>
      <c r="Q8" s="242">
        <f>SUM(Q9:Q90)</f>
        <v>1.74</v>
      </c>
      <c r="R8" s="242"/>
      <c r="S8" s="243"/>
      <c r="T8" s="237"/>
      <c r="U8" s="237">
        <f>SUM(U9:U90)</f>
        <v>240.70000000000005</v>
      </c>
      <c r="V8" s="237"/>
      <c r="W8" s="237"/>
      <c r="AF8" t="s">
        <v>147</v>
      </c>
    </row>
    <row r="9" spans="1:59" outlineLevel="1" x14ac:dyDescent="0.25">
      <c r="A9" s="244">
        <v>1</v>
      </c>
      <c r="B9" s="245" t="s">
        <v>148</v>
      </c>
      <c r="C9" s="263" t="s">
        <v>149</v>
      </c>
      <c r="D9" s="246" t="s">
        <v>150</v>
      </c>
      <c r="E9" s="247">
        <v>7.92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9">
        <v>0</v>
      </c>
      <c r="O9" s="249">
        <f>ROUND(E9*N9,2)</f>
        <v>0</v>
      </c>
      <c r="P9" s="249">
        <v>0.22</v>
      </c>
      <c r="Q9" s="249">
        <f>ROUND(E9*P9,2)</f>
        <v>1.74</v>
      </c>
      <c r="R9" s="249"/>
      <c r="S9" s="250" t="s">
        <v>151</v>
      </c>
      <c r="T9" s="229">
        <v>0.375</v>
      </c>
      <c r="U9" s="229">
        <f>ROUND(E9*T9,2)</f>
        <v>2.97</v>
      </c>
      <c r="V9" s="229"/>
      <c r="W9" s="229" t="s">
        <v>152</v>
      </c>
      <c r="X9" s="210"/>
      <c r="Y9" s="210"/>
      <c r="Z9" s="210"/>
      <c r="AA9" s="210"/>
      <c r="AB9" s="210"/>
      <c r="AC9" s="210"/>
      <c r="AD9" s="210"/>
      <c r="AE9" s="210"/>
      <c r="AF9" s="210" t="s">
        <v>153</v>
      </c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</row>
    <row r="10" spans="1:59" outlineLevel="1" x14ac:dyDescent="0.25">
      <c r="A10" s="227"/>
      <c r="B10" s="228"/>
      <c r="C10" s="264" t="s">
        <v>154</v>
      </c>
      <c r="D10" s="230"/>
      <c r="E10" s="231">
        <v>7.92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10"/>
      <c r="Y10" s="210"/>
      <c r="Z10" s="210"/>
      <c r="AA10" s="210"/>
      <c r="AB10" s="210"/>
      <c r="AC10" s="210"/>
      <c r="AD10" s="210"/>
      <c r="AE10" s="210"/>
      <c r="AF10" s="210" t="s">
        <v>155</v>
      </c>
      <c r="AG10" s="210">
        <v>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</row>
    <row r="11" spans="1:59" outlineLevel="1" x14ac:dyDescent="0.25">
      <c r="A11" s="244">
        <v>2</v>
      </c>
      <c r="B11" s="245" t="s">
        <v>156</v>
      </c>
      <c r="C11" s="263" t="s">
        <v>157</v>
      </c>
      <c r="D11" s="246" t="s">
        <v>158</v>
      </c>
      <c r="E11" s="247">
        <v>3.9</v>
      </c>
      <c r="F11" s="248"/>
      <c r="G11" s="249">
        <f>ROUND(E11*F11,2)</f>
        <v>0</v>
      </c>
      <c r="H11" s="248"/>
      <c r="I11" s="249">
        <f>ROUND(E11*H11,2)</f>
        <v>0</v>
      </c>
      <c r="J11" s="248"/>
      <c r="K11" s="249">
        <f>ROUND(E11*J11,2)</f>
        <v>0</v>
      </c>
      <c r="L11" s="249">
        <v>21</v>
      </c>
      <c r="M11" s="249">
        <f>G11*(1+L11/100)</f>
        <v>0</v>
      </c>
      <c r="N11" s="249">
        <v>0</v>
      </c>
      <c r="O11" s="249">
        <f>ROUND(E11*N11,2)</f>
        <v>0</v>
      </c>
      <c r="P11" s="249">
        <v>0</v>
      </c>
      <c r="Q11" s="249">
        <f>ROUND(E11*P11,2)</f>
        <v>0</v>
      </c>
      <c r="R11" s="249"/>
      <c r="S11" s="250" t="s">
        <v>151</v>
      </c>
      <c r="T11" s="229">
        <v>9.5200000000000007E-2</v>
      </c>
      <c r="U11" s="229">
        <f>ROUND(E11*T11,2)</f>
        <v>0.37</v>
      </c>
      <c r="V11" s="229"/>
      <c r="W11" s="229" t="s">
        <v>152</v>
      </c>
      <c r="X11" s="210"/>
      <c r="Y11" s="210"/>
      <c r="Z11" s="210"/>
      <c r="AA11" s="210"/>
      <c r="AB11" s="210"/>
      <c r="AC11" s="210"/>
      <c r="AD11" s="210"/>
      <c r="AE11" s="210"/>
      <c r="AF11" s="210" t="s">
        <v>153</v>
      </c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</row>
    <row r="12" spans="1:59" outlineLevel="1" x14ac:dyDescent="0.25">
      <c r="A12" s="227"/>
      <c r="B12" s="228"/>
      <c r="C12" s="264" t="s">
        <v>159</v>
      </c>
      <c r="D12" s="230"/>
      <c r="E12" s="231">
        <v>3.9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10"/>
      <c r="Y12" s="210"/>
      <c r="Z12" s="210"/>
      <c r="AA12" s="210"/>
      <c r="AB12" s="210"/>
      <c r="AC12" s="210"/>
      <c r="AD12" s="210"/>
      <c r="AE12" s="210"/>
      <c r="AF12" s="210" t="s">
        <v>155</v>
      </c>
      <c r="AG12" s="210">
        <v>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</row>
    <row r="13" spans="1:59" outlineLevel="1" x14ac:dyDescent="0.25">
      <c r="A13" s="244">
        <v>3</v>
      </c>
      <c r="B13" s="245" t="s">
        <v>160</v>
      </c>
      <c r="C13" s="263" t="s">
        <v>161</v>
      </c>
      <c r="D13" s="246" t="s">
        <v>158</v>
      </c>
      <c r="E13" s="247">
        <v>83.451700000000002</v>
      </c>
      <c r="F13" s="248"/>
      <c r="G13" s="249">
        <f>ROUND(E13*F13,2)</f>
        <v>0</v>
      </c>
      <c r="H13" s="248"/>
      <c r="I13" s="249">
        <f>ROUND(E13*H13,2)</f>
        <v>0</v>
      </c>
      <c r="J13" s="248"/>
      <c r="K13" s="249">
        <f>ROUND(E13*J13,2)</f>
        <v>0</v>
      </c>
      <c r="L13" s="249">
        <v>21</v>
      </c>
      <c r="M13" s="249">
        <f>G13*(1+L13/100)</f>
        <v>0</v>
      </c>
      <c r="N13" s="249">
        <v>0</v>
      </c>
      <c r="O13" s="249">
        <f>ROUND(E13*N13,2)</f>
        <v>0</v>
      </c>
      <c r="P13" s="249">
        <v>0</v>
      </c>
      <c r="Q13" s="249">
        <f>ROUND(E13*P13,2)</f>
        <v>0</v>
      </c>
      <c r="R13" s="249"/>
      <c r="S13" s="250" t="s">
        <v>151</v>
      </c>
      <c r="T13" s="229">
        <v>0.2</v>
      </c>
      <c r="U13" s="229">
        <f>ROUND(E13*T13,2)</f>
        <v>16.690000000000001</v>
      </c>
      <c r="V13" s="229"/>
      <c r="W13" s="229" t="s">
        <v>152</v>
      </c>
      <c r="X13" s="210"/>
      <c r="Y13" s="210"/>
      <c r="Z13" s="210"/>
      <c r="AA13" s="210"/>
      <c r="AB13" s="210"/>
      <c r="AC13" s="210"/>
      <c r="AD13" s="210"/>
      <c r="AE13" s="210"/>
      <c r="AF13" s="210" t="s">
        <v>153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</row>
    <row r="14" spans="1:59" outlineLevel="1" x14ac:dyDescent="0.25">
      <c r="A14" s="227"/>
      <c r="B14" s="228"/>
      <c r="C14" s="264" t="s">
        <v>162</v>
      </c>
      <c r="D14" s="230"/>
      <c r="E14" s="231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10"/>
      <c r="Y14" s="210"/>
      <c r="Z14" s="210"/>
      <c r="AA14" s="210"/>
      <c r="AB14" s="210"/>
      <c r="AC14" s="210"/>
      <c r="AD14" s="210"/>
      <c r="AE14" s="210"/>
      <c r="AF14" s="210" t="s">
        <v>155</v>
      </c>
      <c r="AG14" s="210">
        <v>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</row>
    <row r="15" spans="1:59" outlineLevel="1" x14ac:dyDescent="0.25">
      <c r="A15" s="227"/>
      <c r="B15" s="228"/>
      <c r="C15" s="264" t="s">
        <v>163</v>
      </c>
      <c r="D15" s="230"/>
      <c r="E15" s="231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10"/>
      <c r="Y15" s="210"/>
      <c r="Z15" s="210"/>
      <c r="AA15" s="210"/>
      <c r="AB15" s="210"/>
      <c r="AC15" s="210"/>
      <c r="AD15" s="210"/>
      <c r="AE15" s="210"/>
      <c r="AF15" s="210" t="s">
        <v>155</v>
      </c>
      <c r="AG15" s="210">
        <v>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</row>
    <row r="16" spans="1:59" outlineLevel="1" x14ac:dyDescent="0.25">
      <c r="A16" s="227"/>
      <c r="B16" s="228"/>
      <c r="C16" s="264" t="s">
        <v>164</v>
      </c>
      <c r="D16" s="230"/>
      <c r="E16" s="231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10"/>
      <c r="Y16" s="210"/>
      <c r="Z16" s="210"/>
      <c r="AA16" s="210"/>
      <c r="AB16" s="210"/>
      <c r="AC16" s="210"/>
      <c r="AD16" s="210"/>
      <c r="AE16" s="210"/>
      <c r="AF16" s="210" t="s">
        <v>155</v>
      </c>
      <c r="AG16" s="210">
        <v>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</row>
    <row r="17" spans="1:59" ht="20.399999999999999" outlineLevel="1" x14ac:dyDescent="0.25">
      <c r="A17" s="227"/>
      <c r="B17" s="228"/>
      <c r="C17" s="264" t="s">
        <v>165</v>
      </c>
      <c r="D17" s="230"/>
      <c r="E17" s="231">
        <v>12.650399999999999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10"/>
      <c r="Y17" s="210"/>
      <c r="Z17" s="210"/>
      <c r="AA17" s="210"/>
      <c r="AB17" s="210"/>
      <c r="AC17" s="210"/>
      <c r="AD17" s="210"/>
      <c r="AE17" s="210"/>
      <c r="AF17" s="210" t="s">
        <v>155</v>
      </c>
      <c r="AG17" s="210">
        <v>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</row>
    <row r="18" spans="1:59" outlineLevel="1" x14ac:dyDescent="0.25">
      <c r="A18" s="227"/>
      <c r="B18" s="228"/>
      <c r="C18" s="264" t="s">
        <v>166</v>
      </c>
      <c r="D18" s="230"/>
      <c r="E18" s="231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10"/>
      <c r="Y18" s="210"/>
      <c r="Z18" s="210"/>
      <c r="AA18" s="210"/>
      <c r="AB18" s="210"/>
      <c r="AC18" s="210"/>
      <c r="AD18" s="210"/>
      <c r="AE18" s="210"/>
      <c r="AF18" s="210" t="s">
        <v>155</v>
      </c>
      <c r="AG18" s="210">
        <v>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</row>
    <row r="19" spans="1:59" outlineLevel="1" x14ac:dyDescent="0.25">
      <c r="A19" s="227"/>
      <c r="B19" s="228"/>
      <c r="C19" s="264" t="s">
        <v>167</v>
      </c>
      <c r="D19" s="230"/>
      <c r="E19" s="231">
        <v>12.2958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10"/>
      <c r="Y19" s="210"/>
      <c r="Z19" s="210"/>
      <c r="AA19" s="210"/>
      <c r="AB19" s="210"/>
      <c r="AC19" s="210"/>
      <c r="AD19" s="210"/>
      <c r="AE19" s="210"/>
      <c r="AF19" s="210" t="s">
        <v>155</v>
      </c>
      <c r="AG19" s="210">
        <v>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</row>
    <row r="20" spans="1:59" outlineLevel="1" x14ac:dyDescent="0.25">
      <c r="A20" s="227"/>
      <c r="B20" s="228"/>
      <c r="C20" s="264" t="s">
        <v>168</v>
      </c>
      <c r="D20" s="230"/>
      <c r="E20" s="231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10"/>
      <c r="Y20" s="210"/>
      <c r="Z20" s="210"/>
      <c r="AA20" s="210"/>
      <c r="AB20" s="210"/>
      <c r="AC20" s="210"/>
      <c r="AD20" s="210"/>
      <c r="AE20" s="210"/>
      <c r="AF20" s="210" t="s">
        <v>155</v>
      </c>
      <c r="AG20" s="210">
        <v>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</row>
    <row r="21" spans="1:59" outlineLevel="1" x14ac:dyDescent="0.25">
      <c r="A21" s="227"/>
      <c r="B21" s="228"/>
      <c r="C21" s="264" t="s">
        <v>169</v>
      </c>
      <c r="D21" s="230"/>
      <c r="E21" s="231">
        <v>13.446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10"/>
      <c r="Y21" s="210"/>
      <c r="Z21" s="210"/>
      <c r="AA21" s="210"/>
      <c r="AB21" s="210"/>
      <c r="AC21" s="210"/>
      <c r="AD21" s="210"/>
      <c r="AE21" s="210"/>
      <c r="AF21" s="210" t="s">
        <v>155</v>
      </c>
      <c r="AG21" s="210">
        <v>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</row>
    <row r="22" spans="1:59" outlineLevel="1" x14ac:dyDescent="0.25">
      <c r="A22" s="227"/>
      <c r="B22" s="228"/>
      <c r="C22" s="264" t="s">
        <v>170</v>
      </c>
      <c r="D22" s="230"/>
      <c r="E22" s="231">
        <v>9.7110000000000003</v>
      </c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10"/>
      <c r="Y22" s="210"/>
      <c r="Z22" s="210"/>
      <c r="AA22" s="210"/>
      <c r="AB22" s="210"/>
      <c r="AC22" s="210"/>
      <c r="AD22" s="210"/>
      <c r="AE22" s="210"/>
      <c r="AF22" s="210" t="s">
        <v>155</v>
      </c>
      <c r="AG22" s="210">
        <v>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</row>
    <row r="23" spans="1:59" outlineLevel="1" x14ac:dyDescent="0.25">
      <c r="A23" s="227"/>
      <c r="B23" s="228"/>
      <c r="C23" s="264" t="s">
        <v>171</v>
      </c>
      <c r="D23" s="230"/>
      <c r="E23" s="231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10"/>
      <c r="Y23" s="210"/>
      <c r="Z23" s="210"/>
      <c r="AA23" s="210"/>
      <c r="AB23" s="210"/>
      <c r="AC23" s="210"/>
      <c r="AD23" s="210"/>
      <c r="AE23" s="210"/>
      <c r="AF23" s="210" t="s">
        <v>155</v>
      </c>
      <c r="AG23" s="210">
        <v>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</row>
    <row r="24" spans="1:59" outlineLevel="1" x14ac:dyDescent="0.25">
      <c r="A24" s="227"/>
      <c r="B24" s="228"/>
      <c r="C24" s="264" t="s">
        <v>172</v>
      </c>
      <c r="D24" s="230"/>
      <c r="E24" s="231">
        <v>28.948499999999999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10"/>
      <c r="Y24" s="210"/>
      <c r="Z24" s="210"/>
      <c r="AA24" s="210"/>
      <c r="AB24" s="210"/>
      <c r="AC24" s="210"/>
      <c r="AD24" s="210"/>
      <c r="AE24" s="210"/>
      <c r="AF24" s="210" t="s">
        <v>155</v>
      </c>
      <c r="AG24" s="210">
        <v>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</row>
    <row r="25" spans="1:59" outlineLevel="1" x14ac:dyDescent="0.25">
      <c r="A25" s="227"/>
      <c r="B25" s="228"/>
      <c r="C25" s="265" t="s">
        <v>173</v>
      </c>
      <c r="D25" s="232"/>
      <c r="E25" s="233">
        <v>77.051699999999997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10"/>
      <c r="Y25" s="210"/>
      <c r="Z25" s="210"/>
      <c r="AA25" s="210"/>
      <c r="AB25" s="210"/>
      <c r="AC25" s="210"/>
      <c r="AD25" s="210"/>
      <c r="AE25" s="210"/>
      <c r="AF25" s="210" t="s">
        <v>155</v>
      </c>
      <c r="AG25" s="210">
        <v>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</row>
    <row r="26" spans="1:59" outlineLevel="1" x14ac:dyDescent="0.25">
      <c r="A26" s="227"/>
      <c r="B26" s="228"/>
      <c r="C26" s="264" t="s">
        <v>174</v>
      </c>
      <c r="D26" s="230"/>
      <c r="E26" s="231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10"/>
      <c r="Y26" s="210"/>
      <c r="Z26" s="210"/>
      <c r="AA26" s="210"/>
      <c r="AB26" s="210"/>
      <c r="AC26" s="210"/>
      <c r="AD26" s="210"/>
      <c r="AE26" s="210"/>
      <c r="AF26" s="210" t="s">
        <v>155</v>
      </c>
      <c r="AG26" s="210">
        <v>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</row>
    <row r="27" spans="1:59" outlineLevel="1" x14ac:dyDescent="0.25">
      <c r="A27" s="227"/>
      <c r="B27" s="228"/>
      <c r="C27" s="264" t="s">
        <v>175</v>
      </c>
      <c r="D27" s="230"/>
      <c r="E27" s="231">
        <v>6.4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10"/>
      <c r="Y27" s="210"/>
      <c r="Z27" s="210"/>
      <c r="AA27" s="210"/>
      <c r="AB27" s="210"/>
      <c r="AC27" s="210"/>
      <c r="AD27" s="210"/>
      <c r="AE27" s="210"/>
      <c r="AF27" s="210" t="s">
        <v>155</v>
      </c>
      <c r="AG27" s="210">
        <v>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</row>
    <row r="28" spans="1:59" outlineLevel="1" x14ac:dyDescent="0.25">
      <c r="A28" s="227"/>
      <c r="B28" s="228"/>
      <c r="C28" s="265" t="s">
        <v>173</v>
      </c>
      <c r="D28" s="232"/>
      <c r="E28" s="233">
        <v>6.4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10"/>
      <c r="Y28" s="210"/>
      <c r="Z28" s="210"/>
      <c r="AA28" s="210"/>
      <c r="AB28" s="210"/>
      <c r="AC28" s="210"/>
      <c r="AD28" s="210"/>
      <c r="AE28" s="210"/>
      <c r="AF28" s="210" t="s">
        <v>155</v>
      </c>
      <c r="AG28" s="210">
        <v>1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</row>
    <row r="29" spans="1:59" outlineLevel="1" x14ac:dyDescent="0.25">
      <c r="A29" s="244">
        <v>4</v>
      </c>
      <c r="B29" s="245" t="s">
        <v>176</v>
      </c>
      <c r="C29" s="263" t="s">
        <v>177</v>
      </c>
      <c r="D29" s="246" t="s">
        <v>158</v>
      </c>
      <c r="E29" s="247">
        <v>25.683900000000001</v>
      </c>
      <c r="F29" s="248"/>
      <c r="G29" s="249">
        <f>ROUND(E29*F29,2)</f>
        <v>0</v>
      </c>
      <c r="H29" s="248"/>
      <c r="I29" s="249">
        <f>ROUND(E29*H29,2)</f>
        <v>0</v>
      </c>
      <c r="J29" s="248"/>
      <c r="K29" s="249">
        <f>ROUND(E29*J29,2)</f>
        <v>0</v>
      </c>
      <c r="L29" s="249">
        <v>21</v>
      </c>
      <c r="M29" s="249">
        <f>G29*(1+L29/100)</f>
        <v>0</v>
      </c>
      <c r="N29" s="249">
        <v>0</v>
      </c>
      <c r="O29" s="249">
        <f>ROUND(E29*N29,2)</f>
        <v>0</v>
      </c>
      <c r="P29" s="249">
        <v>0</v>
      </c>
      <c r="Q29" s="249">
        <f>ROUND(E29*P29,2)</f>
        <v>0</v>
      </c>
      <c r="R29" s="249"/>
      <c r="S29" s="250" t="s">
        <v>151</v>
      </c>
      <c r="T29" s="229">
        <v>3.5329999999999999</v>
      </c>
      <c r="U29" s="229">
        <f>ROUND(E29*T29,2)</f>
        <v>90.74</v>
      </c>
      <c r="V29" s="229"/>
      <c r="W29" s="229" t="s">
        <v>152</v>
      </c>
      <c r="X29" s="210"/>
      <c r="Y29" s="210"/>
      <c r="Z29" s="210"/>
      <c r="AA29" s="210"/>
      <c r="AB29" s="210"/>
      <c r="AC29" s="210"/>
      <c r="AD29" s="210"/>
      <c r="AE29" s="210"/>
      <c r="AF29" s="210" t="s">
        <v>153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</row>
    <row r="30" spans="1:59" outlineLevel="1" x14ac:dyDescent="0.25">
      <c r="A30" s="227"/>
      <c r="B30" s="228"/>
      <c r="C30" s="264" t="s">
        <v>178</v>
      </c>
      <c r="D30" s="230"/>
      <c r="E30" s="231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10"/>
      <c r="Y30" s="210"/>
      <c r="Z30" s="210"/>
      <c r="AA30" s="210"/>
      <c r="AB30" s="210"/>
      <c r="AC30" s="210"/>
      <c r="AD30" s="210"/>
      <c r="AE30" s="210"/>
      <c r="AF30" s="210" t="s">
        <v>155</v>
      </c>
      <c r="AG30" s="210">
        <v>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</row>
    <row r="31" spans="1:59" outlineLevel="1" x14ac:dyDescent="0.25">
      <c r="A31" s="227"/>
      <c r="B31" s="228"/>
      <c r="C31" s="264" t="s">
        <v>163</v>
      </c>
      <c r="D31" s="230"/>
      <c r="E31" s="231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10"/>
      <c r="Y31" s="210"/>
      <c r="Z31" s="210"/>
      <c r="AA31" s="210"/>
      <c r="AB31" s="210"/>
      <c r="AC31" s="210"/>
      <c r="AD31" s="210"/>
      <c r="AE31" s="210"/>
      <c r="AF31" s="210" t="s">
        <v>155</v>
      </c>
      <c r="AG31" s="210">
        <v>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</row>
    <row r="32" spans="1:59" outlineLevel="1" x14ac:dyDescent="0.25">
      <c r="A32" s="227"/>
      <c r="B32" s="228"/>
      <c r="C32" s="264" t="s">
        <v>164</v>
      </c>
      <c r="D32" s="230"/>
      <c r="E32" s="231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10"/>
      <c r="Y32" s="210"/>
      <c r="Z32" s="210"/>
      <c r="AA32" s="210"/>
      <c r="AB32" s="210"/>
      <c r="AC32" s="210"/>
      <c r="AD32" s="210"/>
      <c r="AE32" s="210"/>
      <c r="AF32" s="210" t="s">
        <v>155</v>
      </c>
      <c r="AG32" s="210">
        <v>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</row>
    <row r="33" spans="1:59" ht="20.399999999999999" outlineLevel="1" x14ac:dyDescent="0.25">
      <c r="A33" s="227"/>
      <c r="B33" s="228"/>
      <c r="C33" s="264" t="s">
        <v>179</v>
      </c>
      <c r="D33" s="230"/>
      <c r="E33" s="231">
        <v>4.2168000000000001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10"/>
      <c r="Y33" s="210"/>
      <c r="Z33" s="210"/>
      <c r="AA33" s="210"/>
      <c r="AB33" s="210"/>
      <c r="AC33" s="210"/>
      <c r="AD33" s="210"/>
      <c r="AE33" s="210"/>
      <c r="AF33" s="210" t="s">
        <v>155</v>
      </c>
      <c r="AG33" s="210">
        <v>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</row>
    <row r="34" spans="1:59" outlineLevel="1" x14ac:dyDescent="0.25">
      <c r="A34" s="227"/>
      <c r="B34" s="228"/>
      <c r="C34" s="264" t="s">
        <v>166</v>
      </c>
      <c r="D34" s="230"/>
      <c r="E34" s="231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10"/>
      <c r="Y34" s="210"/>
      <c r="Z34" s="210"/>
      <c r="AA34" s="210"/>
      <c r="AB34" s="210"/>
      <c r="AC34" s="210"/>
      <c r="AD34" s="210"/>
      <c r="AE34" s="210"/>
      <c r="AF34" s="210" t="s">
        <v>155</v>
      </c>
      <c r="AG34" s="210">
        <v>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</row>
    <row r="35" spans="1:59" outlineLevel="1" x14ac:dyDescent="0.25">
      <c r="A35" s="227"/>
      <c r="B35" s="228"/>
      <c r="C35" s="264" t="s">
        <v>180</v>
      </c>
      <c r="D35" s="230"/>
      <c r="E35" s="231">
        <v>4.0986000000000002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10"/>
      <c r="Y35" s="210"/>
      <c r="Z35" s="210"/>
      <c r="AA35" s="210"/>
      <c r="AB35" s="210"/>
      <c r="AC35" s="210"/>
      <c r="AD35" s="210"/>
      <c r="AE35" s="210"/>
      <c r="AF35" s="210" t="s">
        <v>155</v>
      </c>
      <c r="AG35" s="210">
        <v>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</row>
    <row r="36" spans="1:59" outlineLevel="1" x14ac:dyDescent="0.25">
      <c r="A36" s="227"/>
      <c r="B36" s="228"/>
      <c r="C36" s="264" t="s">
        <v>168</v>
      </c>
      <c r="D36" s="230"/>
      <c r="E36" s="231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10"/>
      <c r="Y36" s="210"/>
      <c r="Z36" s="210"/>
      <c r="AA36" s="210"/>
      <c r="AB36" s="210"/>
      <c r="AC36" s="210"/>
      <c r="AD36" s="210"/>
      <c r="AE36" s="210"/>
      <c r="AF36" s="210" t="s">
        <v>155</v>
      </c>
      <c r="AG36" s="210">
        <v>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</row>
    <row r="37" spans="1:59" outlineLevel="1" x14ac:dyDescent="0.25">
      <c r="A37" s="227"/>
      <c r="B37" s="228"/>
      <c r="C37" s="264" t="s">
        <v>181</v>
      </c>
      <c r="D37" s="230"/>
      <c r="E37" s="231">
        <v>4.4820000000000002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10"/>
      <c r="Y37" s="210"/>
      <c r="Z37" s="210"/>
      <c r="AA37" s="210"/>
      <c r="AB37" s="210"/>
      <c r="AC37" s="210"/>
      <c r="AD37" s="210"/>
      <c r="AE37" s="210"/>
      <c r="AF37" s="210" t="s">
        <v>155</v>
      </c>
      <c r="AG37" s="210">
        <v>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</row>
    <row r="38" spans="1:59" outlineLevel="1" x14ac:dyDescent="0.25">
      <c r="A38" s="227"/>
      <c r="B38" s="228"/>
      <c r="C38" s="264" t="s">
        <v>182</v>
      </c>
      <c r="D38" s="230"/>
      <c r="E38" s="231">
        <v>3.2370000000000001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10"/>
      <c r="Y38" s="210"/>
      <c r="Z38" s="210"/>
      <c r="AA38" s="210"/>
      <c r="AB38" s="210"/>
      <c r="AC38" s="210"/>
      <c r="AD38" s="210"/>
      <c r="AE38" s="210"/>
      <c r="AF38" s="210" t="s">
        <v>155</v>
      </c>
      <c r="AG38" s="210">
        <v>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</row>
    <row r="39" spans="1:59" outlineLevel="1" x14ac:dyDescent="0.25">
      <c r="A39" s="227"/>
      <c r="B39" s="228"/>
      <c r="C39" s="264" t="s">
        <v>171</v>
      </c>
      <c r="D39" s="230"/>
      <c r="E39" s="231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10"/>
      <c r="Y39" s="210"/>
      <c r="Z39" s="210"/>
      <c r="AA39" s="210"/>
      <c r="AB39" s="210"/>
      <c r="AC39" s="210"/>
      <c r="AD39" s="210"/>
      <c r="AE39" s="210"/>
      <c r="AF39" s="210" t="s">
        <v>155</v>
      </c>
      <c r="AG39" s="210">
        <v>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</row>
    <row r="40" spans="1:59" outlineLevel="1" x14ac:dyDescent="0.25">
      <c r="A40" s="227"/>
      <c r="B40" s="228"/>
      <c r="C40" s="264" t="s">
        <v>183</v>
      </c>
      <c r="D40" s="230"/>
      <c r="E40" s="231">
        <v>9.6494999999999997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10"/>
      <c r="Y40" s="210"/>
      <c r="Z40" s="210"/>
      <c r="AA40" s="210"/>
      <c r="AB40" s="210"/>
      <c r="AC40" s="210"/>
      <c r="AD40" s="210"/>
      <c r="AE40" s="210"/>
      <c r="AF40" s="210" t="s">
        <v>155</v>
      </c>
      <c r="AG40" s="210">
        <v>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</row>
    <row r="41" spans="1:59" outlineLevel="1" x14ac:dyDescent="0.25">
      <c r="A41" s="244">
        <v>5</v>
      </c>
      <c r="B41" s="245" t="s">
        <v>184</v>
      </c>
      <c r="C41" s="263" t="s">
        <v>185</v>
      </c>
      <c r="D41" s="246" t="s">
        <v>158</v>
      </c>
      <c r="E41" s="247">
        <v>27.901199999999999</v>
      </c>
      <c r="F41" s="248"/>
      <c r="G41" s="249">
        <f>ROUND(E41*F41,2)</f>
        <v>0</v>
      </c>
      <c r="H41" s="248"/>
      <c r="I41" s="249">
        <f>ROUND(E41*H41,2)</f>
        <v>0</v>
      </c>
      <c r="J41" s="248"/>
      <c r="K41" s="249">
        <f>ROUND(E41*J41,2)</f>
        <v>0</v>
      </c>
      <c r="L41" s="249">
        <v>21</v>
      </c>
      <c r="M41" s="249">
        <f>G41*(1+L41/100)</f>
        <v>0</v>
      </c>
      <c r="N41" s="249">
        <v>0</v>
      </c>
      <c r="O41" s="249">
        <f>ROUND(E41*N41,2)</f>
        <v>0</v>
      </c>
      <c r="P41" s="249">
        <v>0</v>
      </c>
      <c r="Q41" s="249">
        <f>ROUND(E41*P41,2)</f>
        <v>0</v>
      </c>
      <c r="R41" s="249"/>
      <c r="S41" s="250" t="s">
        <v>151</v>
      </c>
      <c r="T41" s="229">
        <v>7.3999999999999996E-2</v>
      </c>
      <c r="U41" s="229">
        <f>ROUND(E41*T41,2)</f>
        <v>2.06</v>
      </c>
      <c r="V41" s="229"/>
      <c r="W41" s="229" t="s">
        <v>152</v>
      </c>
      <c r="X41" s="210"/>
      <c r="Y41" s="210"/>
      <c r="Z41" s="210"/>
      <c r="AA41" s="210"/>
      <c r="AB41" s="210"/>
      <c r="AC41" s="210"/>
      <c r="AD41" s="210"/>
      <c r="AE41" s="210"/>
      <c r="AF41" s="210" t="s">
        <v>153</v>
      </c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</row>
    <row r="42" spans="1:59" outlineLevel="1" x14ac:dyDescent="0.25">
      <c r="A42" s="227"/>
      <c r="B42" s="228"/>
      <c r="C42" s="264" t="s">
        <v>186</v>
      </c>
      <c r="D42" s="230"/>
      <c r="E42" s="231">
        <v>109.1356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10"/>
      <c r="Y42" s="210"/>
      <c r="Z42" s="210"/>
      <c r="AA42" s="210"/>
      <c r="AB42" s="210"/>
      <c r="AC42" s="210"/>
      <c r="AD42" s="210"/>
      <c r="AE42" s="210"/>
      <c r="AF42" s="210" t="s">
        <v>155</v>
      </c>
      <c r="AG42" s="210">
        <v>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</row>
    <row r="43" spans="1:59" outlineLevel="1" x14ac:dyDescent="0.25">
      <c r="A43" s="227"/>
      <c r="B43" s="228"/>
      <c r="C43" s="264" t="s">
        <v>187</v>
      </c>
      <c r="D43" s="230"/>
      <c r="E43" s="231">
        <v>-81.234399999999994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10"/>
      <c r="Y43" s="210"/>
      <c r="Z43" s="210"/>
      <c r="AA43" s="210"/>
      <c r="AB43" s="210"/>
      <c r="AC43" s="210"/>
      <c r="AD43" s="210"/>
      <c r="AE43" s="210"/>
      <c r="AF43" s="210" t="s">
        <v>155</v>
      </c>
      <c r="AG43" s="210">
        <v>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</row>
    <row r="44" spans="1:59" outlineLevel="1" x14ac:dyDescent="0.25">
      <c r="A44" s="244">
        <v>6</v>
      </c>
      <c r="B44" s="245" t="s">
        <v>188</v>
      </c>
      <c r="C44" s="263" t="s">
        <v>189</v>
      </c>
      <c r="D44" s="246" t="s">
        <v>158</v>
      </c>
      <c r="E44" s="247">
        <v>27.901199999999999</v>
      </c>
      <c r="F44" s="248"/>
      <c r="G44" s="249">
        <f>ROUND(E44*F44,2)</f>
        <v>0</v>
      </c>
      <c r="H44" s="248"/>
      <c r="I44" s="249">
        <f>ROUND(E44*H44,2)</f>
        <v>0</v>
      </c>
      <c r="J44" s="248"/>
      <c r="K44" s="249">
        <f>ROUND(E44*J44,2)</f>
        <v>0</v>
      </c>
      <c r="L44" s="249">
        <v>21</v>
      </c>
      <c r="M44" s="249">
        <f>G44*(1+L44/100)</f>
        <v>0</v>
      </c>
      <c r="N44" s="249">
        <v>0</v>
      </c>
      <c r="O44" s="249">
        <f>ROUND(E44*N44,2)</f>
        <v>0</v>
      </c>
      <c r="P44" s="249">
        <v>0</v>
      </c>
      <c r="Q44" s="249">
        <f>ROUND(E44*P44,2)</f>
        <v>0</v>
      </c>
      <c r="R44" s="249"/>
      <c r="S44" s="250" t="s">
        <v>151</v>
      </c>
      <c r="T44" s="229">
        <v>1.0999999999999999E-2</v>
      </c>
      <c r="U44" s="229">
        <f>ROUND(E44*T44,2)</f>
        <v>0.31</v>
      </c>
      <c r="V44" s="229"/>
      <c r="W44" s="229" t="s">
        <v>152</v>
      </c>
      <c r="X44" s="210"/>
      <c r="Y44" s="210"/>
      <c r="Z44" s="210"/>
      <c r="AA44" s="210"/>
      <c r="AB44" s="210"/>
      <c r="AC44" s="210"/>
      <c r="AD44" s="210"/>
      <c r="AE44" s="210"/>
      <c r="AF44" s="210" t="s">
        <v>153</v>
      </c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</row>
    <row r="45" spans="1:59" outlineLevel="1" x14ac:dyDescent="0.25">
      <c r="A45" s="227"/>
      <c r="B45" s="228"/>
      <c r="C45" s="264" t="s">
        <v>186</v>
      </c>
      <c r="D45" s="230"/>
      <c r="E45" s="231">
        <v>109.1356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10"/>
      <c r="Y45" s="210"/>
      <c r="Z45" s="210"/>
      <c r="AA45" s="210"/>
      <c r="AB45" s="210"/>
      <c r="AC45" s="210"/>
      <c r="AD45" s="210"/>
      <c r="AE45" s="210"/>
      <c r="AF45" s="210" t="s">
        <v>155</v>
      </c>
      <c r="AG45" s="210">
        <v>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</row>
    <row r="46" spans="1:59" outlineLevel="1" x14ac:dyDescent="0.25">
      <c r="A46" s="227"/>
      <c r="B46" s="228"/>
      <c r="C46" s="264" t="s">
        <v>187</v>
      </c>
      <c r="D46" s="230"/>
      <c r="E46" s="231">
        <v>-81.234399999999994</v>
      </c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10"/>
      <c r="Y46" s="210"/>
      <c r="Z46" s="210"/>
      <c r="AA46" s="210"/>
      <c r="AB46" s="210"/>
      <c r="AC46" s="210"/>
      <c r="AD46" s="210"/>
      <c r="AE46" s="210"/>
      <c r="AF46" s="210" t="s">
        <v>155</v>
      </c>
      <c r="AG46" s="210">
        <v>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</row>
    <row r="47" spans="1:59" outlineLevel="1" x14ac:dyDescent="0.25">
      <c r="A47" s="244">
        <v>7</v>
      </c>
      <c r="B47" s="245" t="s">
        <v>190</v>
      </c>
      <c r="C47" s="263" t="s">
        <v>191</v>
      </c>
      <c r="D47" s="246" t="s">
        <v>158</v>
      </c>
      <c r="E47" s="247">
        <v>279.012</v>
      </c>
      <c r="F47" s="248"/>
      <c r="G47" s="249">
        <f>ROUND(E47*F47,2)</f>
        <v>0</v>
      </c>
      <c r="H47" s="248"/>
      <c r="I47" s="249">
        <f>ROUND(E47*H47,2)</f>
        <v>0</v>
      </c>
      <c r="J47" s="248"/>
      <c r="K47" s="249">
        <f>ROUND(E47*J47,2)</f>
        <v>0</v>
      </c>
      <c r="L47" s="249">
        <v>21</v>
      </c>
      <c r="M47" s="249">
        <f>G47*(1+L47/100)</f>
        <v>0</v>
      </c>
      <c r="N47" s="249">
        <v>0</v>
      </c>
      <c r="O47" s="249">
        <f>ROUND(E47*N47,2)</f>
        <v>0</v>
      </c>
      <c r="P47" s="249">
        <v>0</v>
      </c>
      <c r="Q47" s="249">
        <f>ROUND(E47*P47,2)</f>
        <v>0</v>
      </c>
      <c r="R47" s="249"/>
      <c r="S47" s="250" t="s">
        <v>151</v>
      </c>
      <c r="T47" s="229">
        <v>0</v>
      </c>
      <c r="U47" s="229">
        <f>ROUND(E47*T47,2)</f>
        <v>0</v>
      </c>
      <c r="V47" s="229"/>
      <c r="W47" s="229" t="s">
        <v>152</v>
      </c>
      <c r="X47" s="210"/>
      <c r="Y47" s="210"/>
      <c r="Z47" s="210"/>
      <c r="AA47" s="210"/>
      <c r="AB47" s="210"/>
      <c r="AC47" s="210"/>
      <c r="AD47" s="210"/>
      <c r="AE47" s="210"/>
      <c r="AF47" s="210" t="s">
        <v>153</v>
      </c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</row>
    <row r="48" spans="1:59" outlineLevel="1" x14ac:dyDescent="0.25">
      <c r="A48" s="227"/>
      <c r="B48" s="228"/>
      <c r="C48" s="264" t="s">
        <v>192</v>
      </c>
      <c r="D48" s="230"/>
      <c r="E48" s="231">
        <v>279.012</v>
      </c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10"/>
      <c r="Y48" s="210"/>
      <c r="Z48" s="210"/>
      <c r="AA48" s="210"/>
      <c r="AB48" s="210"/>
      <c r="AC48" s="210"/>
      <c r="AD48" s="210"/>
      <c r="AE48" s="210"/>
      <c r="AF48" s="210" t="s">
        <v>155</v>
      </c>
      <c r="AG48" s="210">
        <v>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</row>
    <row r="49" spans="1:59" outlineLevel="1" x14ac:dyDescent="0.25">
      <c r="A49" s="251">
        <v>8</v>
      </c>
      <c r="B49" s="252" t="s">
        <v>193</v>
      </c>
      <c r="C49" s="266" t="s">
        <v>194</v>
      </c>
      <c r="D49" s="253" t="s">
        <v>158</v>
      </c>
      <c r="E49" s="254">
        <v>27.683900000000001</v>
      </c>
      <c r="F49" s="255"/>
      <c r="G49" s="256">
        <f>ROUND(E49*F49,2)</f>
        <v>0</v>
      </c>
      <c r="H49" s="255"/>
      <c r="I49" s="256">
        <f>ROUND(E49*H49,2)</f>
        <v>0</v>
      </c>
      <c r="J49" s="255"/>
      <c r="K49" s="256">
        <f>ROUND(E49*J49,2)</f>
        <v>0</v>
      </c>
      <c r="L49" s="256">
        <v>21</v>
      </c>
      <c r="M49" s="256">
        <f>G49*(1+L49/100)</f>
        <v>0</v>
      </c>
      <c r="N49" s="256">
        <v>0</v>
      </c>
      <c r="O49" s="256">
        <f>ROUND(E49*N49,2)</f>
        <v>0</v>
      </c>
      <c r="P49" s="256">
        <v>0</v>
      </c>
      <c r="Q49" s="256">
        <f>ROUND(E49*P49,2)</f>
        <v>0</v>
      </c>
      <c r="R49" s="256"/>
      <c r="S49" s="257" t="s">
        <v>151</v>
      </c>
      <c r="T49" s="229">
        <v>0.65200000000000002</v>
      </c>
      <c r="U49" s="229">
        <f>ROUND(E49*T49,2)</f>
        <v>18.05</v>
      </c>
      <c r="V49" s="229"/>
      <c r="W49" s="229" t="s">
        <v>152</v>
      </c>
      <c r="X49" s="210"/>
      <c r="Y49" s="210"/>
      <c r="Z49" s="210"/>
      <c r="AA49" s="210"/>
      <c r="AB49" s="210"/>
      <c r="AC49" s="210"/>
      <c r="AD49" s="210"/>
      <c r="AE49" s="210"/>
      <c r="AF49" s="210" t="s">
        <v>153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</row>
    <row r="50" spans="1:59" outlineLevel="1" x14ac:dyDescent="0.25">
      <c r="A50" s="244">
        <v>9</v>
      </c>
      <c r="B50" s="245" t="s">
        <v>195</v>
      </c>
      <c r="C50" s="263" t="s">
        <v>196</v>
      </c>
      <c r="D50" s="246" t="s">
        <v>158</v>
      </c>
      <c r="E50" s="247">
        <v>81.234399999999994</v>
      </c>
      <c r="F50" s="248"/>
      <c r="G50" s="249">
        <f>ROUND(E50*F50,2)</f>
        <v>0</v>
      </c>
      <c r="H50" s="248"/>
      <c r="I50" s="249">
        <f>ROUND(E50*H50,2)</f>
        <v>0</v>
      </c>
      <c r="J50" s="248"/>
      <c r="K50" s="249">
        <f>ROUND(E50*J50,2)</f>
        <v>0</v>
      </c>
      <c r="L50" s="249">
        <v>21</v>
      </c>
      <c r="M50" s="249">
        <f>G50*(1+L50/100)</f>
        <v>0</v>
      </c>
      <c r="N50" s="249">
        <v>0</v>
      </c>
      <c r="O50" s="249">
        <f>ROUND(E50*N50,2)</f>
        <v>0</v>
      </c>
      <c r="P50" s="249">
        <v>0</v>
      </c>
      <c r="Q50" s="249">
        <f>ROUND(E50*P50,2)</f>
        <v>0</v>
      </c>
      <c r="R50" s="249"/>
      <c r="S50" s="250" t="s">
        <v>151</v>
      </c>
      <c r="T50" s="229">
        <v>1.1499999999999999</v>
      </c>
      <c r="U50" s="229">
        <f>ROUND(E50*T50,2)</f>
        <v>93.42</v>
      </c>
      <c r="V50" s="229"/>
      <c r="W50" s="229" t="s">
        <v>152</v>
      </c>
      <c r="X50" s="210"/>
      <c r="Y50" s="210"/>
      <c r="Z50" s="210"/>
      <c r="AA50" s="210"/>
      <c r="AB50" s="210"/>
      <c r="AC50" s="210"/>
      <c r="AD50" s="210"/>
      <c r="AE50" s="210"/>
      <c r="AF50" s="210" t="s">
        <v>153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</row>
    <row r="51" spans="1:59" outlineLevel="1" x14ac:dyDescent="0.25">
      <c r="A51" s="227"/>
      <c r="B51" s="228"/>
      <c r="C51" s="264" t="s">
        <v>163</v>
      </c>
      <c r="D51" s="230"/>
      <c r="E51" s="231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10"/>
      <c r="Y51" s="210"/>
      <c r="Z51" s="210"/>
      <c r="AA51" s="210"/>
      <c r="AB51" s="210"/>
      <c r="AC51" s="210"/>
      <c r="AD51" s="210"/>
      <c r="AE51" s="210"/>
      <c r="AF51" s="210" t="s">
        <v>155</v>
      </c>
      <c r="AG51" s="210">
        <v>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</row>
    <row r="52" spans="1:59" outlineLevel="1" x14ac:dyDescent="0.25">
      <c r="A52" s="227"/>
      <c r="B52" s="228"/>
      <c r="C52" s="264" t="s">
        <v>164</v>
      </c>
      <c r="D52" s="230"/>
      <c r="E52" s="231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10"/>
      <c r="Y52" s="210"/>
      <c r="Z52" s="210"/>
      <c r="AA52" s="210"/>
      <c r="AB52" s="210"/>
      <c r="AC52" s="210"/>
      <c r="AD52" s="210"/>
      <c r="AE52" s="210"/>
      <c r="AF52" s="210" t="s">
        <v>155</v>
      </c>
      <c r="AG52" s="210">
        <v>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</row>
    <row r="53" spans="1:59" ht="20.399999999999999" outlineLevel="1" x14ac:dyDescent="0.25">
      <c r="A53" s="227"/>
      <c r="B53" s="228"/>
      <c r="C53" s="264" t="s">
        <v>197</v>
      </c>
      <c r="D53" s="230"/>
      <c r="E53" s="231">
        <v>16.8672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10"/>
      <c r="Y53" s="210"/>
      <c r="Z53" s="210"/>
      <c r="AA53" s="210"/>
      <c r="AB53" s="210"/>
      <c r="AC53" s="210"/>
      <c r="AD53" s="210"/>
      <c r="AE53" s="210"/>
      <c r="AF53" s="210" t="s">
        <v>155</v>
      </c>
      <c r="AG53" s="210">
        <v>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</row>
    <row r="54" spans="1:59" ht="30.6" outlineLevel="1" x14ac:dyDescent="0.25">
      <c r="A54" s="227"/>
      <c r="B54" s="228"/>
      <c r="C54" s="264" t="s">
        <v>198</v>
      </c>
      <c r="D54" s="230"/>
      <c r="E54" s="231">
        <v>-4.5179999999999998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10"/>
      <c r="Y54" s="210"/>
      <c r="Z54" s="210"/>
      <c r="AA54" s="210"/>
      <c r="AB54" s="210"/>
      <c r="AC54" s="210"/>
      <c r="AD54" s="210"/>
      <c r="AE54" s="210"/>
      <c r="AF54" s="210" t="s">
        <v>155</v>
      </c>
      <c r="AG54" s="210">
        <v>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</row>
    <row r="55" spans="1:59" outlineLevel="1" x14ac:dyDescent="0.25">
      <c r="A55" s="227"/>
      <c r="B55" s="228"/>
      <c r="C55" s="264" t="s">
        <v>199</v>
      </c>
      <c r="D55" s="230"/>
      <c r="E55" s="231">
        <v>-0.35039999999999999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10"/>
      <c r="Y55" s="210"/>
      <c r="Z55" s="210"/>
      <c r="AA55" s="210"/>
      <c r="AB55" s="210"/>
      <c r="AC55" s="210"/>
      <c r="AD55" s="210"/>
      <c r="AE55" s="210"/>
      <c r="AF55" s="210" t="s">
        <v>155</v>
      </c>
      <c r="AG55" s="210">
        <v>0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</row>
    <row r="56" spans="1:59" outlineLevel="1" x14ac:dyDescent="0.25">
      <c r="A56" s="227"/>
      <c r="B56" s="228"/>
      <c r="C56" s="264" t="s">
        <v>166</v>
      </c>
      <c r="D56" s="230"/>
      <c r="E56" s="231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10"/>
      <c r="Y56" s="210"/>
      <c r="Z56" s="210"/>
      <c r="AA56" s="210"/>
      <c r="AB56" s="210"/>
      <c r="AC56" s="210"/>
      <c r="AD56" s="210"/>
      <c r="AE56" s="210"/>
      <c r="AF56" s="210" t="s">
        <v>155</v>
      </c>
      <c r="AG56" s="210">
        <v>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</row>
    <row r="57" spans="1:59" outlineLevel="1" x14ac:dyDescent="0.25">
      <c r="A57" s="227"/>
      <c r="B57" s="228"/>
      <c r="C57" s="264" t="s">
        <v>200</v>
      </c>
      <c r="D57" s="230"/>
      <c r="E57" s="231">
        <v>16.394400000000001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10"/>
      <c r="Y57" s="210"/>
      <c r="Z57" s="210"/>
      <c r="AA57" s="210"/>
      <c r="AB57" s="210"/>
      <c r="AC57" s="210"/>
      <c r="AD57" s="210"/>
      <c r="AE57" s="210"/>
      <c r="AF57" s="210" t="s">
        <v>155</v>
      </c>
      <c r="AG57" s="210">
        <v>0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</row>
    <row r="58" spans="1:59" outlineLevel="1" x14ac:dyDescent="0.25">
      <c r="A58" s="227"/>
      <c r="B58" s="228"/>
      <c r="C58" s="264" t="s">
        <v>201</v>
      </c>
      <c r="D58" s="230"/>
      <c r="E58" s="231">
        <v>-3.4155000000000002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10"/>
      <c r="Y58" s="210"/>
      <c r="Z58" s="210"/>
      <c r="AA58" s="210"/>
      <c r="AB58" s="210"/>
      <c r="AC58" s="210"/>
      <c r="AD58" s="210"/>
      <c r="AE58" s="210"/>
      <c r="AF58" s="210" t="s">
        <v>155</v>
      </c>
      <c r="AG58" s="210">
        <v>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</row>
    <row r="59" spans="1:59" outlineLevel="1" x14ac:dyDescent="0.25">
      <c r="A59" s="227"/>
      <c r="B59" s="228"/>
      <c r="C59" s="264" t="s">
        <v>202</v>
      </c>
      <c r="D59" s="230"/>
      <c r="E59" s="231">
        <v>-0.91080000000000005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10"/>
      <c r="Y59" s="210"/>
      <c r="Z59" s="210"/>
      <c r="AA59" s="210"/>
      <c r="AB59" s="210"/>
      <c r="AC59" s="210"/>
      <c r="AD59" s="210"/>
      <c r="AE59" s="210"/>
      <c r="AF59" s="210" t="s">
        <v>155</v>
      </c>
      <c r="AG59" s="210">
        <v>0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</row>
    <row r="60" spans="1:59" outlineLevel="1" x14ac:dyDescent="0.25">
      <c r="A60" s="227"/>
      <c r="B60" s="228"/>
      <c r="C60" s="264" t="s">
        <v>168</v>
      </c>
      <c r="D60" s="230"/>
      <c r="E60" s="231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10"/>
      <c r="Y60" s="210"/>
      <c r="Z60" s="210"/>
      <c r="AA60" s="210"/>
      <c r="AB60" s="210"/>
      <c r="AC60" s="210"/>
      <c r="AD60" s="210"/>
      <c r="AE60" s="210"/>
      <c r="AF60" s="210" t="s">
        <v>155</v>
      </c>
      <c r="AG60" s="210">
        <v>0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</row>
    <row r="61" spans="1:59" outlineLevel="1" x14ac:dyDescent="0.25">
      <c r="A61" s="227"/>
      <c r="B61" s="228"/>
      <c r="C61" s="264" t="s">
        <v>203</v>
      </c>
      <c r="D61" s="230"/>
      <c r="E61" s="231">
        <v>17.928000000000001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10"/>
      <c r="Y61" s="210"/>
      <c r="Z61" s="210"/>
      <c r="AA61" s="210"/>
      <c r="AB61" s="210"/>
      <c r="AC61" s="210"/>
      <c r="AD61" s="210"/>
      <c r="AE61" s="210"/>
      <c r="AF61" s="210" t="s">
        <v>155</v>
      </c>
      <c r="AG61" s="210">
        <v>0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</row>
    <row r="62" spans="1:59" outlineLevel="1" x14ac:dyDescent="0.25">
      <c r="A62" s="227"/>
      <c r="B62" s="228"/>
      <c r="C62" s="264" t="s">
        <v>204</v>
      </c>
      <c r="D62" s="230"/>
      <c r="E62" s="231">
        <v>12.948</v>
      </c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10"/>
      <c r="Y62" s="210"/>
      <c r="Z62" s="210"/>
      <c r="AA62" s="210"/>
      <c r="AB62" s="210"/>
      <c r="AC62" s="210"/>
      <c r="AD62" s="210"/>
      <c r="AE62" s="210"/>
      <c r="AF62" s="210" t="s">
        <v>155</v>
      </c>
      <c r="AG62" s="210">
        <v>0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</row>
    <row r="63" spans="1:59" outlineLevel="1" x14ac:dyDescent="0.25">
      <c r="A63" s="227"/>
      <c r="B63" s="228"/>
      <c r="C63" s="264" t="s">
        <v>205</v>
      </c>
      <c r="D63" s="230"/>
      <c r="E63" s="231">
        <v>-3.7349999999999999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10"/>
      <c r="Y63" s="210"/>
      <c r="Z63" s="210"/>
      <c r="AA63" s="210"/>
      <c r="AB63" s="210"/>
      <c r="AC63" s="210"/>
      <c r="AD63" s="210"/>
      <c r="AE63" s="210"/>
      <c r="AF63" s="210" t="s">
        <v>155</v>
      </c>
      <c r="AG63" s="210">
        <v>0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</row>
    <row r="64" spans="1:59" outlineLevel="1" x14ac:dyDescent="0.25">
      <c r="A64" s="227"/>
      <c r="B64" s="228"/>
      <c r="C64" s="264" t="s">
        <v>206</v>
      </c>
      <c r="D64" s="230"/>
      <c r="E64" s="231">
        <v>-0.52200000000000002</v>
      </c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10"/>
      <c r="Y64" s="210"/>
      <c r="Z64" s="210"/>
      <c r="AA64" s="210"/>
      <c r="AB64" s="210"/>
      <c r="AC64" s="210"/>
      <c r="AD64" s="210"/>
      <c r="AE64" s="210"/>
      <c r="AF64" s="210" t="s">
        <v>155</v>
      </c>
      <c r="AG64" s="210">
        <v>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</row>
    <row r="65" spans="1:59" outlineLevel="1" x14ac:dyDescent="0.25">
      <c r="A65" s="227"/>
      <c r="B65" s="228"/>
      <c r="C65" s="264" t="s">
        <v>171</v>
      </c>
      <c r="D65" s="230"/>
      <c r="E65" s="231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10"/>
      <c r="Y65" s="210"/>
      <c r="Z65" s="210"/>
      <c r="AA65" s="210"/>
      <c r="AB65" s="210"/>
      <c r="AC65" s="210"/>
      <c r="AD65" s="210"/>
      <c r="AE65" s="210"/>
      <c r="AF65" s="210" t="s">
        <v>155</v>
      </c>
      <c r="AG65" s="210">
        <v>0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</row>
    <row r="66" spans="1:59" outlineLevel="1" x14ac:dyDescent="0.25">
      <c r="A66" s="227"/>
      <c r="B66" s="228"/>
      <c r="C66" s="264" t="s">
        <v>207</v>
      </c>
      <c r="D66" s="230"/>
      <c r="E66" s="231">
        <v>33.084000000000003</v>
      </c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10"/>
      <c r="Y66" s="210"/>
      <c r="Z66" s="210"/>
      <c r="AA66" s="210"/>
      <c r="AB66" s="210"/>
      <c r="AC66" s="210"/>
      <c r="AD66" s="210"/>
      <c r="AE66" s="210"/>
      <c r="AF66" s="210" t="s">
        <v>155</v>
      </c>
      <c r="AG66" s="210">
        <v>0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</row>
    <row r="67" spans="1:59" outlineLevel="1" x14ac:dyDescent="0.25">
      <c r="A67" s="227"/>
      <c r="B67" s="228"/>
      <c r="C67" s="264" t="s">
        <v>208</v>
      </c>
      <c r="D67" s="230"/>
      <c r="E67" s="231">
        <v>-4.1355000000000004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10"/>
      <c r="Y67" s="210"/>
      <c r="Z67" s="210"/>
      <c r="AA67" s="210"/>
      <c r="AB67" s="210"/>
      <c r="AC67" s="210"/>
      <c r="AD67" s="210"/>
      <c r="AE67" s="210"/>
      <c r="AF67" s="210" t="s">
        <v>155</v>
      </c>
      <c r="AG67" s="210">
        <v>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</row>
    <row r="68" spans="1:59" outlineLevel="1" x14ac:dyDescent="0.25">
      <c r="A68" s="227"/>
      <c r="B68" s="228"/>
      <c r="C68" s="265" t="s">
        <v>173</v>
      </c>
      <c r="D68" s="232"/>
      <c r="E68" s="233">
        <v>79.634399999999999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10"/>
      <c r="Y68" s="210"/>
      <c r="Z68" s="210"/>
      <c r="AA68" s="210"/>
      <c r="AB68" s="210"/>
      <c r="AC68" s="210"/>
      <c r="AD68" s="210"/>
      <c r="AE68" s="210"/>
      <c r="AF68" s="210" t="s">
        <v>155</v>
      </c>
      <c r="AG68" s="210">
        <v>1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</row>
    <row r="69" spans="1:59" outlineLevel="1" x14ac:dyDescent="0.25">
      <c r="A69" s="227"/>
      <c r="B69" s="228"/>
      <c r="C69" s="264" t="s">
        <v>174</v>
      </c>
      <c r="D69" s="230"/>
      <c r="E69" s="231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10"/>
      <c r="Y69" s="210"/>
      <c r="Z69" s="210"/>
      <c r="AA69" s="210"/>
      <c r="AB69" s="210"/>
      <c r="AC69" s="210"/>
      <c r="AD69" s="210"/>
      <c r="AE69" s="210"/>
      <c r="AF69" s="210" t="s">
        <v>155</v>
      </c>
      <c r="AG69" s="210">
        <v>0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</row>
    <row r="70" spans="1:59" outlineLevel="1" x14ac:dyDescent="0.25">
      <c r="A70" s="227"/>
      <c r="B70" s="228"/>
      <c r="C70" s="264" t="s">
        <v>175</v>
      </c>
      <c r="D70" s="230"/>
      <c r="E70" s="231">
        <v>6.4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10"/>
      <c r="Y70" s="210"/>
      <c r="Z70" s="210"/>
      <c r="AA70" s="210"/>
      <c r="AB70" s="210"/>
      <c r="AC70" s="210"/>
      <c r="AD70" s="210"/>
      <c r="AE70" s="210"/>
      <c r="AF70" s="210" t="s">
        <v>155</v>
      </c>
      <c r="AG70" s="210">
        <v>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</row>
    <row r="71" spans="1:59" outlineLevel="1" x14ac:dyDescent="0.25">
      <c r="A71" s="227"/>
      <c r="B71" s="228"/>
      <c r="C71" s="264" t="s">
        <v>209</v>
      </c>
      <c r="D71" s="230"/>
      <c r="E71" s="231">
        <v>-4.8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10"/>
      <c r="Y71" s="210"/>
      <c r="Z71" s="210"/>
      <c r="AA71" s="210"/>
      <c r="AB71" s="210"/>
      <c r="AC71" s="210"/>
      <c r="AD71" s="210"/>
      <c r="AE71" s="210"/>
      <c r="AF71" s="210" t="s">
        <v>155</v>
      </c>
      <c r="AG71" s="210">
        <v>0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</row>
    <row r="72" spans="1:59" outlineLevel="1" x14ac:dyDescent="0.25">
      <c r="A72" s="227"/>
      <c r="B72" s="228"/>
      <c r="C72" s="265" t="s">
        <v>173</v>
      </c>
      <c r="D72" s="232"/>
      <c r="E72" s="233">
        <v>1.6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10"/>
      <c r="Y72" s="210"/>
      <c r="Z72" s="210"/>
      <c r="AA72" s="210"/>
      <c r="AB72" s="210"/>
      <c r="AC72" s="210"/>
      <c r="AD72" s="210"/>
      <c r="AE72" s="210"/>
      <c r="AF72" s="210" t="s">
        <v>155</v>
      </c>
      <c r="AG72" s="210">
        <v>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</row>
    <row r="73" spans="1:59" ht="20.399999999999999" outlineLevel="1" x14ac:dyDescent="0.25">
      <c r="A73" s="244">
        <v>10</v>
      </c>
      <c r="B73" s="245" t="s">
        <v>210</v>
      </c>
      <c r="C73" s="263" t="s">
        <v>211</v>
      </c>
      <c r="D73" s="246" t="s">
        <v>158</v>
      </c>
      <c r="E73" s="247">
        <v>2.8111999999999999</v>
      </c>
      <c r="F73" s="248"/>
      <c r="G73" s="249">
        <f>ROUND(E73*F73,2)</f>
        <v>0</v>
      </c>
      <c r="H73" s="248"/>
      <c r="I73" s="249">
        <f>ROUND(E73*H73,2)</f>
        <v>0</v>
      </c>
      <c r="J73" s="248"/>
      <c r="K73" s="249">
        <f>ROUND(E73*J73,2)</f>
        <v>0</v>
      </c>
      <c r="L73" s="249">
        <v>21</v>
      </c>
      <c r="M73" s="249">
        <f>G73*(1+L73/100)</f>
        <v>0</v>
      </c>
      <c r="N73" s="249">
        <v>1.7</v>
      </c>
      <c r="O73" s="249">
        <f>ROUND(E73*N73,2)</f>
        <v>4.78</v>
      </c>
      <c r="P73" s="249">
        <v>0</v>
      </c>
      <c r="Q73" s="249">
        <f>ROUND(E73*P73,2)</f>
        <v>0</v>
      </c>
      <c r="R73" s="249"/>
      <c r="S73" s="250" t="s">
        <v>151</v>
      </c>
      <c r="T73" s="229">
        <v>1.587</v>
      </c>
      <c r="U73" s="229">
        <f>ROUND(E73*T73,2)</f>
        <v>4.46</v>
      </c>
      <c r="V73" s="229"/>
      <c r="W73" s="229" t="s">
        <v>152</v>
      </c>
      <c r="X73" s="210"/>
      <c r="Y73" s="210"/>
      <c r="Z73" s="210"/>
      <c r="AA73" s="210"/>
      <c r="AB73" s="210"/>
      <c r="AC73" s="210"/>
      <c r="AD73" s="210"/>
      <c r="AE73" s="210"/>
      <c r="AF73" s="210" t="s">
        <v>153</v>
      </c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</row>
    <row r="74" spans="1:59" outlineLevel="1" x14ac:dyDescent="0.25">
      <c r="A74" s="227"/>
      <c r="B74" s="228"/>
      <c r="C74" s="264" t="s">
        <v>164</v>
      </c>
      <c r="D74" s="230"/>
      <c r="E74" s="231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10"/>
      <c r="Y74" s="210"/>
      <c r="Z74" s="210"/>
      <c r="AA74" s="210"/>
      <c r="AB74" s="210"/>
      <c r="AC74" s="210"/>
      <c r="AD74" s="210"/>
      <c r="AE74" s="210"/>
      <c r="AF74" s="210" t="s">
        <v>155</v>
      </c>
      <c r="AG74" s="210">
        <v>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</row>
    <row r="75" spans="1:59" outlineLevel="1" x14ac:dyDescent="0.25">
      <c r="A75" s="227"/>
      <c r="B75" s="228"/>
      <c r="C75" s="264" t="s">
        <v>212</v>
      </c>
      <c r="D75" s="230"/>
      <c r="E75" s="231">
        <v>-0.2336</v>
      </c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10"/>
      <c r="Y75" s="210"/>
      <c r="Z75" s="210"/>
      <c r="AA75" s="210"/>
      <c r="AB75" s="210"/>
      <c r="AC75" s="210"/>
      <c r="AD75" s="210"/>
      <c r="AE75" s="210"/>
      <c r="AF75" s="210" t="s">
        <v>155</v>
      </c>
      <c r="AG75" s="210">
        <v>0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</row>
    <row r="76" spans="1:59" outlineLevel="1" x14ac:dyDescent="0.25">
      <c r="A76" s="227"/>
      <c r="B76" s="228"/>
      <c r="C76" s="264" t="s">
        <v>166</v>
      </c>
      <c r="D76" s="230"/>
      <c r="E76" s="231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10"/>
      <c r="Y76" s="210"/>
      <c r="Z76" s="210"/>
      <c r="AA76" s="210"/>
      <c r="AB76" s="210"/>
      <c r="AC76" s="210"/>
      <c r="AD76" s="210"/>
      <c r="AE76" s="210"/>
      <c r="AF76" s="210" t="s">
        <v>155</v>
      </c>
      <c r="AG76" s="210">
        <v>0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</row>
    <row r="77" spans="1:59" outlineLevel="1" x14ac:dyDescent="0.25">
      <c r="A77" s="227"/>
      <c r="B77" s="228"/>
      <c r="C77" s="264" t="s">
        <v>213</v>
      </c>
      <c r="D77" s="230"/>
      <c r="E77" s="231">
        <v>-0.60719999999999996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10"/>
      <c r="Y77" s="210"/>
      <c r="Z77" s="210"/>
      <c r="AA77" s="210"/>
      <c r="AB77" s="210"/>
      <c r="AC77" s="210"/>
      <c r="AD77" s="210"/>
      <c r="AE77" s="210"/>
      <c r="AF77" s="210" t="s">
        <v>155</v>
      </c>
      <c r="AG77" s="210">
        <v>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</row>
    <row r="78" spans="1:59" outlineLevel="1" x14ac:dyDescent="0.25">
      <c r="A78" s="227"/>
      <c r="B78" s="228"/>
      <c r="C78" s="264" t="s">
        <v>168</v>
      </c>
      <c r="D78" s="230"/>
      <c r="E78" s="231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10"/>
      <c r="Y78" s="210"/>
      <c r="Z78" s="210"/>
      <c r="AA78" s="210"/>
      <c r="AB78" s="210"/>
      <c r="AC78" s="210"/>
      <c r="AD78" s="210"/>
      <c r="AE78" s="210"/>
      <c r="AF78" s="210" t="s">
        <v>155</v>
      </c>
      <c r="AG78" s="210">
        <v>0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</row>
    <row r="79" spans="1:59" outlineLevel="1" x14ac:dyDescent="0.25">
      <c r="A79" s="227"/>
      <c r="B79" s="228"/>
      <c r="C79" s="264" t="s">
        <v>214</v>
      </c>
      <c r="D79" s="230"/>
      <c r="E79" s="231">
        <v>-0.34799999999999998</v>
      </c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10"/>
      <c r="Y79" s="210"/>
      <c r="Z79" s="210"/>
      <c r="AA79" s="210"/>
      <c r="AB79" s="210"/>
      <c r="AC79" s="210"/>
      <c r="AD79" s="210"/>
      <c r="AE79" s="210"/>
      <c r="AF79" s="210" t="s">
        <v>155</v>
      </c>
      <c r="AG79" s="210">
        <v>0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</row>
    <row r="80" spans="1:59" outlineLevel="1" x14ac:dyDescent="0.25">
      <c r="A80" s="227"/>
      <c r="B80" s="228"/>
      <c r="C80" s="264" t="s">
        <v>174</v>
      </c>
      <c r="D80" s="230"/>
      <c r="E80" s="231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10"/>
      <c r="Y80" s="210"/>
      <c r="Z80" s="210"/>
      <c r="AA80" s="210"/>
      <c r="AB80" s="210"/>
      <c r="AC80" s="210"/>
      <c r="AD80" s="210"/>
      <c r="AE80" s="210"/>
      <c r="AF80" s="210" t="s">
        <v>155</v>
      </c>
      <c r="AG80" s="210">
        <v>0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</row>
    <row r="81" spans="1:59" outlineLevel="1" x14ac:dyDescent="0.25">
      <c r="A81" s="227"/>
      <c r="B81" s="228"/>
      <c r="C81" s="264" t="s">
        <v>215</v>
      </c>
      <c r="D81" s="230"/>
      <c r="E81" s="231">
        <v>4</v>
      </c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10"/>
      <c r="Y81" s="210"/>
      <c r="Z81" s="210"/>
      <c r="AA81" s="210"/>
      <c r="AB81" s="210"/>
      <c r="AC81" s="210"/>
      <c r="AD81" s="210"/>
      <c r="AE81" s="210"/>
      <c r="AF81" s="210" t="s">
        <v>155</v>
      </c>
      <c r="AG81" s="210">
        <v>0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</row>
    <row r="82" spans="1:59" outlineLevel="1" x14ac:dyDescent="0.25">
      <c r="A82" s="244">
        <v>11</v>
      </c>
      <c r="B82" s="245" t="s">
        <v>216</v>
      </c>
      <c r="C82" s="263" t="s">
        <v>217</v>
      </c>
      <c r="D82" s="246" t="s">
        <v>150</v>
      </c>
      <c r="E82" s="247">
        <v>9.42</v>
      </c>
      <c r="F82" s="248"/>
      <c r="G82" s="249">
        <f>ROUND(E82*F82,2)</f>
        <v>0</v>
      </c>
      <c r="H82" s="248"/>
      <c r="I82" s="249">
        <f>ROUND(E82*H82,2)</f>
        <v>0</v>
      </c>
      <c r="J82" s="248"/>
      <c r="K82" s="249">
        <f>ROUND(E82*J82,2)</f>
        <v>0</v>
      </c>
      <c r="L82" s="249">
        <v>21</v>
      </c>
      <c r="M82" s="249">
        <f>G82*(1+L82/100)</f>
        <v>0</v>
      </c>
      <c r="N82" s="249">
        <v>9.4000000000000004E-3</v>
      </c>
      <c r="O82" s="249">
        <f>ROUND(E82*N82,2)</f>
        <v>0.09</v>
      </c>
      <c r="P82" s="249">
        <v>0</v>
      </c>
      <c r="Q82" s="249">
        <f>ROUND(E82*P82,2)</f>
        <v>0</v>
      </c>
      <c r="R82" s="249"/>
      <c r="S82" s="250" t="s">
        <v>151</v>
      </c>
      <c r="T82" s="229">
        <v>0.86399999999999999</v>
      </c>
      <c r="U82" s="229">
        <f>ROUND(E82*T82,2)</f>
        <v>8.14</v>
      </c>
      <c r="V82" s="229"/>
      <c r="W82" s="229" t="s">
        <v>152</v>
      </c>
      <c r="X82" s="210"/>
      <c r="Y82" s="210"/>
      <c r="Z82" s="210"/>
      <c r="AA82" s="210"/>
      <c r="AB82" s="210"/>
      <c r="AC82" s="210"/>
      <c r="AD82" s="210"/>
      <c r="AE82" s="210"/>
      <c r="AF82" s="210" t="s">
        <v>153</v>
      </c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</row>
    <row r="83" spans="1:59" outlineLevel="1" x14ac:dyDescent="0.25">
      <c r="A83" s="227"/>
      <c r="B83" s="228"/>
      <c r="C83" s="267" t="s">
        <v>218</v>
      </c>
      <c r="D83" s="258"/>
      <c r="E83" s="258"/>
      <c r="F83" s="258"/>
      <c r="G83" s="258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10"/>
      <c r="Y83" s="210"/>
      <c r="Z83" s="210"/>
      <c r="AA83" s="210"/>
      <c r="AB83" s="210"/>
      <c r="AC83" s="210"/>
      <c r="AD83" s="210"/>
      <c r="AE83" s="210"/>
      <c r="AF83" s="210" t="s">
        <v>219</v>
      </c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</row>
    <row r="84" spans="1:59" outlineLevel="1" x14ac:dyDescent="0.25">
      <c r="A84" s="227"/>
      <c r="B84" s="228"/>
      <c r="C84" s="264" t="s">
        <v>220</v>
      </c>
      <c r="D84" s="230"/>
      <c r="E84" s="231">
        <v>9.42</v>
      </c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10"/>
      <c r="Y84" s="210"/>
      <c r="Z84" s="210"/>
      <c r="AA84" s="210"/>
      <c r="AB84" s="210"/>
      <c r="AC84" s="210"/>
      <c r="AD84" s="210"/>
      <c r="AE84" s="210"/>
      <c r="AF84" s="210" t="s">
        <v>155</v>
      </c>
      <c r="AG84" s="210">
        <v>0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</row>
    <row r="85" spans="1:59" outlineLevel="1" x14ac:dyDescent="0.25">
      <c r="A85" s="244">
        <v>12</v>
      </c>
      <c r="B85" s="245" t="s">
        <v>221</v>
      </c>
      <c r="C85" s="263" t="s">
        <v>222</v>
      </c>
      <c r="D85" s="246" t="s">
        <v>150</v>
      </c>
      <c r="E85" s="247">
        <v>9.42</v>
      </c>
      <c r="F85" s="248"/>
      <c r="G85" s="249">
        <f>ROUND(E85*F85,2)</f>
        <v>0</v>
      </c>
      <c r="H85" s="248"/>
      <c r="I85" s="249">
        <f>ROUND(E85*H85,2)</f>
        <v>0</v>
      </c>
      <c r="J85" s="248"/>
      <c r="K85" s="249">
        <f>ROUND(E85*J85,2)</f>
        <v>0</v>
      </c>
      <c r="L85" s="249">
        <v>21</v>
      </c>
      <c r="M85" s="249">
        <f>G85*(1+L85/100)</f>
        <v>0</v>
      </c>
      <c r="N85" s="249">
        <v>0</v>
      </c>
      <c r="O85" s="249">
        <f>ROUND(E85*N85,2)</f>
        <v>0</v>
      </c>
      <c r="P85" s="249">
        <v>0</v>
      </c>
      <c r="Q85" s="249">
        <f>ROUND(E85*P85,2)</f>
        <v>0</v>
      </c>
      <c r="R85" s="249"/>
      <c r="S85" s="250" t="s">
        <v>151</v>
      </c>
      <c r="T85" s="229">
        <v>0.371</v>
      </c>
      <c r="U85" s="229">
        <f>ROUND(E85*T85,2)</f>
        <v>3.49</v>
      </c>
      <c r="V85" s="229"/>
      <c r="W85" s="229" t="s">
        <v>152</v>
      </c>
      <c r="X85" s="210"/>
      <c r="Y85" s="210"/>
      <c r="Z85" s="210"/>
      <c r="AA85" s="210"/>
      <c r="AB85" s="210"/>
      <c r="AC85" s="210"/>
      <c r="AD85" s="210"/>
      <c r="AE85" s="210"/>
      <c r="AF85" s="210" t="s">
        <v>153</v>
      </c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</row>
    <row r="86" spans="1:59" outlineLevel="1" x14ac:dyDescent="0.25">
      <c r="A86" s="227"/>
      <c r="B86" s="228"/>
      <c r="C86" s="267" t="s">
        <v>218</v>
      </c>
      <c r="D86" s="258"/>
      <c r="E86" s="258"/>
      <c r="F86" s="258"/>
      <c r="G86" s="258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10"/>
      <c r="Y86" s="210"/>
      <c r="Z86" s="210"/>
      <c r="AA86" s="210"/>
      <c r="AB86" s="210"/>
      <c r="AC86" s="210"/>
      <c r="AD86" s="210"/>
      <c r="AE86" s="210"/>
      <c r="AF86" s="210" t="s">
        <v>219</v>
      </c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</row>
    <row r="87" spans="1:59" outlineLevel="1" x14ac:dyDescent="0.25">
      <c r="A87" s="227"/>
      <c r="B87" s="228"/>
      <c r="C87" s="264" t="s">
        <v>220</v>
      </c>
      <c r="D87" s="230"/>
      <c r="E87" s="231">
        <v>9.42</v>
      </c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10"/>
      <c r="Y87" s="210"/>
      <c r="Z87" s="210"/>
      <c r="AA87" s="210"/>
      <c r="AB87" s="210"/>
      <c r="AC87" s="210"/>
      <c r="AD87" s="210"/>
      <c r="AE87" s="210"/>
      <c r="AF87" s="210" t="s">
        <v>155</v>
      </c>
      <c r="AG87" s="210">
        <v>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</row>
    <row r="88" spans="1:59" outlineLevel="1" x14ac:dyDescent="0.25">
      <c r="A88" s="244">
        <v>13</v>
      </c>
      <c r="B88" s="245" t="s">
        <v>223</v>
      </c>
      <c r="C88" s="263" t="s">
        <v>224</v>
      </c>
      <c r="D88" s="246" t="s">
        <v>158</v>
      </c>
      <c r="E88" s="247">
        <v>27.901199999999999</v>
      </c>
      <c r="F88" s="248"/>
      <c r="G88" s="249">
        <f>ROUND(E88*F88,2)</f>
        <v>0</v>
      </c>
      <c r="H88" s="248"/>
      <c r="I88" s="249">
        <f>ROUND(E88*H88,2)</f>
        <v>0</v>
      </c>
      <c r="J88" s="248"/>
      <c r="K88" s="249">
        <f>ROUND(E88*J88,2)</f>
        <v>0</v>
      </c>
      <c r="L88" s="249">
        <v>21</v>
      </c>
      <c r="M88" s="249">
        <f>G88*(1+L88/100)</f>
        <v>0</v>
      </c>
      <c r="N88" s="249">
        <v>0</v>
      </c>
      <c r="O88" s="249">
        <f>ROUND(E88*N88,2)</f>
        <v>0</v>
      </c>
      <c r="P88" s="249">
        <v>0</v>
      </c>
      <c r="Q88" s="249">
        <f>ROUND(E88*P88,2)</f>
        <v>0</v>
      </c>
      <c r="R88" s="249"/>
      <c r="S88" s="250" t="s">
        <v>151</v>
      </c>
      <c r="T88" s="229">
        <v>0</v>
      </c>
      <c r="U88" s="229">
        <f>ROUND(E88*T88,2)</f>
        <v>0</v>
      </c>
      <c r="V88" s="229"/>
      <c r="W88" s="229" t="s">
        <v>152</v>
      </c>
      <c r="X88" s="210"/>
      <c r="Y88" s="210"/>
      <c r="Z88" s="210"/>
      <c r="AA88" s="210"/>
      <c r="AB88" s="210"/>
      <c r="AC88" s="210"/>
      <c r="AD88" s="210"/>
      <c r="AE88" s="210"/>
      <c r="AF88" s="210" t="s">
        <v>153</v>
      </c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</row>
    <row r="89" spans="1:59" outlineLevel="1" x14ac:dyDescent="0.25">
      <c r="A89" s="227"/>
      <c r="B89" s="228"/>
      <c r="C89" s="264" t="s">
        <v>186</v>
      </c>
      <c r="D89" s="230"/>
      <c r="E89" s="231">
        <v>109.1356</v>
      </c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10"/>
      <c r="Y89" s="210"/>
      <c r="Z89" s="210"/>
      <c r="AA89" s="210"/>
      <c r="AB89" s="210"/>
      <c r="AC89" s="210"/>
      <c r="AD89" s="210"/>
      <c r="AE89" s="210"/>
      <c r="AF89" s="210" t="s">
        <v>155</v>
      </c>
      <c r="AG89" s="210">
        <v>0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</row>
    <row r="90" spans="1:59" outlineLevel="1" x14ac:dyDescent="0.25">
      <c r="A90" s="227"/>
      <c r="B90" s="228"/>
      <c r="C90" s="264" t="s">
        <v>187</v>
      </c>
      <c r="D90" s="230"/>
      <c r="E90" s="231">
        <v>-81.234399999999994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10"/>
      <c r="Y90" s="210"/>
      <c r="Z90" s="210"/>
      <c r="AA90" s="210"/>
      <c r="AB90" s="210"/>
      <c r="AC90" s="210"/>
      <c r="AD90" s="210"/>
      <c r="AE90" s="210"/>
      <c r="AF90" s="210" t="s">
        <v>155</v>
      </c>
      <c r="AG90" s="210">
        <v>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</row>
    <row r="91" spans="1:59" x14ac:dyDescent="0.25">
      <c r="A91" s="238" t="s">
        <v>146</v>
      </c>
      <c r="B91" s="239" t="s">
        <v>59</v>
      </c>
      <c r="C91" s="262" t="s">
        <v>60</v>
      </c>
      <c r="D91" s="240"/>
      <c r="E91" s="241"/>
      <c r="F91" s="242"/>
      <c r="G91" s="242">
        <f>SUMIF(AF92:AF96,"&lt;&gt;NOR",G92:G96)</f>
        <v>0</v>
      </c>
      <c r="H91" s="242"/>
      <c r="I91" s="242">
        <f>SUM(I92:I96)</f>
        <v>0</v>
      </c>
      <c r="J91" s="242"/>
      <c r="K91" s="242">
        <f>SUM(K92:K96)</f>
        <v>0</v>
      </c>
      <c r="L91" s="242"/>
      <c r="M91" s="242">
        <f>SUM(M92:M96)</f>
        <v>0</v>
      </c>
      <c r="N91" s="242"/>
      <c r="O91" s="242">
        <f>SUM(O92:O96)</f>
        <v>0</v>
      </c>
      <c r="P91" s="242"/>
      <c r="Q91" s="242">
        <f>SUM(Q92:Q96)</f>
        <v>0</v>
      </c>
      <c r="R91" s="242"/>
      <c r="S91" s="243"/>
      <c r="T91" s="237"/>
      <c r="U91" s="237">
        <f>SUM(U92:U96)</f>
        <v>7.41</v>
      </c>
      <c r="V91" s="237"/>
      <c r="W91" s="237"/>
      <c r="AF91" t="s">
        <v>147</v>
      </c>
    </row>
    <row r="92" spans="1:59" outlineLevel="1" x14ac:dyDescent="0.25">
      <c r="A92" s="251">
        <v>14</v>
      </c>
      <c r="B92" s="252" t="s">
        <v>225</v>
      </c>
      <c r="C92" s="266" t="s">
        <v>226</v>
      </c>
      <c r="D92" s="253" t="s">
        <v>150</v>
      </c>
      <c r="E92" s="254">
        <v>39</v>
      </c>
      <c r="F92" s="255"/>
      <c r="G92" s="256">
        <f>ROUND(E92*F92,2)</f>
        <v>0</v>
      </c>
      <c r="H92" s="255"/>
      <c r="I92" s="256">
        <f>ROUND(E92*H92,2)</f>
        <v>0</v>
      </c>
      <c r="J92" s="255"/>
      <c r="K92" s="256">
        <f>ROUND(E92*J92,2)</f>
        <v>0</v>
      </c>
      <c r="L92" s="256">
        <v>21</v>
      </c>
      <c r="M92" s="256">
        <f>G92*(1+L92/100)</f>
        <v>0</v>
      </c>
      <c r="N92" s="256">
        <v>0</v>
      </c>
      <c r="O92" s="256">
        <f>ROUND(E92*N92,2)</f>
        <v>0</v>
      </c>
      <c r="P92" s="256">
        <v>0</v>
      </c>
      <c r="Q92" s="256">
        <f>ROUND(E92*P92,2)</f>
        <v>0</v>
      </c>
      <c r="R92" s="256"/>
      <c r="S92" s="257" t="s">
        <v>151</v>
      </c>
      <c r="T92" s="229">
        <v>0.06</v>
      </c>
      <c r="U92" s="229">
        <f>ROUND(E92*T92,2)</f>
        <v>2.34</v>
      </c>
      <c r="V92" s="229"/>
      <c r="W92" s="229" t="s">
        <v>152</v>
      </c>
      <c r="X92" s="210"/>
      <c r="Y92" s="210"/>
      <c r="Z92" s="210"/>
      <c r="AA92" s="210"/>
      <c r="AB92" s="210"/>
      <c r="AC92" s="210"/>
      <c r="AD92" s="210"/>
      <c r="AE92" s="210"/>
      <c r="AF92" s="210" t="s">
        <v>153</v>
      </c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</row>
    <row r="93" spans="1:59" outlineLevel="1" x14ac:dyDescent="0.25">
      <c r="A93" s="244">
        <v>15</v>
      </c>
      <c r="B93" s="245" t="s">
        <v>227</v>
      </c>
      <c r="C93" s="263" t="s">
        <v>228</v>
      </c>
      <c r="D93" s="246" t="s">
        <v>150</v>
      </c>
      <c r="E93" s="247">
        <v>39</v>
      </c>
      <c r="F93" s="248"/>
      <c r="G93" s="249">
        <f>ROUND(E93*F93,2)</f>
        <v>0</v>
      </c>
      <c r="H93" s="248"/>
      <c r="I93" s="249">
        <f>ROUND(E93*H93,2)</f>
        <v>0</v>
      </c>
      <c r="J93" s="248"/>
      <c r="K93" s="249">
        <f>ROUND(E93*J93,2)</f>
        <v>0</v>
      </c>
      <c r="L93" s="249">
        <v>21</v>
      </c>
      <c r="M93" s="249">
        <f>G93*(1+L93/100)</f>
        <v>0</v>
      </c>
      <c r="N93" s="249">
        <v>0</v>
      </c>
      <c r="O93" s="249">
        <f>ROUND(E93*N93,2)</f>
        <v>0</v>
      </c>
      <c r="P93" s="249">
        <v>0</v>
      </c>
      <c r="Q93" s="249">
        <f>ROUND(E93*P93,2)</f>
        <v>0</v>
      </c>
      <c r="R93" s="249"/>
      <c r="S93" s="250" t="s">
        <v>151</v>
      </c>
      <c r="T93" s="229">
        <v>0.13</v>
      </c>
      <c r="U93" s="229">
        <f>ROUND(E93*T93,2)</f>
        <v>5.07</v>
      </c>
      <c r="V93" s="229"/>
      <c r="W93" s="229" t="s">
        <v>152</v>
      </c>
      <c r="X93" s="210"/>
      <c r="Y93" s="210"/>
      <c r="Z93" s="210"/>
      <c r="AA93" s="210"/>
      <c r="AB93" s="210"/>
      <c r="AC93" s="210"/>
      <c r="AD93" s="210"/>
      <c r="AE93" s="210"/>
      <c r="AF93" s="210" t="s">
        <v>153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</row>
    <row r="94" spans="1:59" outlineLevel="1" x14ac:dyDescent="0.25">
      <c r="A94" s="227"/>
      <c r="B94" s="228"/>
      <c r="C94" s="264" t="s">
        <v>229</v>
      </c>
      <c r="D94" s="230"/>
      <c r="E94" s="231">
        <v>39</v>
      </c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10"/>
      <c r="Y94" s="210"/>
      <c r="Z94" s="210"/>
      <c r="AA94" s="210"/>
      <c r="AB94" s="210"/>
      <c r="AC94" s="210"/>
      <c r="AD94" s="210"/>
      <c r="AE94" s="210"/>
      <c r="AF94" s="210" t="s">
        <v>155</v>
      </c>
      <c r="AG94" s="210">
        <v>0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</row>
    <row r="95" spans="1:59" outlineLevel="1" x14ac:dyDescent="0.25">
      <c r="A95" s="244">
        <v>16</v>
      </c>
      <c r="B95" s="245" t="s">
        <v>230</v>
      </c>
      <c r="C95" s="263" t="s">
        <v>231</v>
      </c>
      <c r="D95" s="246" t="s">
        <v>232</v>
      </c>
      <c r="E95" s="247">
        <v>1.95</v>
      </c>
      <c r="F95" s="248"/>
      <c r="G95" s="249">
        <f>ROUND(E95*F95,2)</f>
        <v>0</v>
      </c>
      <c r="H95" s="248"/>
      <c r="I95" s="249">
        <f>ROUND(E95*H95,2)</f>
        <v>0</v>
      </c>
      <c r="J95" s="248"/>
      <c r="K95" s="249">
        <f>ROUND(E95*J95,2)</f>
        <v>0</v>
      </c>
      <c r="L95" s="249">
        <v>21</v>
      </c>
      <c r="M95" s="249">
        <f>G95*(1+L95/100)</f>
        <v>0</v>
      </c>
      <c r="N95" s="249">
        <v>1E-3</v>
      </c>
      <c r="O95" s="249">
        <f>ROUND(E95*N95,2)</f>
        <v>0</v>
      </c>
      <c r="P95" s="249">
        <v>0</v>
      </c>
      <c r="Q95" s="249">
        <f>ROUND(E95*P95,2)</f>
        <v>0</v>
      </c>
      <c r="R95" s="249" t="s">
        <v>233</v>
      </c>
      <c r="S95" s="250" t="s">
        <v>151</v>
      </c>
      <c r="T95" s="229">
        <v>0</v>
      </c>
      <c r="U95" s="229">
        <f>ROUND(E95*T95,2)</f>
        <v>0</v>
      </c>
      <c r="V95" s="229"/>
      <c r="W95" s="229" t="s">
        <v>234</v>
      </c>
      <c r="X95" s="210"/>
      <c r="Y95" s="210"/>
      <c r="Z95" s="210"/>
      <c r="AA95" s="210"/>
      <c r="AB95" s="210"/>
      <c r="AC95" s="210"/>
      <c r="AD95" s="210"/>
      <c r="AE95" s="210"/>
      <c r="AF95" s="210" t="s">
        <v>235</v>
      </c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</row>
    <row r="96" spans="1:59" outlineLevel="1" x14ac:dyDescent="0.25">
      <c r="A96" s="227"/>
      <c r="B96" s="228"/>
      <c r="C96" s="264" t="s">
        <v>236</v>
      </c>
      <c r="D96" s="230"/>
      <c r="E96" s="231">
        <v>1.95</v>
      </c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10"/>
      <c r="Y96" s="210"/>
      <c r="Z96" s="210"/>
      <c r="AA96" s="210"/>
      <c r="AB96" s="210"/>
      <c r="AC96" s="210"/>
      <c r="AD96" s="210"/>
      <c r="AE96" s="210"/>
      <c r="AF96" s="210" t="s">
        <v>155</v>
      </c>
      <c r="AG96" s="210">
        <v>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</row>
    <row r="97" spans="1:59" x14ac:dyDescent="0.25">
      <c r="A97" s="238" t="s">
        <v>146</v>
      </c>
      <c r="B97" s="239" t="s">
        <v>61</v>
      </c>
      <c r="C97" s="262" t="s">
        <v>62</v>
      </c>
      <c r="D97" s="240"/>
      <c r="E97" s="241"/>
      <c r="F97" s="242"/>
      <c r="G97" s="242">
        <f>SUMIF(AF98:AF134,"&lt;&gt;NOR",G98:G134)</f>
        <v>0</v>
      </c>
      <c r="H97" s="242"/>
      <c r="I97" s="242">
        <f>SUM(I98:I134)</f>
        <v>0</v>
      </c>
      <c r="J97" s="242"/>
      <c r="K97" s="242">
        <f>SUM(K98:K134)</f>
        <v>0</v>
      </c>
      <c r="L97" s="242"/>
      <c r="M97" s="242">
        <f>SUM(M98:M134)</f>
        <v>0</v>
      </c>
      <c r="N97" s="242"/>
      <c r="O97" s="242">
        <f>SUM(O98:O134)</f>
        <v>16.829999999999998</v>
      </c>
      <c r="P97" s="242"/>
      <c r="Q97" s="242">
        <f>SUM(Q98:Q134)</f>
        <v>0</v>
      </c>
      <c r="R97" s="242"/>
      <c r="S97" s="243"/>
      <c r="T97" s="237"/>
      <c r="U97" s="237">
        <f>SUM(U98:U134)</f>
        <v>21.57</v>
      </c>
      <c r="V97" s="237"/>
      <c r="W97" s="237"/>
      <c r="AF97" t="s">
        <v>147</v>
      </c>
    </row>
    <row r="98" spans="1:59" outlineLevel="1" x14ac:dyDescent="0.25">
      <c r="A98" s="244">
        <v>17</v>
      </c>
      <c r="B98" s="245" t="s">
        <v>237</v>
      </c>
      <c r="C98" s="263" t="s">
        <v>238</v>
      </c>
      <c r="D98" s="246" t="s">
        <v>150</v>
      </c>
      <c r="E98" s="247">
        <v>109.184</v>
      </c>
      <c r="F98" s="248"/>
      <c r="G98" s="249">
        <f>ROUND(E98*F98,2)</f>
        <v>0</v>
      </c>
      <c r="H98" s="248"/>
      <c r="I98" s="249">
        <f>ROUND(E98*H98,2)</f>
        <v>0</v>
      </c>
      <c r="J98" s="248"/>
      <c r="K98" s="249">
        <f>ROUND(E98*J98,2)</f>
        <v>0</v>
      </c>
      <c r="L98" s="249">
        <v>21</v>
      </c>
      <c r="M98" s="249">
        <f>G98*(1+L98/100)</f>
        <v>0</v>
      </c>
      <c r="N98" s="249">
        <v>1.8000000000000001E-4</v>
      </c>
      <c r="O98" s="249">
        <f>ROUND(E98*N98,2)</f>
        <v>0.02</v>
      </c>
      <c r="P98" s="249">
        <v>0</v>
      </c>
      <c r="Q98" s="249">
        <f>ROUND(E98*P98,2)</f>
        <v>0</v>
      </c>
      <c r="R98" s="249"/>
      <c r="S98" s="250" t="s">
        <v>151</v>
      </c>
      <c r="T98" s="229">
        <v>7.4999999999999997E-2</v>
      </c>
      <c r="U98" s="229">
        <f>ROUND(E98*T98,2)</f>
        <v>8.19</v>
      </c>
      <c r="V98" s="229"/>
      <c r="W98" s="229" t="s">
        <v>152</v>
      </c>
      <c r="X98" s="210"/>
      <c r="Y98" s="210"/>
      <c r="Z98" s="210"/>
      <c r="AA98" s="210"/>
      <c r="AB98" s="210"/>
      <c r="AC98" s="210"/>
      <c r="AD98" s="210"/>
      <c r="AE98" s="210"/>
      <c r="AF98" s="210" t="s">
        <v>153</v>
      </c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</row>
    <row r="99" spans="1:59" outlineLevel="1" x14ac:dyDescent="0.25">
      <c r="A99" s="227"/>
      <c r="B99" s="228"/>
      <c r="C99" s="264" t="s">
        <v>239</v>
      </c>
      <c r="D99" s="230"/>
      <c r="E99" s="231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10"/>
      <c r="Y99" s="210"/>
      <c r="Z99" s="210"/>
      <c r="AA99" s="210"/>
      <c r="AB99" s="210"/>
      <c r="AC99" s="210"/>
      <c r="AD99" s="210"/>
      <c r="AE99" s="210"/>
      <c r="AF99" s="210" t="s">
        <v>155</v>
      </c>
      <c r="AG99" s="210">
        <v>0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</row>
    <row r="100" spans="1:59" outlineLevel="1" x14ac:dyDescent="0.25">
      <c r="A100" s="227"/>
      <c r="B100" s="228"/>
      <c r="C100" s="264" t="s">
        <v>164</v>
      </c>
      <c r="D100" s="230"/>
      <c r="E100" s="231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10"/>
      <c r="Y100" s="210"/>
      <c r="Z100" s="210"/>
      <c r="AA100" s="210"/>
      <c r="AB100" s="210"/>
      <c r="AC100" s="210"/>
      <c r="AD100" s="210"/>
      <c r="AE100" s="210"/>
      <c r="AF100" s="210" t="s">
        <v>155</v>
      </c>
      <c r="AG100" s="210">
        <v>0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</row>
    <row r="101" spans="1:59" ht="20.399999999999999" outlineLevel="1" x14ac:dyDescent="0.25">
      <c r="A101" s="227"/>
      <c r="B101" s="228"/>
      <c r="C101" s="264" t="s">
        <v>240</v>
      </c>
      <c r="D101" s="230"/>
      <c r="E101" s="231">
        <v>32.128</v>
      </c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10"/>
      <c r="Y101" s="210"/>
      <c r="Z101" s="210"/>
      <c r="AA101" s="210"/>
      <c r="AB101" s="210"/>
      <c r="AC101" s="210"/>
      <c r="AD101" s="210"/>
      <c r="AE101" s="210"/>
      <c r="AF101" s="210" t="s">
        <v>155</v>
      </c>
      <c r="AG101" s="210">
        <v>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</row>
    <row r="102" spans="1:59" outlineLevel="1" x14ac:dyDescent="0.25">
      <c r="A102" s="227"/>
      <c r="B102" s="228"/>
      <c r="C102" s="264" t="s">
        <v>166</v>
      </c>
      <c r="D102" s="230"/>
      <c r="E102" s="231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10"/>
      <c r="Y102" s="210"/>
      <c r="Z102" s="210"/>
      <c r="AA102" s="210"/>
      <c r="AB102" s="210"/>
      <c r="AC102" s="210"/>
      <c r="AD102" s="210"/>
      <c r="AE102" s="210"/>
      <c r="AF102" s="210" t="s">
        <v>155</v>
      </c>
      <c r="AG102" s="210">
        <v>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</row>
    <row r="103" spans="1:59" outlineLevel="1" x14ac:dyDescent="0.25">
      <c r="A103" s="227"/>
      <c r="B103" s="228"/>
      <c r="C103" s="264" t="s">
        <v>241</v>
      </c>
      <c r="D103" s="230"/>
      <c r="E103" s="231">
        <v>24.288</v>
      </c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10"/>
      <c r="Y103" s="210"/>
      <c r="Z103" s="210"/>
      <c r="AA103" s="210"/>
      <c r="AB103" s="210"/>
      <c r="AC103" s="210"/>
      <c r="AD103" s="210"/>
      <c r="AE103" s="210"/>
      <c r="AF103" s="210" t="s">
        <v>155</v>
      </c>
      <c r="AG103" s="210">
        <v>0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</row>
    <row r="104" spans="1:59" outlineLevel="1" x14ac:dyDescent="0.25">
      <c r="A104" s="227"/>
      <c r="B104" s="228"/>
      <c r="C104" s="264" t="s">
        <v>168</v>
      </c>
      <c r="D104" s="230"/>
      <c r="E104" s="231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10"/>
      <c r="Y104" s="210"/>
      <c r="Z104" s="210"/>
      <c r="AA104" s="210"/>
      <c r="AB104" s="210"/>
      <c r="AC104" s="210"/>
      <c r="AD104" s="210"/>
      <c r="AE104" s="210"/>
      <c r="AF104" s="210" t="s">
        <v>155</v>
      </c>
      <c r="AG104" s="210">
        <v>0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</row>
    <row r="105" spans="1:59" outlineLevel="1" x14ac:dyDescent="0.25">
      <c r="A105" s="227"/>
      <c r="B105" s="228"/>
      <c r="C105" s="264" t="s">
        <v>242</v>
      </c>
      <c r="D105" s="230"/>
      <c r="E105" s="231">
        <v>26.56</v>
      </c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10"/>
      <c r="Y105" s="210"/>
      <c r="Z105" s="210"/>
      <c r="AA105" s="210"/>
      <c r="AB105" s="210"/>
      <c r="AC105" s="210"/>
      <c r="AD105" s="210"/>
      <c r="AE105" s="210"/>
      <c r="AF105" s="210" t="s">
        <v>155</v>
      </c>
      <c r="AG105" s="210">
        <v>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</row>
    <row r="106" spans="1:59" outlineLevel="1" x14ac:dyDescent="0.25">
      <c r="A106" s="227"/>
      <c r="B106" s="228"/>
      <c r="C106" s="264" t="s">
        <v>171</v>
      </c>
      <c r="D106" s="230"/>
      <c r="E106" s="231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10"/>
      <c r="Y106" s="210"/>
      <c r="Z106" s="210"/>
      <c r="AA106" s="210"/>
      <c r="AB106" s="210"/>
      <c r="AC106" s="210"/>
      <c r="AD106" s="210"/>
      <c r="AE106" s="210"/>
      <c r="AF106" s="210" t="s">
        <v>155</v>
      </c>
      <c r="AG106" s="210">
        <v>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</row>
    <row r="107" spans="1:59" outlineLevel="1" x14ac:dyDescent="0.25">
      <c r="A107" s="227"/>
      <c r="B107" s="228"/>
      <c r="C107" s="264" t="s">
        <v>243</v>
      </c>
      <c r="D107" s="230"/>
      <c r="E107" s="231">
        <v>26.207999999999998</v>
      </c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10"/>
      <c r="Y107" s="210"/>
      <c r="Z107" s="210"/>
      <c r="AA107" s="210"/>
      <c r="AB107" s="210"/>
      <c r="AC107" s="210"/>
      <c r="AD107" s="210"/>
      <c r="AE107" s="210"/>
      <c r="AF107" s="210" t="s">
        <v>155</v>
      </c>
      <c r="AG107" s="210">
        <v>0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</row>
    <row r="108" spans="1:59" outlineLevel="1" x14ac:dyDescent="0.25">
      <c r="A108" s="244">
        <v>18</v>
      </c>
      <c r="B108" s="245" t="s">
        <v>244</v>
      </c>
      <c r="C108" s="263" t="s">
        <v>245</v>
      </c>
      <c r="D108" s="246" t="s">
        <v>158</v>
      </c>
      <c r="E108" s="247">
        <v>10.236000000000001</v>
      </c>
      <c r="F108" s="248"/>
      <c r="G108" s="249">
        <f>ROUND(E108*F108,2)</f>
        <v>0</v>
      </c>
      <c r="H108" s="248"/>
      <c r="I108" s="249">
        <f>ROUND(E108*H108,2)</f>
        <v>0</v>
      </c>
      <c r="J108" s="248"/>
      <c r="K108" s="249">
        <f>ROUND(E108*J108,2)</f>
        <v>0</v>
      </c>
      <c r="L108" s="249">
        <v>21</v>
      </c>
      <c r="M108" s="249">
        <f>G108*(1+L108/100)</f>
        <v>0</v>
      </c>
      <c r="N108" s="249">
        <v>1.63</v>
      </c>
      <c r="O108" s="249">
        <f>ROUND(E108*N108,2)</f>
        <v>16.68</v>
      </c>
      <c r="P108" s="249">
        <v>0</v>
      </c>
      <c r="Q108" s="249">
        <f>ROUND(E108*P108,2)</f>
        <v>0</v>
      </c>
      <c r="R108" s="249"/>
      <c r="S108" s="250" t="s">
        <v>151</v>
      </c>
      <c r="T108" s="229">
        <v>0.92</v>
      </c>
      <c r="U108" s="229">
        <f>ROUND(E108*T108,2)</f>
        <v>9.42</v>
      </c>
      <c r="V108" s="229"/>
      <c r="W108" s="229" t="s">
        <v>152</v>
      </c>
      <c r="X108" s="210"/>
      <c r="Y108" s="210"/>
      <c r="Z108" s="210"/>
      <c r="AA108" s="210"/>
      <c r="AB108" s="210"/>
      <c r="AC108" s="210"/>
      <c r="AD108" s="210"/>
      <c r="AE108" s="210"/>
      <c r="AF108" s="210" t="s">
        <v>153</v>
      </c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</row>
    <row r="109" spans="1:59" outlineLevel="1" x14ac:dyDescent="0.25">
      <c r="A109" s="227"/>
      <c r="B109" s="228"/>
      <c r="C109" s="264" t="s">
        <v>239</v>
      </c>
      <c r="D109" s="230"/>
      <c r="E109" s="231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10"/>
      <c r="Y109" s="210"/>
      <c r="Z109" s="210"/>
      <c r="AA109" s="210"/>
      <c r="AB109" s="210"/>
      <c r="AC109" s="210"/>
      <c r="AD109" s="210"/>
      <c r="AE109" s="210"/>
      <c r="AF109" s="210" t="s">
        <v>155</v>
      </c>
      <c r="AG109" s="210">
        <v>0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</row>
    <row r="110" spans="1:59" outlineLevel="1" x14ac:dyDescent="0.25">
      <c r="A110" s="227"/>
      <c r="B110" s="228"/>
      <c r="C110" s="264" t="s">
        <v>164</v>
      </c>
      <c r="D110" s="230"/>
      <c r="E110" s="231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10"/>
      <c r="Y110" s="210"/>
      <c r="Z110" s="210"/>
      <c r="AA110" s="210"/>
      <c r="AB110" s="210"/>
      <c r="AC110" s="210"/>
      <c r="AD110" s="210"/>
      <c r="AE110" s="210"/>
      <c r="AF110" s="210" t="s">
        <v>155</v>
      </c>
      <c r="AG110" s="210">
        <v>0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</row>
    <row r="111" spans="1:59" outlineLevel="1" x14ac:dyDescent="0.25">
      <c r="A111" s="227"/>
      <c r="B111" s="228"/>
      <c r="C111" s="264" t="s">
        <v>246</v>
      </c>
      <c r="D111" s="230"/>
      <c r="E111" s="231">
        <v>3.012</v>
      </c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10"/>
      <c r="Y111" s="210"/>
      <c r="Z111" s="210"/>
      <c r="AA111" s="210"/>
      <c r="AB111" s="210"/>
      <c r="AC111" s="210"/>
      <c r="AD111" s="210"/>
      <c r="AE111" s="210"/>
      <c r="AF111" s="210" t="s">
        <v>155</v>
      </c>
      <c r="AG111" s="210">
        <v>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</row>
    <row r="112" spans="1:59" outlineLevel="1" x14ac:dyDescent="0.25">
      <c r="A112" s="227"/>
      <c r="B112" s="228"/>
      <c r="C112" s="264" t="s">
        <v>166</v>
      </c>
      <c r="D112" s="230"/>
      <c r="E112" s="231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10"/>
      <c r="Y112" s="210"/>
      <c r="Z112" s="210"/>
      <c r="AA112" s="210"/>
      <c r="AB112" s="210"/>
      <c r="AC112" s="210"/>
      <c r="AD112" s="210"/>
      <c r="AE112" s="210"/>
      <c r="AF112" s="210" t="s">
        <v>155</v>
      </c>
      <c r="AG112" s="210">
        <v>0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</row>
    <row r="113" spans="1:59" outlineLevel="1" x14ac:dyDescent="0.25">
      <c r="A113" s="227"/>
      <c r="B113" s="228"/>
      <c r="C113" s="264" t="s">
        <v>247</v>
      </c>
      <c r="D113" s="230"/>
      <c r="E113" s="231">
        <v>2.2770000000000001</v>
      </c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10"/>
      <c r="Y113" s="210"/>
      <c r="Z113" s="210"/>
      <c r="AA113" s="210"/>
      <c r="AB113" s="210"/>
      <c r="AC113" s="210"/>
      <c r="AD113" s="210"/>
      <c r="AE113" s="210"/>
      <c r="AF113" s="210" t="s">
        <v>155</v>
      </c>
      <c r="AG113" s="210">
        <v>0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</row>
    <row r="114" spans="1:59" outlineLevel="1" x14ac:dyDescent="0.25">
      <c r="A114" s="227"/>
      <c r="B114" s="228"/>
      <c r="C114" s="264" t="s">
        <v>168</v>
      </c>
      <c r="D114" s="230"/>
      <c r="E114" s="231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10"/>
      <c r="Y114" s="210"/>
      <c r="Z114" s="210"/>
      <c r="AA114" s="210"/>
      <c r="AB114" s="210"/>
      <c r="AC114" s="210"/>
      <c r="AD114" s="210"/>
      <c r="AE114" s="210"/>
      <c r="AF114" s="210" t="s">
        <v>155</v>
      </c>
      <c r="AG114" s="210">
        <v>0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</row>
    <row r="115" spans="1:59" outlineLevel="1" x14ac:dyDescent="0.25">
      <c r="A115" s="227"/>
      <c r="B115" s="228"/>
      <c r="C115" s="264" t="s">
        <v>248</v>
      </c>
      <c r="D115" s="230"/>
      <c r="E115" s="231">
        <v>2.4900000000000002</v>
      </c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10"/>
      <c r="Y115" s="210"/>
      <c r="Z115" s="210"/>
      <c r="AA115" s="210"/>
      <c r="AB115" s="210"/>
      <c r="AC115" s="210"/>
      <c r="AD115" s="210"/>
      <c r="AE115" s="210"/>
      <c r="AF115" s="210" t="s">
        <v>155</v>
      </c>
      <c r="AG115" s="210">
        <v>0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</row>
    <row r="116" spans="1:59" outlineLevel="1" x14ac:dyDescent="0.25">
      <c r="A116" s="227"/>
      <c r="B116" s="228"/>
      <c r="C116" s="264" t="s">
        <v>171</v>
      </c>
      <c r="D116" s="230"/>
      <c r="E116" s="231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10"/>
      <c r="Y116" s="210"/>
      <c r="Z116" s="210"/>
      <c r="AA116" s="210"/>
      <c r="AB116" s="210"/>
      <c r="AC116" s="210"/>
      <c r="AD116" s="210"/>
      <c r="AE116" s="210"/>
      <c r="AF116" s="210" t="s">
        <v>155</v>
      </c>
      <c r="AG116" s="210">
        <v>0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</row>
    <row r="117" spans="1:59" outlineLevel="1" x14ac:dyDescent="0.25">
      <c r="A117" s="227"/>
      <c r="B117" s="228"/>
      <c r="C117" s="264" t="s">
        <v>249</v>
      </c>
      <c r="D117" s="230"/>
      <c r="E117" s="231">
        <v>2.4569999999999999</v>
      </c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10"/>
      <c r="Y117" s="210"/>
      <c r="Z117" s="210"/>
      <c r="AA117" s="210"/>
      <c r="AB117" s="210"/>
      <c r="AC117" s="210"/>
      <c r="AD117" s="210"/>
      <c r="AE117" s="210"/>
      <c r="AF117" s="210" t="s">
        <v>155</v>
      </c>
      <c r="AG117" s="210">
        <v>0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</row>
    <row r="118" spans="1:59" outlineLevel="1" x14ac:dyDescent="0.25">
      <c r="A118" s="244">
        <v>19</v>
      </c>
      <c r="B118" s="245" t="s">
        <v>250</v>
      </c>
      <c r="C118" s="263" t="s">
        <v>251</v>
      </c>
      <c r="D118" s="246" t="s">
        <v>252</v>
      </c>
      <c r="E118" s="247">
        <v>68.239999999999995</v>
      </c>
      <c r="F118" s="248"/>
      <c r="G118" s="249">
        <f>ROUND(E118*F118,2)</f>
        <v>0</v>
      </c>
      <c r="H118" s="248"/>
      <c r="I118" s="249">
        <f>ROUND(E118*H118,2)</f>
        <v>0</v>
      </c>
      <c r="J118" s="248"/>
      <c r="K118" s="249">
        <f>ROUND(E118*J118,2)</f>
        <v>0</v>
      </c>
      <c r="L118" s="249">
        <v>21</v>
      </c>
      <c r="M118" s="249">
        <f>G118*(1+L118/100)</f>
        <v>0</v>
      </c>
      <c r="N118" s="249">
        <v>0</v>
      </c>
      <c r="O118" s="249">
        <f>ROUND(E118*N118,2)</f>
        <v>0</v>
      </c>
      <c r="P118" s="249">
        <v>0</v>
      </c>
      <c r="Q118" s="249">
        <f>ROUND(E118*P118,2)</f>
        <v>0</v>
      </c>
      <c r="R118" s="249"/>
      <c r="S118" s="250" t="s">
        <v>151</v>
      </c>
      <c r="T118" s="229">
        <v>5.8000000000000003E-2</v>
      </c>
      <c r="U118" s="229">
        <f>ROUND(E118*T118,2)</f>
        <v>3.96</v>
      </c>
      <c r="V118" s="229"/>
      <c r="W118" s="229" t="s">
        <v>152</v>
      </c>
      <c r="X118" s="210"/>
      <c r="Y118" s="210"/>
      <c r="Z118" s="210"/>
      <c r="AA118" s="210"/>
      <c r="AB118" s="210"/>
      <c r="AC118" s="210"/>
      <c r="AD118" s="210"/>
      <c r="AE118" s="210"/>
      <c r="AF118" s="210" t="s">
        <v>153</v>
      </c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</row>
    <row r="119" spans="1:59" outlineLevel="1" x14ac:dyDescent="0.25">
      <c r="A119" s="227"/>
      <c r="B119" s="228"/>
      <c r="C119" s="264" t="s">
        <v>253</v>
      </c>
      <c r="D119" s="230"/>
      <c r="E119" s="231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10"/>
      <c r="Y119" s="210"/>
      <c r="Z119" s="210"/>
      <c r="AA119" s="210"/>
      <c r="AB119" s="210"/>
      <c r="AC119" s="210"/>
      <c r="AD119" s="210"/>
      <c r="AE119" s="210"/>
      <c r="AF119" s="210" t="s">
        <v>155</v>
      </c>
      <c r="AG119" s="210">
        <v>0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</row>
    <row r="120" spans="1:59" outlineLevel="1" x14ac:dyDescent="0.25">
      <c r="A120" s="227"/>
      <c r="B120" s="228"/>
      <c r="C120" s="264" t="s">
        <v>164</v>
      </c>
      <c r="D120" s="230"/>
      <c r="E120" s="231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10"/>
      <c r="Y120" s="210"/>
      <c r="Z120" s="210"/>
      <c r="AA120" s="210"/>
      <c r="AB120" s="210"/>
      <c r="AC120" s="210"/>
      <c r="AD120" s="210"/>
      <c r="AE120" s="210"/>
      <c r="AF120" s="210" t="s">
        <v>155</v>
      </c>
      <c r="AG120" s="210">
        <v>0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</row>
    <row r="121" spans="1:59" outlineLevel="1" x14ac:dyDescent="0.25">
      <c r="A121" s="227"/>
      <c r="B121" s="228"/>
      <c r="C121" s="264" t="s">
        <v>254</v>
      </c>
      <c r="D121" s="230"/>
      <c r="E121" s="231">
        <v>20.079999999999998</v>
      </c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10"/>
      <c r="Y121" s="210"/>
      <c r="Z121" s="210"/>
      <c r="AA121" s="210"/>
      <c r="AB121" s="210"/>
      <c r="AC121" s="210"/>
      <c r="AD121" s="210"/>
      <c r="AE121" s="210"/>
      <c r="AF121" s="210" t="s">
        <v>155</v>
      </c>
      <c r="AG121" s="210">
        <v>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</row>
    <row r="122" spans="1:59" outlineLevel="1" x14ac:dyDescent="0.25">
      <c r="A122" s="227"/>
      <c r="B122" s="228"/>
      <c r="C122" s="264" t="s">
        <v>166</v>
      </c>
      <c r="D122" s="230"/>
      <c r="E122" s="231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10"/>
      <c r="Y122" s="210"/>
      <c r="Z122" s="210"/>
      <c r="AA122" s="210"/>
      <c r="AB122" s="210"/>
      <c r="AC122" s="210"/>
      <c r="AD122" s="210"/>
      <c r="AE122" s="210"/>
      <c r="AF122" s="210" t="s">
        <v>155</v>
      </c>
      <c r="AG122" s="210">
        <v>0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</row>
    <row r="123" spans="1:59" outlineLevel="1" x14ac:dyDescent="0.25">
      <c r="A123" s="227"/>
      <c r="B123" s="228"/>
      <c r="C123" s="264" t="s">
        <v>255</v>
      </c>
      <c r="D123" s="230"/>
      <c r="E123" s="231">
        <v>15.18</v>
      </c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10"/>
      <c r="Y123" s="210"/>
      <c r="Z123" s="210"/>
      <c r="AA123" s="210"/>
      <c r="AB123" s="210"/>
      <c r="AC123" s="210"/>
      <c r="AD123" s="210"/>
      <c r="AE123" s="210"/>
      <c r="AF123" s="210" t="s">
        <v>155</v>
      </c>
      <c r="AG123" s="210">
        <v>0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</row>
    <row r="124" spans="1:59" outlineLevel="1" x14ac:dyDescent="0.25">
      <c r="A124" s="227"/>
      <c r="B124" s="228"/>
      <c r="C124" s="264" t="s">
        <v>168</v>
      </c>
      <c r="D124" s="230"/>
      <c r="E124" s="231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10"/>
      <c r="Y124" s="210"/>
      <c r="Z124" s="210"/>
      <c r="AA124" s="210"/>
      <c r="AB124" s="210"/>
      <c r="AC124" s="210"/>
      <c r="AD124" s="210"/>
      <c r="AE124" s="210"/>
      <c r="AF124" s="210" t="s">
        <v>155</v>
      </c>
      <c r="AG124" s="210">
        <v>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</row>
    <row r="125" spans="1:59" outlineLevel="1" x14ac:dyDescent="0.25">
      <c r="A125" s="227"/>
      <c r="B125" s="228"/>
      <c r="C125" s="264" t="s">
        <v>256</v>
      </c>
      <c r="D125" s="230"/>
      <c r="E125" s="231">
        <v>16.600000000000001</v>
      </c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10"/>
      <c r="Y125" s="210"/>
      <c r="Z125" s="210"/>
      <c r="AA125" s="210"/>
      <c r="AB125" s="210"/>
      <c r="AC125" s="210"/>
      <c r="AD125" s="210"/>
      <c r="AE125" s="210"/>
      <c r="AF125" s="210" t="s">
        <v>155</v>
      </c>
      <c r="AG125" s="210">
        <v>0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</row>
    <row r="126" spans="1:59" outlineLevel="1" x14ac:dyDescent="0.25">
      <c r="A126" s="227"/>
      <c r="B126" s="228"/>
      <c r="C126" s="264" t="s">
        <v>171</v>
      </c>
      <c r="D126" s="230"/>
      <c r="E126" s="231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10"/>
      <c r="Y126" s="210"/>
      <c r="Z126" s="210"/>
      <c r="AA126" s="210"/>
      <c r="AB126" s="210"/>
      <c r="AC126" s="210"/>
      <c r="AD126" s="210"/>
      <c r="AE126" s="210"/>
      <c r="AF126" s="210" t="s">
        <v>155</v>
      </c>
      <c r="AG126" s="210">
        <v>0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</row>
    <row r="127" spans="1:59" outlineLevel="1" x14ac:dyDescent="0.25">
      <c r="A127" s="227"/>
      <c r="B127" s="228"/>
      <c r="C127" s="264" t="s">
        <v>257</v>
      </c>
      <c r="D127" s="230"/>
      <c r="E127" s="231">
        <v>16.38</v>
      </c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10"/>
      <c r="Y127" s="210"/>
      <c r="Z127" s="210"/>
      <c r="AA127" s="210"/>
      <c r="AB127" s="210"/>
      <c r="AC127" s="210"/>
      <c r="AD127" s="210"/>
      <c r="AE127" s="210"/>
      <c r="AF127" s="210" t="s">
        <v>155</v>
      </c>
      <c r="AG127" s="210">
        <v>0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</row>
    <row r="128" spans="1:59" outlineLevel="1" x14ac:dyDescent="0.25">
      <c r="A128" s="244">
        <v>20</v>
      </c>
      <c r="B128" s="245" t="s">
        <v>258</v>
      </c>
      <c r="C128" s="263" t="s">
        <v>259</v>
      </c>
      <c r="D128" s="246" t="s">
        <v>252</v>
      </c>
      <c r="E128" s="247">
        <v>75</v>
      </c>
      <c r="F128" s="248"/>
      <c r="G128" s="249">
        <f>ROUND(E128*F128,2)</f>
        <v>0</v>
      </c>
      <c r="H128" s="248"/>
      <c r="I128" s="249">
        <f>ROUND(E128*H128,2)</f>
        <v>0</v>
      </c>
      <c r="J128" s="248"/>
      <c r="K128" s="249">
        <f>ROUND(E128*J128,2)</f>
        <v>0</v>
      </c>
      <c r="L128" s="249">
        <v>21</v>
      </c>
      <c r="M128" s="249">
        <f>G128*(1+L128/100)</f>
        <v>0</v>
      </c>
      <c r="N128" s="249">
        <v>5.9999999999999995E-4</v>
      </c>
      <c r="O128" s="249">
        <f>ROUND(E128*N128,2)</f>
        <v>0.05</v>
      </c>
      <c r="P128" s="249">
        <v>0</v>
      </c>
      <c r="Q128" s="249">
        <f>ROUND(E128*P128,2)</f>
        <v>0</v>
      </c>
      <c r="R128" s="249" t="s">
        <v>233</v>
      </c>
      <c r="S128" s="250" t="s">
        <v>151</v>
      </c>
      <c r="T128" s="229">
        <v>0</v>
      </c>
      <c r="U128" s="229">
        <f>ROUND(E128*T128,2)</f>
        <v>0</v>
      </c>
      <c r="V128" s="229"/>
      <c r="W128" s="229" t="s">
        <v>234</v>
      </c>
      <c r="X128" s="210"/>
      <c r="Y128" s="210"/>
      <c r="Z128" s="210"/>
      <c r="AA128" s="210"/>
      <c r="AB128" s="210"/>
      <c r="AC128" s="210"/>
      <c r="AD128" s="210"/>
      <c r="AE128" s="210"/>
      <c r="AF128" s="210" t="s">
        <v>235</v>
      </c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</row>
    <row r="129" spans="1:59" outlineLevel="1" x14ac:dyDescent="0.25">
      <c r="A129" s="227"/>
      <c r="B129" s="228"/>
      <c r="C129" s="264" t="s">
        <v>260</v>
      </c>
      <c r="D129" s="230"/>
      <c r="E129" s="231">
        <v>75.063999999999993</v>
      </c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10"/>
      <c r="Y129" s="210"/>
      <c r="Z129" s="210"/>
      <c r="AA129" s="210"/>
      <c r="AB129" s="210"/>
      <c r="AC129" s="210"/>
      <c r="AD129" s="210"/>
      <c r="AE129" s="210"/>
      <c r="AF129" s="210" t="s">
        <v>155</v>
      </c>
      <c r="AG129" s="210">
        <v>0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</row>
    <row r="130" spans="1:59" outlineLevel="1" x14ac:dyDescent="0.25">
      <c r="A130" s="227"/>
      <c r="B130" s="228"/>
      <c r="C130" s="264" t="s">
        <v>261</v>
      </c>
      <c r="D130" s="230"/>
      <c r="E130" s="231">
        <v>-6.4000000000000001E-2</v>
      </c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10"/>
      <c r="Y130" s="210"/>
      <c r="Z130" s="210"/>
      <c r="AA130" s="210"/>
      <c r="AB130" s="210"/>
      <c r="AC130" s="210"/>
      <c r="AD130" s="210"/>
      <c r="AE130" s="210"/>
      <c r="AF130" s="210" t="s">
        <v>155</v>
      </c>
      <c r="AG130" s="210">
        <v>0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</row>
    <row r="131" spans="1:59" outlineLevel="1" x14ac:dyDescent="0.25">
      <c r="A131" s="251">
        <v>21</v>
      </c>
      <c r="B131" s="252" t="s">
        <v>262</v>
      </c>
      <c r="C131" s="266" t="s">
        <v>263</v>
      </c>
      <c r="D131" s="253" t="s">
        <v>264</v>
      </c>
      <c r="E131" s="254">
        <v>6</v>
      </c>
      <c r="F131" s="255"/>
      <c r="G131" s="256">
        <f>ROUND(E131*F131,2)</f>
        <v>0</v>
      </c>
      <c r="H131" s="255"/>
      <c r="I131" s="256">
        <f>ROUND(E131*H131,2)</f>
        <v>0</v>
      </c>
      <c r="J131" s="255"/>
      <c r="K131" s="256">
        <f>ROUND(E131*J131,2)</f>
        <v>0</v>
      </c>
      <c r="L131" s="256">
        <v>21</v>
      </c>
      <c r="M131" s="256">
        <f>G131*(1+L131/100)</f>
        <v>0</v>
      </c>
      <c r="N131" s="256">
        <v>0</v>
      </c>
      <c r="O131" s="256">
        <f>ROUND(E131*N131,2)</f>
        <v>0</v>
      </c>
      <c r="P131" s="256">
        <v>0</v>
      </c>
      <c r="Q131" s="256">
        <f>ROUND(E131*P131,2)</f>
        <v>0</v>
      </c>
      <c r="R131" s="256" t="s">
        <v>233</v>
      </c>
      <c r="S131" s="257" t="s">
        <v>151</v>
      </c>
      <c r="T131" s="229">
        <v>0</v>
      </c>
      <c r="U131" s="229">
        <f>ROUND(E131*T131,2)</f>
        <v>0</v>
      </c>
      <c r="V131" s="229"/>
      <c r="W131" s="229" t="s">
        <v>234</v>
      </c>
      <c r="X131" s="210"/>
      <c r="Y131" s="210"/>
      <c r="Z131" s="210"/>
      <c r="AA131" s="210"/>
      <c r="AB131" s="210"/>
      <c r="AC131" s="210"/>
      <c r="AD131" s="210"/>
      <c r="AE131" s="210"/>
      <c r="AF131" s="210" t="s">
        <v>235</v>
      </c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</row>
    <row r="132" spans="1:59" outlineLevel="1" x14ac:dyDescent="0.25">
      <c r="A132" s="251">
        <v>22</v>
      </c>
      <c r="B132" s="252" t="s">
        <v>265</v>
      </c>
      <c r="C132" s="266" t="s">
        <v>266</v>
      </c>
      <c r="D132" s="253" t="s">
        <v>264</v>
      </c>
      <c r="E132" s="254">
        <v>4</v>
      </c>
      <c r="F132" s="255"/>
      <c r="G132" s="256">
        <f>ROUND(E132*F132,2)</f>
        <v>0</v>
      </c>
      <c r="H132" s="255"/>
      <c r="I132" s="256">
        <f>ROUND(E132*H132,2)</f>
        <v>0</v>
      </c>
      <c r="J132" s="255"/>
      <c r="K132" s="256">
        <f>ROUND(E132*J132,2)</f>
        <v>0</v>
      </c>
      <c r="L132" s="256">
        <v>21</v>
      </c>
      <c r="M132" s="256">
        <f>G132*(1+L132/100)</f>
        <v>0</v>
      </c>
      <c r="N132" s="256">
        <v>0</v>
      </c>
      <c r="O132" s="256">
        <f>ROUND(E132*N132,2)</f>
        <v>0</v>
      </c>
      <c r="P132" s="256">
        <v>0</v>
      </c>
      <c r="Q132" s="256">
        <f>ROUND(E132*P132,2)</f>
        <v>0</v>
      </c>
      <c r="R132" s="256" t="s">
        <v>233</v>
      </c>
      <c r="S132" s="257" t="s">
        <v>151</v>
      </c>
      <c r="T132" s="229">
        <v>0</v>
      </c>
      <c r="U132" s="229">
        <f>ROUND(E132*T132,2)</f>
        <v>0</v>
      </c>
      <c r="V132" s="229"/>
      <c r="W132" s="229" t="s">
        <v>234</v>
      </c>
      <c r="X132" s="210"/>
      <c r="Y132" s="210"/>
      <c r="Z132" s="210"/>
      <c r="AA132" s="210"/>
      <c r="AB132" s="210"/>
      <c r="AC132" s="210"/>
      <c r="AD132" s="210"/>
      <c r="AE132" s="210"/>
      <c r="AF132" s="210" t="s">
        <v>235</v>
      </c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</row>
    <row r="133" spans="1:59" outlineLevel="1" x14ac:dyDescent="0.25">
      <c r="A133" s="244">
        <v>23</v>
      </c>
      <c r="B133" s="245" t="s">
        <v>267</v>
      </c>
      <c r="C133" s="263" t="s">
        <v>268</v>
      </c>
      <c r="D133" s="246" t="s">
        <v>150</v>
      </c>
      <c r="E133" s="247">
        <v>125.5616</v>
      </c>
      <c r="F133" s="248"/>
      <c r="G133" s="249">
        <f>ROUND(E133*F133,2)</f>
        <v>0</v>
      </c>
      <c r="H133" s="248"/>
      <c r="I133" s="249">
        <f>ROUND(E133*H133,2)</f>
        <v>0</v>
      </c>
      <c r="J133" s="248"/>
      <c r="K133" s="249">
        <f>ROUND(E133*J133,2)</f>
        <v>0</v>
      </c>
      <c r="L133" s="249">
        <v>21</v>
      </c>
      <c r="M133" s="249">
        <f>G133*(1+L133/100)</f>
        <v>0</v>
      </c>
      <c r="N133" s="249">
        <v>5.9999999999999995E-4</v>
      </c>
      <c r="O133" s="249">
        <f>ROUND(E133*N133,2)</f>
        <v>0.08</v>
      </c>
      <c r="P133" s="249">
        <v>0</v>
      </c>
      <c r="Q133" s="249">
        <f>ROUND(E133*P133,2)</f>
        <v>0</v>
      </c>
      <c r="R133" s="249" t="s">
        <v>233</v>
      </c>
      <c r="S133" s="250" t="s">
        <v>151</v>
      </c>
      <c r="T133" s="229">
        <v>0</v>
      </c>
      <c r="U133" s="229">
        <f>ROUND(E133*T133,2)</f>
        <v>0</v>
      </c>
      <c r="V133" s="229"/>
      <c r="W133" s="229" t="s">
        <v>234</v>
      </c>
      <c r="X133" s="210"/>
      <c r="Y133" s="210"/>
      <c r="Z133" s="210"/>
      <c r="AA133" s="210"/>
      <c r="AB133" s="210"/>
      <c r="AC133" s="210"/>
      <c r="AD133" s="210"/>
      <c r="AE133" s="210"/>
      <c r="AF133" s="210" t="s">
        <v>235</v>
      </c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</row>
    <row r="134" spans="1:59" outlineLevel="1" x14ac:dyDescent="0.25">
      <c r="A134" s="227"/>
      <c r="B134" s="228"/>
      <c r="C134" s="264" t="s">
        <v>269</v>
      </c>
      <c r="D134" s="230"/>
      <c r="E134" s="231">
        <v>125.5616</v>
      </c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10"/>
      <c r="Y134" s="210"/>
      <c r="Z134" s="210"/>
      <c r="AA134" s="210"/>
      <c r="AB134" s="210"/>
      <c r="AC134" s="210"/>
      <c r="AD134" s="210"/>
      <c r="AE134" s="210"/>
      <c r="AF134" s="210" t="s">
        <v>155</v>
      </c>
      <c r="AG134" s="210">
        <v>0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</row>
    <row r="135" spans="1:59" x14ac:dyDescent="0.25">
      <c r="A135" s="238" t="s">
        <v>146</v>
      </c>
      <c r="B135" s="239" t="s">
        <v>65</v>
      </c>
      <c r="C135" s="262" t="s">
        <v>66</v>
      </c>
      <c r="D135" s="240"/>
      <c r="E135" s="241"/>
      <c r="F135" s="242"/>
      <c r="G135" s="242">
        <f>SUMIF(AF136:AF160,"&lt;&gt;NOR",G136:G160)</f>
        <v>0</v>
      </c>
      <c r="H135" s="242"/>
      <c r="I135" s="242">
        <f>SUM(I136:I160)</f>
        <v>0</v>
      </c>
      <c r="J135" s="242"/>
      <c r="K135" s="242">
        <f>SUM(K136:K160)</f>
        <v>0</v>
      </c>
      <c r="L135" s="242"/>
      <c r="M135" s="242">
        <f>SUM(M136:M160)</f>
        <v>0</v>
      </c>
      <c r="N135" s="242"/>
      <c r="O135" s="242">
        <f>SUM(O136:O160)</f>
        <v>10.240000000000002</v>
      </c>
      <c r="P135" s="242"/>
      <c r="Q135" s="242">
        <f>SUM(Q136:Q160)</f>
        <v>0</v>
      </c>
      <c r="R135" s="242"/>
      <c r="S135" s="243"/>
      <c r="T135" s="237"/>
      <c r="U135" s="237">
        <f>SUM(U136:U160)</f>
        <v>6.73</v>
      </c>
      <c r="V135" s="237"/>
      <c r="W135" s="237"/>
      <c r="AF135" t="s">
        <v>147</v>
      </c>
    </row>
    <row r="136" spans="1:59" outlineLevel="1" x14ac:dyDescent="0.25">
      <c r="A136" s="244">
        <v>24</v>
      </c>
      <c r="B136" s="245" t="s">
        <v>270</v>
      </c>
      <c r="C136" s="263" t="s">
        <v>271</v>
      </c>
      <c r="D136" s="246" t="s">
        <v>158</v>
      </c>
      <c r="E136" s="247">
        <v>0.2056</v>
      </c>
      <c r="F136" s="248"/>
      <c r="G136" s="249">
        <f>ROUND(E136*F136,2)</f>
        <v>0</v>
      </c>
      <c r="H136" s="248"/>
      <c r="I136" s="249">
        <f>ROUND(E136*H136,2)</f>
        <v>0</v>
      </c>
      <c r="J136" s="248"/>
      <c r="K136" s="249">
        <f>ROUND(E136*J136,2)</f>
        <v>0</v>
      </c>
      <c r="L136" s="249">
        <v>21</v>
      </c>
      <c r="M136" s="249">
        <f>G136*(1+L136/100)</f>
        <v>0</v>
      </c>
      <c r="N136" s="249">
        <v>1.8907700000000001</v>
      </c>
      <c r="O136" s="249">
        <f>ROUND(E136*N136,2)</f>
        <v>0.39</v>
      </c>
      <c r="P136" s="249">
        <v>0</v>
      </c>
      <c r="Q136" s="249">
        <f>ROUND(E136*P136,2)</f>
        <v>0</v>
      </c>
      <c r="R136" s="249"/>
      <c r="S136" s="250" t="s">
        <v>151</v>
      </c>
      <c r="T136" s="229">
        <v>1.3169999999999999</v>
      </c>
      <c r="U136" s="229">
        <f>ROUND(E136*T136,2)</f>
        <v>0.27</v>
      </c>
      <c r="V136" s="229"/>
      <c r="W136" s="229" t="s">
        <v>152</v>
      </c>
      <c r="X136" s="210"/>
      <c r="Y136" s="210"/>
      <c r="Z136" s="210"/>
      <c r="AA136" s="210"/>
      <c r="AB136" s="210"/>
      <c r="AC136" s="210"/>
      <c r="AD136" s="210"/>
      <c r="AE136" s="210"/>
      <c r="AF136" s="210" t="s">
        <v>153</v>
      </c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</row>
    <row r="137" spans="1:59" outlineLevel="1" x14ac:dyDescent="0.25">
      <c r="A137" s="227"/>
      <c r="B137" s="228"/>
      <c r="C137" s="264" t="s">
        <v>164</v>
      </c>
      <c r="D137" s="230"/>
      <c r="E137" s="231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10"/>
      <c r="Y137" s="210"/>
      <c r="Z137" s="210"/>
      <c r="AA137" s="210"/>
      <c r="AB137" s="210"/>
      <c r="AC137" s="210"/>
      <c r="AD137" s="210"/>
      <c r="AE137" s="210"/>
      <c r="AF137" s="210" t="s">
        <v>155</v>
      </c>
      <c r="AG137" s="210">
        <v>0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</row>
    <row r="138" spans="1:59" outlineLevel="1" x14ac:dyDescent="0.25">
      <c r="A138" s="227"/>
      <c r="B138" s="228"/>
      <c r="C138" s="264" t="s">
        <v>272</v>
      </c>
      <c r="D138" s="230"/>
      <c r="E138" s="231">
        <v>-0.1168</v>
      </c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10"/>
      <c r="Y138" s="210"/>
      <c r="Z138" s="210"/>
      <c r="AA138" s="210"/>
      <c r="AB138" s="210"/>
      <c r="AC138" s="210"/>
      <c r="AD138" s="210"/>
      <c r="AE138" s="210"/>
      <c r="AF138" s="210" t="s">
        <v>155</v>
      </c>
      <c r="AG138" s="210">
        <v>0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</row>
    <row r="139" spans="1:59" outlineLevel="1" x14ac:dyDescent="0.25">
      <c r="A139" s="227"/>
      <c r="B139" s="228"/>
      <c r="C139" s="264" t="s">
        <v>166</v>
      </c>
      <c r="D139" s="230"/>
      <c r="E139" s="231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10"/>
      <c r="Y139" s="210"/>
      <c r="Z139" s="210"/>
      <c r="AA139" s="210"/>
      <c r="AB139" s="210"/>
      <c r="AC139" s="210"/>
      <c r="AD139" s="210"/>
      <c r="AE139" s="210"/>
      <c r="AF139" s="210" t="s">
        <v>155</v>
      </c>
      <c r="AG139" s="210">
        <v>0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</row>
    <row r="140" spans="1:59" outlineLevel="1" x14ac:dyDescent="0.25">
      <c r="A140" s="227"/>
      <c r="B140" s="228"/>
      <c r="C140" s="264" t="s">
        <v>273</v>
      </c>
      <c r="D140" s="230"/>
      <c r="E140" s="231">
        <v>-0.30359999999999998</v>
      </c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10"/>
      <c r="Y140" s="210"/>
      <c r="Z140" s="210"/>
      <c r="AA140" s="210"/>
      <c r="AB140" s="210"/>
      <c r="AC140" s="210"/>
      <c r="AD140" s="210"/>
      <c r="AE140" s="210"/>
      <c r="AF140" s="210" t="s">
        <v>155</v>
      </c>
      <c r="AG140" s="210">
        <v>0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</row>
    <row r="141" spans="1:59" outlineLevel="1" x14ac:dyDescent="0.25">
      <c r="A141" s="227"/>
      <c r="B141" s="228"/>
      <c r="C141" s="264" t="s">
        <v>168</v>
      </c>
      <c r="D141" s="230"/>
      <c r="E141" s="231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10"/>
      <c r="Y141" s="210"/>
      <c r="Z141" s="210"/>
      <c r="AA141" s="210"/>
      <c r="AB141" s="210"/>
      <c r="AC141" s="210"/>
      <c r="AD141" s="210"/>
      <c r="AE141" s="210"/>
      <c r="AF141" s="210" t="s">
        <v>155</v>
      </c>
      <c r="AG141" s="210">
        <v>0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</row>
    <row r="142" spans="1:59" outlineLevel="1" x14ac:dyDescent="0.25">
      <c r="A142" s="227"/>
      <c r="B142" s="228"/>
      <c r="C142" s="264" t="s">
        <v>274</v>
      </c>
      <c r="D142" s="230"/>
      <c r="E142" s="231">
        <v>-0.17399999999999999</v>
      </c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10"/>
      <c r="Y142" s="210"/>
      <c r="Z142" s="210"/>
      <c r="AA142" s="210"/>
      <c r="AB142" s="210"/>
      <c r="AC142" s="210"/>
      <c r="AD142" s="210"/>
      <c r="AE142" s="210"/>
      <c r="AF142" s="210" t="s">
        <v>155</v>
      </c>
      <c r="AG142" s="210">
        <v>0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</row>
    <row r="143" spans="1:59" outlineLevel="1" x14ac:dyDescent="0.25">
      <c r="A143" s="227"/>
      <c r="B143" s="228"/>
      <c r="C143" s="264" t="s">
        <v>174</v>
      </c>
      <c r="D143" s="230"/>
      <c r="E143" s="231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10"/>
      <c r="Y143" s="210"/>
      <c r="Z143" s="210"/>
      <c r="AA143" s="210"/>
      <c r="AB143" s="210"/>
      <c r="AC143" s="210"/>
      <c r="AD143" s="210"/>
      <c r="AE143" s="210"/>
      <c r="AF143" s="210" t="s">
        <v>155</v>
      </c>
      <c r="AG143" s="210">
        <v>0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</row>
    <row r="144" spans="1:59" outlineLevel="1" x14ac:dyDescent="0.25">
      <c r="A144" s="227"/>
      <c r="B144" s="228"/>
      <c r="C144" s="264" t="s">
        <v>275</v>
      </c>
      <c r="D144" s="230"/>
      <c r="E144" s="231">
        <v>0.8</v>
      </c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10"/>
      <c r="Y144" s="210"/>
      <c r="Z144" s="210"/>
      <c r="AA144" s="210"/>
      <c r="AB144" s="210"/>
      <c r="AC144" s="210"/>
      <c r="AD144" s="210"/>
      <c r="AE144" s="210"/>
      <c r="AF144" s="210" t="s">
        <v>155</v>
      </c>
      <c r="AG144" s="210">
        <v>0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</row>
    <row r="145" spans="1:59" outlineLevel="1" x14ac:dyDescent="0.25">
      <c r="A145" s="244">
        <v>25</v>
      </c>
      <c r="B145" s="245" t="s">
        <v>276</v>
      </c>
      <c r="C145" s="263" t="s">
        <v>277</v>
      </c>
      <c r="D145" s="246" t="s">
        <v>158</v>
      </c>
      <c r="E145" s="247">
        <v>3.8895</v>
      </c>
      <c r="F145" s="248"/>
      <c r="G145" s="249">
        <f>ROUND(E145*F145,2)</f>
        <v>0</v>
      </c>
      <c r="H145" s="248"/>
      <c r="I145" s="249">
        <f>ROUND(E145*H145,2)</f>
        <v>0</v>
      </c>
      <c r="J145" s="248"/>
      <c r="K145" s="249">
        <f>ROUND(E145*J145,2)</f>
        <v>0</v>
      </c>
      <c r="L145" s="249">
        <v>21</v>
      </c>
      <c r="M145" s="249">
        <f>G145*(1+L145/100)</f>
        <v>0</v>
      </c>
      <c r="N145" s="249">
        <v>2.5</v>
      </c>
      <c r="O145" s="249">
        <f>ROUND(E145*N145,2)</f>
        <v>9.7200000000000006</v>
      </c>
      <c r="P145" s="249">
        <v>0</v>
      </c>
      <c r="Q145" s="249">
        <f>ROUND(E145*P145,2)</f>
        <v>0</v>
      </c>
      <c r="R145" s="249"/>
      <c r="S145" s="250" t="s">
        <v>151</v>
      </c>
      <c r="T145" s="229">
        <v>1.365</v>
      </c>
      <c r="U145" s="229">
        <f>ROUND(E145*T145,2)</f>
        <v>5.31</v>
      </c>
      <c r="V145" s="229"/>
      <c r="W145" s="229" t="s">
        <v>152</v>
      </c>
      <c r="X145" s="210"/>
      <c r="Y145" s="210"/>
      <c r="Z145" s="210"/>
      <c r="AA145" s="210"/>
      <c r="AB145" s="210"/>
      <c r="AC145" s="210"/>
      <c r="AD145" s="210"/>
      <c r="AE145" s="210"/>
      <c r="AF145" s="210" t="s">
        <v>153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</row>
    <row r="146" spans="1:59" outlineLevel="1" x14ac:dyDescent="0.25">
      <c r="A146" s="227"/>
      <c r="B146" s="228"/>
      <c r="C146" s="264" t="s">
        <v>253</v>
      </c>
      <c r="D146" s="230"/>
      <c r="E146" s="231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10"/>
      <c r="Y146" s="210"/>
      <c r="Z146" s="210"/>
      <c r="AA146" s="210"/>
      <c r="AB146" s="210"/>
      <c r="AC146" s="210"/>
      <c r="AD146" s="210"/>
      <c r="AE146" s="210"/>
      <c r="AF146" s="210" t="s">
        <v>155</v>
      </c>
      <c r="AG146" s="210">
        <v>0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</row>
    <row r="147" spans="1:59" outlineLevel="1" x14ac:dyDescent="0.25">
      <c r="A147" s="227"/>
      <c r="B147" s="228"/>
      <c r="C147" s="264" t="s">
        <v>164</v>
      </c>
      <c r="D147" s="230"/>
      <c r="E147" s="231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10"/>
      <c r="Y147" s="210"/>
      <c r="Z147" s="210"/>
      <c r="AA147" s="210"/>
      <c r="AB147" s="210"/>
      <c r="AC147" s="210"/>
      <c r="AD147" s="210"/>
      <c r="AE147" s="210"/>
      <c r="AF147" s="210" t="s">
        <v>155</v>
      </c>
      <c r="AG147" s="210">
        <v>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</row>
    <row r="148" spans="1:59" outlineLevel="1" x14ac:dyDescent="0.25">
      <c r="A148" s="227"/>
      <c r="B148" s="228"/>
      <c r="C148" s="264" t="s">
        <v>278</v>
      </c>
      <c r="D148" s="230"/>
      <c r="E148" s="231">
        <v>1.506</v>
      </c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10"/>
      <c r="Y148" s="210"/>
      <c r="Z148" s="210"/>
      <c r="AA148" s="210"/>
      <c r="AB148" s="210"/>
      <c r="AC148" s="210"/>
      <c r="AD148" s="210"/>
      <c r="AE148" s="210"/>
      <c r="AF148" s="210" t="s">
        <v>155</v>
      </c>
      <c r="AG148" s="210">
        <v>0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</row>
    <row r="149" spans="1:59" outlineLevel="1" x14ac:dyDescent="0.25">
      <c r="A149" s="227"/>
      <c r="B149" s="228"/>
      <c r="C149" s="264" t="s">
        <v>166</v>
      </c>
      <c r="D149" s="230"/>
      <c r="E149" s="231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10"/>
      <c r="Y149" s="210"/>
      <c r="Z149" s="210"/>
      <c r="AA149" s="210"/>
      <c r="AB149" s="210"/>
      <c r="AC149" s="210"/>
      <c r="AD149" s="210"/>
      <c r="AE149" s="210"/>
      <c r="AF149" s="210" t="s">
        <v>155</v>
      </c>
      <c r="AG149" s="210">
        <v>0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</row>
    <row r="150" spans="1:59" outlineLevel="1" x14ac:dyDescent="0.25">
      <c r="A150" s="227"/>
      <c r="B150" s="228"/>
      <c r="C150" s="264" t="s">
        <v>279</v>
      </c>
      <c r="D150" s="230"/>
      <c r="E150" s="231">
        <v>1.1385000000000001</v>
      </c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10"/>
      <c r="Y150" s="210"/>
      <c r="Z150" s="210"/>
      <c r="AA150" s="210"/>
      <c r="AB150" s="210"/>
      <c r="AC150" s="210"/>
      <c r="AD150" s="210"/>
      <c r="AE150" s="210"/>
      <c r="AF150" s="210" t="s">
        <v>155</v>
      </c>
      <c r="AG150" s="210">
        <v>0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</row>
    <row r="151" spans="1:59" outlineLevel="1" x14ac:dyDescent="0.25">
      <c r="A151" s="227"/>
      <c r="B151" s="228"/>
      <c r="C151" s="264" t="s">
        <v>168</v>
      </c>
      <c r="D151" s="230"/>
      <c r="E151" s="231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10"/>
      <c r="Y151" s="210"/>
      <c r="Z151" s="210"/>
      <c r="AA151" s="210"/>
      <c r="AB151" s="210"/>
      <c r="AC151" s="210"/>
      <c r="AD151" s="210"/>
      <c r="AE151" s="210"/>
      <c r="AF151" s="210" t="s">
        <v>155</v>
      </c>
      <c r="AG151" s="210">
        <v>0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</row>
    <row r="152" spans="1:59" outlineLevel="1" x14ac:dyDescent="0.25">
      <c r="A152" s="227"/>
      <c r="B152" s="228"/>
      <c r="C152" s="264" t="s">
        <v>280</v>
      </c>
      <c r="D152" s="230"/>
      <c r="E152" s="231">
        <v>1.2450000000000001</v>
      </c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10"/>
      <c r="Y152" s="210"/>
      <c r="Z152" s="210"/>
      <c r="AA152" s="210"/>
      <c r="AB152" s="210"/>
      <c r="AC152" s="210"/>
      <c r="AD152" s="210"/>
      <c r="AE152" s="210"/>
      <c r="AF152" s="210" t="s">
        <v>155</v>
      </c>
      <c r="AG152" s="210">
        <v>0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</row>
    <row r="153" spans="1:59" ht="20.399999999999999" outlineLevel="1" x14ac:dyDescent="0.25">
      <c r="A153" s="244">
        <v>26</v>
      </c>
      <c r="B153" s="245" t="s">
        <v>281</v>
      </c>
      <c r="C153" s="263" t="s">
        <v>282</v>
      </c>
      <c r="D153" s="246" t="s">
        <v>283</v>
      </c>
      <c r="E153" s="247">
        <v>0.1255</v>
      </c>
      <c r="F153" s="248"/>
      <c r="G153" s="249">
        <f>ROUND(E153*F153,2)</f>
        <v>0</v>
      </c>
      <c r="H153" s="248"/>
      <c r="I153" s="249">
        <f>ROUND(E153*H153,2)</f>
        <v>0</v>
      </c>
      <c r="J153" s="248"/>
      <c r="K153" s="249">
        <f>ROUND(E153*J153,2)</f>
        <v>0</v>
      </c>
      <c r="L153" s="249">
        <v>21</v>
      </c>
      <c r="M153" s="249">
        <f>G153*(1+L153/100)</f>
        <v>0</v>
      </c>
      <c r="N153" s="249">
        <v>1.0256799999999999</v>
      </c>
      <c r="O153" s="249">
        <f>ROUND(E153*N153,2)</f>
        <v>0.13</v>
      </c>
      <c r="P153" s="249">
        <v>0</v>
      </c>
      <c r="Q153" s="249">
        <f>ROUND(E153*P153,2)</f>
        <v>0</v>
      </c>
      <c r="R153" s="249"/>
      <c r="S153" s="250" t="s">
        <v>151</v>
      </c>
      <c r="T153" s="229">
        <v>9.1419999999999995</v>
      </c>
      <c r="U153" s="229">
        <f>ROUND(E153*T153,2)</f>
        <v>1.1499999999999999</v>
      </c>
      <c r="V153" s="229"/>
      <c r="W153" s="229" t="s">
        <v>152</v>
      </c>
      <c r="X153" s="210"/>
      <c r="Y153" s="210"/>
      <c r="Z153" s="210"/>
      <c r="AA153" s="210"/>
      <c r="AB153" s="210"/>
      <c r="AC153" s="210"/>
      <c r="AD153" s="210"/>
      <c r="AE153" s="210"/>
      <c r="AF153" s="210" t="s">
        <v>153</v>
      </c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</row>
    <row r="154" spans="1:59" outlineLevel="1" x14ac:dyDescent="0.25">
      <c r="A154" s="227"/>
      <c r="B154" s="228"/>
      <c r="C154" s="264" t="s">
        <v>253</v>
      </c>
      <c r="D154" s="230"/>
      <c r="E154" s="231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10"/>
      <c r="Y154" s="210"/>
      <c r="Z154" s="210"/>
      <c r="AA154" s="210"/>
      <c r="AB154" s="210"/>
      <c r="AC154" s="210"/>
      <c r="AD154" s="210"/>
      <c r="AE154" s="210"/>
      <c r="AF154" s="210" t="s">
        <v>155</v>
      </c>
      <c r="AG154" s="210">
        <v>0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</row>
    <row r="155" spans="1:59" outlineLevel="1" x14ac:dyDescent="0.25">
      <c r="A155" s="227"/>
      <c r="B155" s="228"/>
      <c r="C155" s="264" t="s">
        <v>164</v>
      </c>
      <c r="D155" s="230"/>
      <c r="E155" s="231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10"/>
      <c r="Y155" s="210"/>
      <c r="Z155" s="210"/>
      <c r="AA155" s="210"/>
      <c r="AB155" s="210"/>
      <c r="AC155" s="210"/>
      <c r="AD155" s="210"/>
      <c r="AE155" s="210"/>
      <c r="AF155" s="210" t="s">
        <v>155</v>
      </c>
      <c r="AG155" s="210">
        <v>0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</row>
    <row r="156" spans="1:59" ht="20.399999999999999" outlineLevel="1" x14ac:dyDescent="0.25">
      <c r="A156" s="227"/>
      <c r="B156" s="228"/>
      <c r="C156" s="264" t="s">
        <v>284</v>
      </c>
      <c r="D156" s="230"/>
      <c r="E156" s="231">
        <v>4.8590000000000001E-2</v>
      </c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10"/>
      <c r="Y156" s="210"/>
      <c r="Z156" s="210"/>
      <c r="AA156" s="210"/>
      <c r="AB156" s="210"/>
      <c r="AC156" s="210"/>
      <c r="AD156" s="210"/>
      <c r="AE156" s="210"/>
      <c r="AF156" s="210" t="s">
        <v>155</v>
      </c>
      <c r="AG156" s="210">
        <v>0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</row>
    <row r="157" spans="1:59" outlineLevel="1" x14ac:dyDescent="0.25">
      <c r="A157" s="227"/>
      <c r="B157" s="228"/>
      <c r="C157" s="264" t="s">
        <v>166</v>
      </c>
      <c r="D157" s="230"/>
      <c r="E157" s="231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10"/>
      <c r="Y157" s="210"/>
      <c r="Z157" s="210"/>
      <c r="AA157" s="210"/>
      <c r="AB157" s="210"/>
      <c r="AC157" s="210"/>
      <c r="AD157" s="210"/>
      <c r="AE157" s="210"/>
      <c r="AF157" s="210" t="s">
        <v>155</v>
      </c>
      <c r="AG157" s="210">
        <v>0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</row>
    <row r="158" spans="1:59" outlineLevel="1" x14ac:dyDescent="0.25">
      <c r="A158" s="227"/>
      <c r="B158" s="228"/>
      <c r="C158" s="264" t="s">
        <v>285</v>
      </c>
      <c r="D158" s="230"/>
      <c r="E158" s="231">
        <v>3.6740000000000002E-2</v>
      </c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10"/>
      <c r="Y158" s="210"/>
      <c r="Z158" s="210"/>
      <c r="AA158" s="210"/>
      <c r="AB158" s="210"/>
      <c r="AC158" s="210"/>
      <c r="AD158" s="210"/>
      <c r="AE158" s="210"/>
      <c r="AF158" s="210" t="s">
        <v>155</v>
      </c>
      <c r="AG158" s="210">
        <v>0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</row>
    <row r="159" spans="1:59" outlineLevel="1" x14ac:dyDescent="0.25">
      <c r="A159" s="227"/>
      <c r="B159" s="228"/>
      <c r="C159" s="264" t="s">
        <v>168</v>
      </c>
      <c r="D159" s="230"/>
      <c r="E159" s="231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10"/>
      <c r="Y159" s="210"/>
      <c r="Z159" s="210"/>
      <c r="AA159" s="210"/>
      <c r="AB159" s="210"/>
      <c r="AC159" s="210"/>
      <c r="AD159" s="210"/>
      <c r="AE159" s="210"/>
      <c r="AF159" s="210" t="s">
        <v>155</v>
      </c>
      <c r="AG159" s="210">
        <v>0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</row>
    <row r="160" spans="1:59" outlineLevel="1" x14ac:dyDescent="0.25">
      <c r="A160" s="227"/>
      <c r="B160" s="228"/>
      <c r="C160" s="264" t="s">
        <v>286</v>
      </c>
      <c r="D160" s="230"/>
      <c r="E160" s="231">
        <v>4.0169999999999997E-2</v>
      </c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10"/>
      <c r="Y160" s="210"/>
      <c r="Z160" s="210"/>
      <c r="AA160" s="210"/>
      <c r="AB160" s="210"/>
      <c r="AC160" s="210"/>
      <c r="AD160" s="210"/>
      <c r="AE160" s="210"/>
      <c r="AF160" s="210" t="s">
        <v>155</v>
      </c>
      <c r="AG160" s="210">
        <v>0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</row>
    <row r="161" spans="1:59" x14ac:dyDescent="0.25">
      <c r="A161" s="238" t="s">
        <v>146</v>
      </c>
      <c r="B161" s="239" t="s">
        <v>67</v>
      </c>
      <c r="C161" s="262" t="s">
        <v>68</v>
      </c>
      <c r="D161" s="240"/>
      <c r="E161" s="241"/>
      <c r="F161" s="242"/>
      <c r="G161" s="242">
        <f>SUMIF(AF162:AF170,"&lt;&gt;NOR",G162:G170)</f>
        <v>0</v>
      </c>
      <c r="H161" s="242"/>
      <c r="I161" s="242">
        <f>SUM(I162:I170)</f>
        <v>0</v>
      </c>
      <c r="J161" s="242"/>
      <c r="K161" s="242">
        <f>SUM(K162:K170)</f>
        <v>0</v>
      </c>
      <c r="L161" s="242"/>
      <c r="M161" s="242">
        <f>SUM(M162:M170)</f>
        <v>0</v>
      </c>
      <c r="N161" s="242"/>
      <c r="O161" s="242">
        <f>SUM(O162:O170)</f>
        <v>19.849999999999998</v>
      </c>
      <c r="P161" s="242"/>
      <c r="Q161" s="242">
        <f>SUM(Q162:Q170)</f>
        <v>0</v>
      </c>
      <c r="R161" s="242"/>
      <c r="S161" s="243"/>
      <c r="T161" s="237"/>
      <c r="U161" s="237">
        <f>SUM(U162:U170)</f>
        <v>49.04</v>
      </c>
      <c r="V161" s="237"/>
      <c r="W161" s="237"/>
      <c r="AF161" t="s">
        <v>147</v>
      </c>
    </row>
    <row r="162" spans="1:59" outlineLevel="1" x14ac:dyDescent="0.25">
      <c r="A162" s="244">
        <v>27</v>
      </c>
      <c r="B162" s="245" t="s">
        <v>287</v>
      </c>
      <c r="C162" s="263" t="s">
        <v>288</v>
      </c>
      <c r="D162" s="246" t="s">
        <v>150</v>
      </c>
      <c r="E162" s="247">
        <v>33.804000000000002</v>
      </c>
      <c r="F162" s="248"/>
      <c r="G162" s="249">
        <f>ROUND(E162*F162,2)</f>
        <v>0</v>
      </c>
      <c r="H162" s="248"/>
      <c r="I162" s="249">
        <f>ROUND(E162*H162,2)</f>
        <v>0</v>
      </c>
      <c r="J162" s="248"/>
      <c r="K162" s="249">
        <f>ROUND(E162*J162,2)</f>
        <v>0</v>
      </c>
      <c r="L162" s="249">
        <v>21</v>
      </c>
      <c r="M162" s="249">
        <f>G162*(1+L162/100)</f>
        <v>0</v>
      </c>
      <c r="N162" s="249">
        <v>0</v>
      </c>
      <c r="O162" s="249">
        <f>ROUND(E162*N162,2)</f>
        <v>0</v>
      </c>
      <c r="P162" s="249">
        <v>0</v>
      </c>
      <c r="Q162" s="249">
        <f>ROUND(E162*P162,2)</f>
        <v>0</v>
      </c>
      <c r="R162" s="249"/>
      <c r="S162" s="250" t="s">
        <v>151</v>
      </c>
      <c r="T162" s="229">
        <v>0.1</v>
      </c>
      <c r="U162" s="229">
        <f>ROUND(E162*T162,2)</f>
        <v>3.38</v>
      </c>
      <c r="V162" s="229"/>
      <c r="W162" s="229" t="s">
        <v>152</v>
      </c>
      <c r="X162" s="210"/>
      <c r="Y162" s="210"/>
      <c r="Z162" s="210"/>
      <c r="AA162" s="210"/>
      <c r="AB162" s="210"/>
      <c r="AC162" s="210"/>
      <c r="AD162" s="210"/>
      <c r="AE162" s="210"/>
      <c r="AF162" s="210" t="s">
        <v>153</v>
      </c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</row>
    <row r="163" spans="1:59" outlineLevel="1" x14ac:dyDescent="0.25">
      <c r="A163" s="227"/>
      <c r="B163" s="228"/>
      <c r="C163" s="264" t="s">
        <v>289</v>
      </c>
      <c r="D163" s="230"/>
      <c r="E163" s="231">
        <v>33.804000000000002</v>
      </c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10"/>
      <c r="Y163" s="210"/>
      <c r="Z163" s="210"/>
      <c r="AA163" s="210"/>
      <c r="AB163" s="210"/>
      <c r="AC163" s="210"/>
      <c r="AD163" s="210"/>
      <c r="AE163" s="210"/>
      <c r="AF163" s="210" t="s">
        <v>155</v>
      </c>
      <c r="AG163" s="210">
        <v>0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</row>
    <row r="164" spans="1:59" outlineLevel="1" x14ac:dyDescent="0.25">
      <c r="A164" s="244">
        <v>28</v>
      </c>
      <c r="B164" s="245" t="s">
        <v>290</v>
      </c>
      <c r="C164" s="263" t="s">
        <v>291</v>
      </c>
      <c r="D164" s="246" t="s">
        <v>150</v>
      </c>
      <c r="E164" s="247">
        <v>33.804000000000002</v>
      </c>
      <c r="F164" s="248"/>
      <c r="G164" s="249">
        <f>ROUND(E164*F164,2)</f>
        <v>0</v>
      </c>
      <c r="H164" s="248"/>
      <c r="I164" s="249">
        <f>ROUND(E164*H164,2)</f>
        <v>0</v>
      </c>
      <c r="J164" s="248"/>
      <c r="K164" s="249">
        <f>ROUND(E164*J164,2)</f>
        <v>0</v>
      </c>
      <c r="L164" s="249">
        <v>21</v>
      </c>
      <c r="M164" s="249">
        <f>G164*(1+L164/100)</f>
        <v>0</v>
      </c>
      <c r="N164" s="249">
        <v>0.441</v>
      </c>
      <c r="O164" s="249">
        <f>ROUND(E164*N164,2)</f>
        <v>14.91</v>
      </c>
      <c r="P164" s="249">
        <v>0</v>
      </c>
      <c r="Q164" s="249">
        <f>ROUND(E164*P164,2)</f>
        <v>0</v>
      </c>
      <c r="R164" s="249"/>
      <c r="S164" s="250" t="s">
        <v>151</v>
      </c>
      <c r="T164" s="229">
        <v>2.9000000000000001E-2</v>
      </c>
      <c r="U164" s="229">
        <f>ROUND(E164*T164,2)</f>
        <v>0.98</v>
      </c>
      <c r="V164" s="229"/>
      <c r="W164" s="229" t="s">
        <v>152</v>
      </c>
      <c r="X164" s="210"/>
      <c r="Y164" s="210"/>
      <c r="Z164" s="210"/>
      <c r="AA164" s="210"/>
      <c r="AB164" s="210"/>
      <c r="AC164" s="210"/>
      <c r="AD164" s="210"/>
      <c r="AE164" s="210"/>
      <c r="AF164" s="210" t="s">
        <v>153</v>
      </c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</row>
    <row r="165" spans="1:59" outlineLevel="1" x14ac:dyDescent="0.25">
      <c r="A165" s="227"/>
      <c r="B165" s="228"/>
      <c r="C165" s="264" t="s">
        <v>289</v>
      </c>
      <c r="D165" s="230"/>
      <c r="E165" s="231">
        <v>33.804000000000002</v>
      </c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10"/>
      <c r="Y165" s="210"/>
      <c r="Z165" s="210"/>
      <c r="AA165" s="210"/>
      <c r="AB165" s="210"/>
      <c r="AC165" s="210"/>
      <c r="AD165" s="210"/>
      <c r="AE165" s="210"/>
      <c r="AF165" s="210" t="s">
        <v>155</v>
      </c>
      <c r="AG165" s="210">
        <v>0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</row>
    <row r="166" spans="1:59" outlineLevel="1" x14ac:dyDescent="0.25">
      <c r="A166" s="244">
        <v>29</v>
      </c>
      <c r="B166" s="245" t="s">
        <v>292</v>
      </c>
      <c r="C166" s="263" t="s">
        <v>293</v>
      </c>
      <c r="D166" s="246" t="s">
        <v>150</v>
      </c>
      <c r="E166" s="247">
        <v>7.92</v>
      </c>
      <c r="F166" s="248"/>
      <c r="G166" s="249">
        <f>ROUND(E166*F166,2)</f>
        <v>0</v>
      </c>
      <c r="H166" s="248"/>
      <c r="I166" s="249">
        <f>ROUND(E166*H166,2)</f>
        <v>0</v>
      </c>
      <c r="J166" s="248"/>
      <c r="K166" s="249">
        <f>ROUND(E166*J166,2)</f>
        <v>0</v>
      </c>
      <c r="L166" s="249">
        <v>21</v>
      </c>
      <c r="M166" s="249">
        <f>G166*(1+L166/100)</f>
        <v>0</v>
      </c>
      <c r="N166" s="249">
        <v>0.15382000000000001</v>
      </c>
      <c r="O166" s="249">
        <f>ROUND(E166*N166,2)</f>
        <v>1.22</v>
      </c>
      <c r="P166" s="249">
        <v>0</v>
      </c>
      <c r="Q166" s="249">
        <f>ROUND(E166*P166,2)</f>
        <v>0</v>
      </c>
      <c r="R166" s="249"/>
      <c r="S166" s="250" t="s">
        <v>151</v>
      </c>
      <c r="T166" s="229">
        <v>0.123</v>
      </c>
      <c r="U166" s="229">
        <f>ROUND(E166*T166,2)</f>
        <v>0.97</v>
      </c>
      <c r="V166" s="229"/>
      <c r="W166" s="229" t="s">
        <v>152</v>
      </c>
      <c r="X166" s="210"/>
      <c r="Y166" s="210"/>
      <c r="Z166" s="210"/>
      <c r="AA166" s="210"/>
      <c r="AB166" s="210"/>
      <c r="AC166" s="210"/>
      <c r="AD166" s="210"/>
      <c r="AE166" s="210"/>
      <c r="AF166" s="210" t="s">
        <v>153</v>
      </c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</row>
    <row r="167" spans="1:59" outlineLevel="1" x14ac:dyDescent="0.25">
      <c r="A167" s="227"/>
      <c r="B167" s="228"/>
      <c r="C167" s="264" t="s">
        <v>154</v>
      </c>
      <c r="D167" s="230"/>
      <c r="E167" s="231">
        <v>7.92</v>
      </c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10"/>
      <c r="Y167" s="210"/>
      <c r="Z167" s="210"/>
      <c r="AA167" s="210"/>
      <c r="AB167" s="210"/>
      <c r="AC167" s="210"/>
      <c r="AD167" s="210"/>
      <c r="AE167" s="210"/>
      <c r="AF167" s="210" t="s">
        <v>155</v>
      </c>
      <c r="AG167" s="210">
        <v>0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</row>
    <row r="168" spans="1:59" outlineLevel="1" x14ac:dyDescent="0.25">
      <c r="A168" s="244">
        <v>30</v>
      </c>
      <c r="B168" s="245" t="s">
        <v>294</v>
      </c>
      <c r="C168" s="263" t="s">
        <v>295</v>
      </c>
      <c r="D168" s="246" t="s">
        <v>150</v>
      </c>
      <c r="E168" s="247">
        <v>33.804000000000002</v>
      </c>
      <c r="F168" s="248"/>
      <c r="G168" s="249">
        <f>ROUND(E168*F168,2)</f>
        <v>0</v>
      </c>
      <c r="H168" s="248"/>
      <c r="I168" s="249">
        <f>ROUND(E168*H168,2)</f>
        <v>0</v>
      </c>
      <c r="J168" s="248"/>
      <c r="K168" s="249">
        <f>ROUND(E168*J168,2)</f>
        <v>0</v>
      </c>
      <c r="L168" s="249">
        <v>21</v>
      </c>
      <c r="M168" s="249">
        <f>G168*(1+L168/100)</f>
        <v>0</v>
      </c>
      <c r="N168" s="249">
        <v>0.11</v>
      </c>
      <c r="O168" s="249">
        <f>ROUND(E168*N168,2)</f>
        <v>3.72</v>
      </c>
      <c r="P168" s="249">
        <v>0</v>
      </c>
      <c r="Q168" s="249">
        <f>ROUND(E168*P168,2)</f>
        <v>0</v>
      </c>
      <c r="R168" s="249"/>
      <c r="S168" s="250" t="s">
        <v>151</v>
      </c>
      <c r="T168" s="229">
        <v>1.1930000000000001</v>
      </c>
      <c r="U168" s="229">
        <f>ROUND(E168*T168,2)</f>
        <v>40.33</v>
      </c>
      <c r="V168" s="229"/>
      <c r="W168" s="229" t="s">
        <v>152</v>
      </c>
      <c r="X168" s="210"/>
      <c r="Y168" s="210"/>
      <c r="Z168" s="210"/>
      <c r="AA168" s="210"/>
      <c r="AB168" s="210"/>
      <c r="AC168" s="210"/>
      <c r="AD168" s="210"/>
      <c r="AE168" s="210"/>
      <c r="AF168" s="210" t="s">
        <v>153</v>
      </c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</row>
    <row r="169" spans="1:59" outlineLevel="1" x14ac:dyDescent="0.25">
      <c r="A169" s="227"/>
      <c r="B169" s="228"/>
      <c r="C169" s="264" t="s">
        <v>289</v>
      </c>
      <c r="D169" s="230"/>
      <c r="E169" s="231">
        <v>33.804000000000002</v>
      </c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10"/>
      <c r="Y169" s="210"/>
      <c r="Z169" s="210"/>
      <c r="AA169" s="210"/>
      <c r="AB169" s="210"/>
      <c r="AC169" s="210"/>
      <c r="AD169" s="210"/>
      <c r="AE169" s="210"/>
      <c r="AF169" s="210" t="s">
        <v>155</v>
      </c>
      <c r="AG169" s="210">
        <v>0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</row>
    <row r="170" spans="1:59" outlineLevel="1" x14ac:dyDescent="0.25">
      <c r="A170" s="251">
        <v>31</v>
      </c>
      <c r="B170" s="252" t="s">
        <v>296</v>
      </c>
      <c r="C170" s="266" t="s">
        <v>297</v>
      </c>
      <c r="D170" s="253" t="s">
        <v>150</v>
      </c>
      <c r="E170" s="254">
        <v>33.804000000000002</v>
      </c>
      <c r="F170" s="255"/>
      <c r="G170" s="256">
        <f>ROUND(E170*F170,2)</f>
        <v>0</v>
      </c>
      <c r="H170" s="255"/>
      <c r="I170" s="256">
        <f>ROUND(E170*H170,2)</f>
        <v>0</v>
      </c>
      <c r="J170" s="255"/>
      <c r="K170" s="256">
        <f>ROUND(E170*J170,2)</f>
        <v>0</v>
      </c>
      <c r="L170" s="256">
        <v>21</v>
      </c>
      <c r="M170" s="256">
        <f>G170*(1+L170/100)</f>
        <v>0</v>
      </c>
      <c r="N170" s="256">
        <v>0</v>
      </c>
      <c r="O170" s="256">
        <f>ROUND(E170*N170,2)</f>
        <v>0</v>
      </c>
      <c r="P170" s="256">
        <v>0</v>
      </c>
      <c r="Q170" s="256">
        <f>ROUND(E170*P170,2)</f>
        <v>0</v>
      </c>
      <c r="R170" s="256"/>
      <c r="S170" s="257" t="s">
        <v>151</v>
      </c>
      <c r="T170" s="229">
        <v>0.1</v>
      </c>
      <c r="U170" s="229">
        <f>ROUND(E170*T170,2)</f>
        <v>3.38</v>
      </c>
      <c r="V170" s="229"/>
      <c r="W170" s="229" t="s">
        <v>152</v>
      </c>
      <c r="X170" s="210"/>
      <c r="Y170" s="210"/>
      <c r="Z170" s="210"/>
      <c r="AA170" s="210"/>
      <c r="AB170" s="210"/>
      <c r="AC170" s="210"/>
      <c r="AD170" s="210"/>
      <c r="AE170" s="210"/>
      <c r="AF170" s="210" t="s">
        <v>153</v>
      </c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</row>
    <row r="171" spans="1:59" x14ac:dyDescent="0.25">
      <c r="A171" s="238" t="s">
        <v>146</v>
      </c>
      <c r="B171" s="239" t="s">
        <v>69</v>
      </c>
      <c r="C171" s="262" t="s">
        <v>70</v>
      </c>
      <c r="D171" s="240"/>
      <c r="E171" s="241"/>
      <c r="F171" s="242"/>
      <c r="G171" s="242">
        <f>SUMIF(AF172:AF216,"&lt;&gt;NOR",G172:G216)</f>
        <v>0</v>
      </c>
      <c r="H171" s="242"/>
      <c r="I171" s="242">
        <f>SUM(I172:I216)</f>
        <v>0</v>
      </c>
      <c r="J171" s="242"/>
      <c r="K171" s="242">
        <f>SUM(K172:K216)</f>
        <v>0</v>
      </c>
      <c r="L171" s="242"/>
      <c r="M171" s="242">
        <f>SUM(M172:M216)</f>
        <v>0</v>
      </c>
      <c r="N171" s="242"/>
      <c r="O171" s="242">
        <f>SUM(O172:O216)</f>
        <v>2.8499999999999996</v>
      </c>
      <c r="P171" s="242"/>
      <c r="Q171" s="242">
        <f>SUM(Q172:Q216)</f>
        <v>0</v>
      </c>
      <c r="R171" s="242"/>
      <c r="S171" s="243"/>
      <c r="T171" s="237"/>
      <c r="U171" s="237">
        <f>SUM(U172:U216)</f>
        <v>53.71</v>
      </c>
      <c r="V171" s="237"/>
      <c r="W171" s="237"/>
      <c r="AF171" t="s">
        <v>147</v>
      </c>
    </row>
    <row r="172" spans="1:59" outlineLevel="1" x14ac:dyDescent="0.25">
      <c r="A172" s="244">
        <v>32</v>
      </c>
      <c r="B172" s="245" t="s">
        <v>298</v>
      </c>
      <c r="C172" s="263" t="s">
        <v>299</v>
      </c>
      <c r="D172" s="246" t="s">
        <v>150</v>
      </c>
      <c r="E172" s="247">
        <v>57.135800000000003</v>
      </c>
      <c r="F172" s="248"/>
      <c r="G172" s="249">
        <f>ROUND(E172*F172,2)</f>
        <v>0</v>
      </c>
      <c r="H172" s="248"/>
      <c r="I172" s="249">
        <f>ROUND(E172*H172,2)</f>
        <v>0</v>
      </c>
      <c r="J172" s="248"/>
      <c r="K172" s="249">
        <f>ROUND(E172*J172,2)</f>
        <v>0</v>
      </c>
      <c r="L172" s="249">
        <v>21</v>
      </c>
      <c r="M172" s="249">
        <f>G172*(1+L172/100)</f>
        <v>0</v>
      </c>
      <c r="N172" s="249">
        <v>6.3E-3</v>
      </c>
      <c r="O172" s="249">
        <f>ROUND(E172*N172,2)</f>
        <v>0.36</v>
      </c>
      <c r="P172" s="249">
        <v>0</v>
      </c>
      <c r="Q172" s="249">
        <f>ROUND(E172*P172,2)</f>
        <v>0</v>
      </c>
      <c r="R172" s="249"/>
      <c r="S172" s="250" t="s">
        <v>151</v>
      </c>
      <c r="T172" s="229">
        <v>9.0999999999999998E-2</v>
      </c>
      <c r="U172" s="229">
        <f>ROUND(E172*T172,2)</f>
        <v>5.2</v>
      </c>
      <c r="V172" s="229"/>
      <c r="W172" s="229" t="s">
        <v>152</v>
      </c>
      <c r="X172" s="210"/>
      <c r="Y172" s="210"/>
      <c r="Z172" s="210"/>
      <c r="AA172" s="210"/>
      <c r="AB172" s="210"/>
      <c r="AC172" s="210"/>
      <c r="AD172" s="210"/>
      <c r="AE172" s="210"/>
      <c r="AF172" s="210" t="s">
        <v>153</v>
      </c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</row>
    <row r="173" spans="1:59" outlineLevel="1" x14ac:dyDescent="0.25">
      <c r="A173" s="227"/>
      <c r="B173" s="228"/>
      <c r="C173" s="264" t="s">
        <v>300</v>
      </c>
      <c r="D173" s="230"/>
      <c r="E173" s="231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10"/>
      <c r="Y173" s="210"/>
      <c r="Z173" s="210"/>
      <c r="AA173" s="210"/>
      <c r="AB173" s="210"/>
      <c r="AC173" s="210"/>
      <c r="AD173" s="210"/>
      <c r="AE173" s="210"/>
      <c r="AF173" s="210" t="s">
        <v>155</v>
      </c>
      <c r="AG173" s="210">
        <v>0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</row>
    <row r="174" spans="1:59" outlineLevel="1" x14ac:dyDescent="0.25">
      <c r="A174" s="227"/>
      <c r="B174" s="228"/>
      <c r="C174" s="264" t="s">
        <v>301</v>
      </c>
      <c r="D174" s="230"/>
      <c r="E174" s="231">
        <v>11.772</v>
      </c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10"/>
      <c r="Y174" s="210"/>
      <c r="Z174" s="210"/>
      <c r="AA174" s="210"/>
      <c r="AB174" s="210"/>
      <c r="AC174" s="210"/>
      <c r="AD174" s="210"/>
      <c r="AE174" s="210"/>
      <c r="AF174" s="210" t="s">
        <v>155</v>
      </c>
      <c r="AG174" s="210">
        <v>0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</row>
    <row r="175" spans="1:59" outlineLevel="1" x14ac:dyDescent="0.25">
      <c r="A175" s="227"/>
      <c r="B175" s="228"/>
      <c r="C175" s="264" t="s">
        <v>302</v>
      </c>
      <c r="D175" s="230"/>
      <c r="E175" s="231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10"/>
      <c r="Y175" s="210"/>
      <c r="Z175" s="210"/>
      <c r="AA175" s="210"/>
      <c r="AB175" s="210"/>
      <c r="AC175" s="210"/>
      <c r="AD175" s="210"/>
      <c r="AE175" s="210"/>
      <c r="AF175" s="210" t="s">
        <v>155</v>
      </c>
      <c r="AG175" s="210">
        <v>0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</row>
    <row r="176" spans="1:59" outlineLevel="1" x14ac:dyDescent="0.25">
      <c r="A176" s="227"/>
      <c r="B176" s="228"/>
      <c r="C176" s="264" t="s">
        <v>303</v>
      </c>
      <c r="D176" s="230"/>
      <c r="E176" s="231">
        <v>20.492000000000001</v>
      </c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10"/>
      <c r="Y176" s="210"/>
      <c r="Z176" s="210"/>
      <c r="AA176" s="210"/>
      <c r="AB176" s="210"/>
      <c r="AC176" s="210"/>
      <c r="AD176" s="210"/>
      <c r="AE176" s="210"/>
      <c r="AF176" s="210" t="s">
        <v>155</v>
      </c>
      <c r="AG176" s="210">
        <v>0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</row>
    <row r="177" spans="1:59" outlineLevel="1" x14ac:dyDescent="0.25">
      <c r="A177" s="227"/>
      <c r="B177" s="228"/>
      <c r="C177" s="264" t="s">
        <v>304</v>
      </c>
      <c r="D177" s="230"/>
      <c r="E177" s="231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10"/>
      <c r="Y177" s="210"/>
      <c r="Z177" s="210"/>
      <c r="AA177" s="210"/>
      <c r="AB177" s="210"/>
      <c r="AC177" s="210"/>
      <c r="AD177" s="210"/>
      <c r="AE177" s="210"/>
      <c r="AF177" s="210" t="s">
        <v>155</v>
      </c>
      <c r="AG177" s="210">
        <v>0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</row>
    <row r="178" spans="1:59" outlineLevel="1" x14ac:dyDescent="0.25">
      <c r="A178" s="227"/>
      <c r="B178" s="228"/>
      <c r="C178" s="264" t="s">
        <v>305</v>
      </c>
      <c r="D178" s="230"/>
      <c r="E178" s="231">
        <v>5.9077999999999999</v>
      </c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10"/>
      <c r="Y178" s="210"/>
      <c r="Z178" s="210"/>
      <c r="AA178" s="210"/>
      <c r="AB178" s="210"/>
      <c r="AC178" s="210"/>
      <c r="AD178" s="210"/>
      <c r="AE178" s="210"/>
      <c r="AF178" s="210" t="s">
        <v>155</v>
      </c>
      <c r="AG178" s="210">
        <v>0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</row>
    <row r="179" spans="1:59" outlineLevel="1" x14ac:dyDescent="0.25">
      <c r="A179" s="227"/>
      <c r="B179" s="228"/>
      <c r="C179" s="264" t="s">
        <v>306</v>
      </c>
      <c r="D179" s="230"/>
      <c r="E179" s="231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10"/>
      <c r="Y179" s="210"/>
      <c r="Z179" s="210"/>
      <c r="AA179" s="210"/>
      <c r="AB179" s="210"/>
      <c r="AC179" s="210"/>
      <c r="AD179" s="210"/>
      <c r="AE179" s="210"/>
      <c r="AF179" s="210" t="s">
        <v>155</v>
      </c>
      <c r="AG179" s="210">
        <v>0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</row>
    <row r="180" spans="1:59" outlineLevel="1" x14ac:dyDescent="0.25">
      <c r="A180" s="227"/>
      <c r="B180" s="228"/>
      <c r="C180" s="264" t="s">
        <v>307</v>
      </c>
      <c r="D180" s="230"/>
      <c r="E180" s="231">
        <v>18.963999999999999</v>
      </c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10"/>
      <c r="Y180" s="210"/>
      <c r="Z180" s="210"/>
      <c r="AA180" s="210"/>
      <c r="AB180" s="210"/>
      <c r="AC180" s="210"/>
      <c r="AD180" s="210"/>
      <c r="AE180" s="210"/>
      <c r="AF180" s="210" t="s">
        <v>155</v>
      </c>
      <c r="AG180" s="210">
        <v>0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</row>
    <row r="181" spans="1:59" outlineLevel="1" x14ac:dyDescent="0.25">
      <c r="A181" s="244">
        <v>33</v>
      </c>
      <c r="B181" s="245" t="s">
        <v>308</v>
      </c>
      <c r="C181" s="263" t="s">
        <v>309</v>
      </c>
      <c r="D181" s="246" t="s">
        <v>150</v>
      </c>
      <c r="E181" s="247">
        <v>57.135800000000003</v>
      </c>
      <c r="F181" s="248"/>
      <c r="G181" s="249">
        <f>ROUND(E181*F181,2)</f>
        <v>0</v>
      </c>
      <c r="H181" s="248"/>
      <c r="I181" s="249">
        <f>ROUND(E181*H181,2)</f>
        <v>0</v>
      </c>
      <c r="J181" s="248"/>
      <c r="K181" s="249">
        <f>ROUND(E181*J181,2)</f>
        <v>0</v>
      </c>
      <c r="L181" s="249">
        <v>21</v>
      </c>
      <c r="M181" s="249">
        <f>G181*(1+L181/100)</f>
        <v>0</v>
      </c>
      <c r="N181" s="249">
        <v>3.9E-2</v>
      </c>
      <c r="O181" s="249">
        <f>ROUND(E181*N181,2)</f>
        <v>2.23</v>
      </c>
      <c r="P181" s="249">
        <v>0</v>
      </c>
      <c r="Q181" s="249">
        <f>ROUND(E181*P181,2)</f>
        <v>0</v>
      </c>
      <c r="R181" s="249"/>
      <c r="S181" s="250" t="s">
        <v>151</v>
      </c>
      <c r="T181" s="229">
        <v>0.60399999999999998</v>
      </c>
      <c r="U181" s="229">
        <f>ROUND(E181*T181,2)</f>
        <v>34.51</v>
      </c>
      <c r="V181" s="229"/>
      <c r="W181" s="229" t="s">
        <v>152</v>
      </c>
      <c r="X181" s="210"/>
      <c r="Y181" s="210"/>
      <c r="Z181" s="210"/>
      <c r="AA181" s="210"/>
      <c r="AB181" s="210"/>
      <c r="AC181" s="210"/>
      <c r="AD181" s="210"/>
      <c r="AE181" s="210"/>
      <c r="AF181" s="210" t="s">
        <v>153</v>
      </c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</row>
    <row r="182" spans="1:59" outlineLevel="1" x14ac:dyDescent="0.25">
      <c r="A182" s="227"/>
      <c r="B182" s="228"/>
      <c r="C182" s="267" t="s">
        <v>310</v>
      </c>
      <c r="D182" s="258"/>
      <c r="E182" s="258"/>
      <c r="F182" s="258"/>
      <c r="G182" s="258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10"/>
      <c r="Y182" s="210"/>
      <c r="Z182" s="210"/>
      <c r="AA182" s="210"/>
      <c r="AB182" s="210"/>
      <c r="AC182" s="210"/>
      <c r="AD182" s="210"/>
      <c r="AE182" s="210"/>
      <c r="AF182" s="210" t="s">
        <v>219</v>
      </c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</row>
    <row r="183" spans="1:59" outlineLevel="1" x14ac:dyDescent="0.25">
      <c r="A183" s="227"/>
      <c r="B183" s="228"/>
      <c r="C183" s="268" t="s">
        <v>311</v>
      </c>
      <c r="D183" s="259"/>
      <c r="E183" s="259"/>
      <c r="F183" s="259"/>
      <c r="G183" s="25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10"/>
      <c r="Y183" s="210"/>
      <c r="Z183" s="210"/>
      <c r="AA183" s="210"/>
      <c r="AB183" s="210"/>
      <c r="AC183" s="210"/>
      <c r="AD183" s="210"/>
      <c r="AE183" s="210"/>
      <c r="AF183" s="210" t="s">
        <v>219</v>
      </c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</row>
    <row r="184" spans="1:59" outlineLevel="1" x14ac:dyDescent="0.25">
      <c r="A184" s="227"/>
      <c r="B184" s="228"/>
      <c r="C184" s="268" t="s">
        <v>312</v>
      </c>
      <c r="D184" s="259"/>
      <c r="E184" s="259"/>
      <c r="F184" s="259"/>
      <c r="G184" s="25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10"/>
      <c r="Y184" s="210"/>
      <c r="Z184" s="210"/>
      <c r="AA184" s="210"/>
      <c r="AB184" s="210"/>
      <c r="AC184" s="210"/>
      <c r="AD184" s="210"/>
      <c r="AE184" s="210"/>
      <c r="AF184" s="210" t="s">
        <v>219</v>
      </c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</row>
    <row r="185" spans="1:59" outlineLevel="1" x14ac:dyDescent="0.25">
      <c r="A185" s="227"/>
      <c r="B185" s="228"/>
      <c r="C185" s="268" t="s">
        <v>313</v>
      </c>
      <c r="D185" s="259"/>
      <c r="E185" s="259"/>
      <c r="F185" s="259"/>
      <c r="G185" s="25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10"/>
      <c r="Y185" s="210"/>
      <c r="Z185" s="210"/>
      <c r="AA185" s="210"/>
      <c r="AB185" s="210"/>
      <c r="AC185" s="210"/>
      <c r="AD185" s="210"/>
      <c r="AE185" s="210"/>
      <c r="AF185" s="210" t="s">
        <v>219</v>
      </c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</row>
    <row r="186" spans="1:59" outlineLevel="1" x14ac:dyDescent="0.25">
      <c r="A186" s="227"/>
      <c r="B186" s="228"/>
      <c r="C186" s="268" t="s">
        <v>314</v>
      </c>
      <c r="D186" s="259"/>
      <c r="E186" s="259"/>
      <c r="F186" s="259"/>
      <c r="G186" s="25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10"/>
      <c r="Y186" s="210"/>
      <c r="Z186" s="210"/>
      <c r="AA186" s="210"/>
      <c r="AB186" s="210"/>
      <c r="AC186" s="210"/>
      <c r="AD186" s="210"/>
      <c r="AE186" s="210"/>
      <c r="AF186" s="210" t="s">
        <v>219</v>
      </c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</row>
    <row r="187" spans="1:59" outlineLevel="1" x14ac:dyDescent="0.25">
      <c r="A187" s="227"/>
      <c r="B187" s="228"/>
      <c r="C187" s="268" t="s">
        <v>315</v>
      </c>
      <c r="D187" s="259"/>
      <c r="E187" s="259"/>
      <c r="F187" s="259"/>
      <c r="G187" s="25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10"/>
      <c r="Y187" s="210"/>
      <c r="Z187" s="210"/>
      <c r="AA187" s="210"/>
      <c r="AB187" s="210"/>
      <c r="AC187" s="210"/>
      <c r="AD187" s="210"/>
      <c r="AE187" s="210"/>
      <c r="AF187" s="210" t="s">
        <v>219</v>
      </c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</row>
    <row r="188" spans="1:59" outlineLevel="1" x14ac:dyDescent="0.25">
      <c r="A188" s="227"/>
      <c r="B188" s="228"/>
      <c r="C188" s="268" t="s">
        <v>316</v>
      </c>
      <c r="D188" s="259"/>
      <c r="E188" s="259"/>
      <c r="F188" s="259"/>
      <c r="G188" s="25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10"/>
      <c r="Y188" s="210"/>
      <c r="Z188" s="210"/>
      <c r="AA188" s="210"/>
      <c r="AB188" s="210"/>
      <c r="AC188" s="210"/>
      <c r="AD188" s="210"/>
      <c r="AE188" s="210"/>
      <c r="AF188" s="210" t="s">
        <v>219</v>
      </c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</row>
    <row r="189" spans="1:59" outlineLevel="1" x14ac:dyDescent="0.25">
      <c r="A189" s="227"/>
      <c r="B189" s="228"/>
      <c r="C189" s="268" t="s">
        <v>317</v>
      </c>
      <c r="D189" s="259"/>
      <c r="E189" s="259"/>
      <c r="F189" s="259"/>
      <c r="G189" s="25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10"/>
      <c r="Y189" s="210"/>
      <c r="Z189" s="210"/>
      <c r="AA189" s="210"/>
      <c r="AB189" s="210"/>
      <c r="AC189" s="210"/>
      <c r="AD189" s="210"/>
      <c r="AE189" s="210"/>
      <c r="AF189" s="210" t="s">
        <v>219</v>
      </c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</row>
    <row r="190" spans="1:59" outlineLevel="1" x14ac:dyDescent="0.25">
      <c r="A190" s="227"/>
      <c r="B190" s="228"/>
      <c r="C190" s="268" t="s">
        <v>318</v>
      </c>
      <c r="D190" s="259"/>
      <c r="E190" s="259"/>
      <c r="F190" s="259"/>
      <c r="G190" s="25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10"/>
      <c r="Y190" s="210"/>
      <c r="Z190" s="210"/>
      <c r="AA190" s="210"/>
      <c r="AB190" s="210"/>
      <c r="AC190" s="210"/>
      <c r="AD190" s="210"/>
      <c r="AE190" s="210"/>
      <c r="AF190" s="210" t="s">
        <v>219</v>
      </c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</row>
    <row r="191" spans="1:59" outlineLevel="1" x14ac:dyDescent="0.25">
      <c r="A191" s="227"/>
      <c r="B191" s="228"/>
      <c r="C191" s="268" t="s">
        <v>319</v>
      </c>
      <c r="D191" s="259"/>
      <c r="E191" s="259"/>
      <c r="F191" s="259"/>
      <c r="G191" s="25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10"/>
      <c r="Y191" s="210"/>
      <c r="Z191" s="210"/>
      <c r="AA191" s="210"/>
      <c r="AB191" s="210"/>
      <c r="AC191" s="210"/>
      <c r="AD191" s="210"/>
      <c r="AE191" s="210"/>
      <c r="AF191" s="210" t="s">
        <v>219</v>
      </c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</row>
    <row r="192" spans="1:59" outlineLevel="1" x14ac:dyDescent="0.25">
      <c r="A192" s="227"/>
      <c r="B192" s="228"/>
      <c r="C192" s="268" t="s">
        <v>320</v>
      </c>
      <c r="D192" s="259"/>
      <c r="E192" s="259"/>
      <c r="F192" s="259"/>
      <c r="G192" s="25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10"/>
      <c r="Y192" s="210"/>
      <c r="Z192" s="210"/>
      <c r="AA192" s="210"/>
      <c r="AB192" s="210"/>
      <c r="AC192" s="210"/>
      <c r="AD192" s="210"/>
      <c r="AE192" s="210"/>
      <c r="AF192" s="210" t="s">
        <v>219</v>
      </c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</row>
    <row r="193" spans="1:59" outlineLevel="1" x14ac:dyDescent="0.25">
      <c r="A193" s="227"/>
      <c r="B193" s="228"/>
      <c r="C193" s="268" t="s">
        <v>321</v>
      </c>
      <c r="D193" s="259"/>
      <c r="E193" s="259"/>
      <c r="F193" s="259"/>
      <c r="G193" s="25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10"/>
      <c r="Y193" s="210"/>
      <c r="Z193" s="210"/>
      <c r="AA193" s="210"/>
      <c r="AB193" s="210"/>
      <c r="AC193" s="210"/>
      <c r="AD193" s="210"/>
      <c r="AE193" s="210"/>
      <c r="AF193" s="210" t="s">
        <v>219</v>
      </c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</row>
    <row r="194" spans="1:59" outlineLevel="1" x14ac:dyDescent="0.25">
      <c r="A194" s="227"/>
      <c r="B194" s="228"/>
      <c r="C194" s="268" t="s">
        <v>322</v>
      </c>
      <c r="D194" s="259"/>
      <c r="E194" s="259"/>
      <c r="F194" s="259"/>
      <c r="G194" s="25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10"/>
      <c r="Y194" s="210"/>
      <c r="Z194" s="210"/>
      <c r="AA194" s="210"/>
      <c r="AB194" s="210"/>
      <c r="AC194" s="210"/>
      <c r="AD194" s="210"/>
      <c r="AE194" s="210"/>
      <c r="AF194" s="210" t="s">
        <v>219</v>
      </c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</row>
    <row r="195" spans="1:59" outlineLevel="1" x14ac:dyDescent="0.25">
      <c r="A195" s="227"/>
      <c r="B195" s="228"/>
      <c r="C195" s="268" t="s">
        <v>323</v>
      </c>
      <c r="D195" s="259"/>
      <c r="E195" s="259"/>
      <c r="F195" s="259"/>
      <c r="G195" s="25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10"/>
      <c r="Y195" s="210"/>
      <c r="Z195" s="210"/>
      <c r="AA195" s="210"/>
      <c r="AB195" s="210"/>
      <c r="AC195" s="210"/>
      <c r="AD195" s="210"/>
      <c r="AE195" s="210"/>
      <c r="AF195" s="210" t="s">
        <v>219</v>
      </c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</row>
    <row r="196" spans="1:59" outlineLevel="1" x14ac:dyDescent="0.25">
      <c r="A196" s="227"/>
      <c r="B196" s="228"/>
      <c r="C196" s="268" t="s">
        <v>324</v>
      </c>
      <c r="D196" s="259"/>
      <c r="E196" s="259"/>
      <c r="F196" s="259"/>
      <c r="G196" s="25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10"/>
      <c r="Y196" s="210"/>
      <c r="Z196" s="210"/>
      <c r="AA196" s="210"/>
      <c r="AB196" s="210"/>
      <c r="AC196" s="210"/>
      <c r="AD196" s="210"/>
      <c r="AE196" s="210"/>
      <c r="AF196" s="210" t="s">
        <v>219</v>
      </c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</row>
    <row r="197" spans="1:59" outlineLevel="1" x14ac:dyDescent="0.25">
      <c r="A197" s="227"/>
      <c r="B197" s="228"/>
      <c r="C197" s="268" t="s">
        <v>325</v>
      </c>
      <c r="D197" s="259"/>
      <c r="E197" s="259"/>
      <c r="F197" s="259"/>
      <c r="G197" s="25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10"/>
      <c r="Y197" s="210"/>
      <c r="Z197" s="210"/>
      <c r="AA197" s="210"/>
      <c r="AB197" s="210"/>
      <c r="AC197" s="210"/>
      <c r="AD197" s="210"/>
      <c r="AE197" s="210"/>
      <c r="AF197" s="210" t="s">
        <v>219</v>
      </c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</row>
    <row r="198" spans="1:59" outlineLevel="1" x14ac:dyDescent="0.25">
      <c r="A198" s="227"/>
      <c r="B198" s="228"/>
      <c r="C198" s="269" t="s">
        <v>326</v>
      </c>
      <c r="D198" s="234"/>
      <c r="E198" s="235"/>
      <c r="F198" s="236"/>
      <c r="G198" s="236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10"/>
      <c r="Y198" s="210"/>
      <c r="Z198" s="210"/>
      <c r="AA198" s="210"/>
      <c r="AB198" s="210"/>
      <c r="AC198" s="210"/>
      <c r="AD198" s="210"/>
      <c r="AE198" s="210"/>
      <c r="AF198" s="210" t="s">
        <v>219</v>
      </c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</row>
    <row r="199" spans="1:59" outlineLevel="1" x14ac:dyDescent="0.25">
      <c r="A199" s="227"/>
      <c r="B199" s="228"/>
      <c r="C199" s="268" t="s">
        <v>327</v>
      </c>
      <c r="D199" s="259"/>
      <c r="E199" s="259"/>
      <c r="F199" s="259"/>
      <c r="G199" s="25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10"/>
      <c r="Y199" s="210"/>
      <c r="Z199" s="210"/>
      <c r="AA199" s="210"/>
      <c r="AB199" s="210"/>
      <c r="AC199" s="210"/>
      <c r="AD199" s="210"/>
      <c r="AE199" s="210"/>
      <c r="AF199" s="210" t="s">
        <v>219</v>
      </c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</row>
    <row r="200" spans="1:59" outlineLevel="1" x14ac:dyDescent="0.25">
      <c r="A200" s="227"/>
      <c r="B200" s="228"/>
      <c r="C200" s="264" t="s">
        <v>300</v>
      </c>
      <c r="D200" s="230"/>
      <c r="E200" s="231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10"/>
      <c r="Y200" s="210"/>
      <c r="Z200" s="210"/>
      <c r="AA200" s="210"/>
      <c r="AB200" s="210"/>
      <c r="AC200" s="210"/>
      <c r="AD200" s="210"/>
      <c r="AE200" s="210"/>
      <c r="AF200" s="210" t="s">
        <v>155</v>
      </c>
      <c r="AG200" s="210">
        <v>0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</row>
    <row r="201" spans="1:59" outlineLevel="1" x14ac:dyDescent="0.25">
      <c r="A201" s="227"/>
      <c r="B201" s="228"/>
      <c r="C201" s="264" t="s">
        <v>301</v>
      </c>
      <c r="D201" s="230"/>
      <c r="E201" s="231">
        <v>11.772</v>
      </c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10"/>
      <c r="Y201" s="210"/>
      <c r="Z201" s="210"/>
      <c r="AA201" s="210"/>
      <c r="AB201" s="210"/>
      <c r="AC201" s="210"/>
      <c r="AD201" s="210"/>
      <c r="AE201" s="210"/>
      <c r="AF201" s="210" t="s">
        <v>155</v>
      </c>
      <c r="AG201" s="210">
        <v>0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</row>
    <row r="202" spans="1:59" outlineLevel="1" x14ac:dyDescent="0.25">
      <c r="A202" s="227"/>
      <c r="B202" s="228"/>
      <c r="C202" s="264" t="s">
        <v>302</v>
      </c>
      <c r="D202" s="230"/>
      <c r="E202" s="231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10"/>
      <c r="Y202" s="210"/>
      <c r="Z202" s="210"/>
      <c r="AA202" s="210"/>
      <c r="AB202" s="210"/>
      <c r="AC202" s="210"/>
      <c r="AD202" s="210"/>
      <c r="AE202" s="210"/>
      <c r="AF202" s="210" t="s">
        <v>155</v>
      </c>
      <c r="AG202" s="210">
        <v>0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</row>
    <row r="203" spans="1:59" outlineLevel="1" x14ac:dyDescent="0.25">
      <c r="A203" s="227"/>
      <c r="B203" s="228"/>
      <c r="C203" s="264" t="s">
        <v>303</v>
      </c>
      <c r="D203" s="230"/>
      <c r="E203" s="231">
        <v>20.492000000000001</v>
      </c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10"/>
      <c r="Y203" s="210"/>
      <c r="Z203" s="210"/>
      <c r="AA203" s="210"/>
      <c r="AB203" s="210"/>
      <c r="AC203" s="210"/>
      <c r="AD203" s="210"/>
      <c r="AE203" s="210"/>
      <c r="AF203" s="210" t="s">
        <v>155</v>
      </c>
      <c r="AG203" s="210">
        <v>0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</row>
    <row r="204" spans="1:59" outlineLevel="1" x14ac:dyDescent="0.25">
      <c r="A204" s="227"/>
      <c r="B204" s="228"/>
      <c r="C204" s="264" t="s">
        <v>304</v>
      </c>
      <c r="D204" s="230"/>
      <c r="E204" s="231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10"/>
      <c r="Y204" s="210"/>
      <c r="Z204" s="210"/>
      <c r="AA204" s="210"/>
      <c r="AB204" s="210"/>
      <c r="AC204" s="210"/>
      <c r="AD204" s="210"/>
      <c r="AE204" s="210"/>
      <c r="AF204" s="210" t="s">
        <v>155</v>
      </c>
      <c r="AG204" s="210">
        <v>0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</row>
    <row r="205" spans="1:59" outlineLevel="1" x14ac:dyDescent="0.25">
      <c r="A205" s="227"/>
      <c r="B205" s="228"/>
      <c r="C205" s="264" t="s">
        <v>305</v>
      </c>
      <c r="D205" s="230"/>
      <c r="E205" s="231">
        <v>5.9077999999999999</v>
      </c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10"/>
      <c r="Y205" s="210"/>
      <c r="Z205" s="210"/>
      <c r="AA205" s="210"/>
      <c r="AB205" s="210"/>
      <c r="AC205" s="210"/>
      <c r="AD205" s="210"/>
      <c r="AE205" s="210"/>
      <c r="AF205" s="210" t="s">
        <v>155</v>
      </c>
      <c r="AG205" s="210">
        <v>0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</row>
    <row r="206" spans="1:59" outlineLevel="1" x14ac:dyDescent="0.25">
      <c r="A206" s="227"/>
      <c r="B206" s="228"/>
      <c r="C206" s="264" t="s">
        <v>306</v>
      </c>
      <c r="D206" s="230"/>
      <c r="E206" s="231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10"/>
      <c r="Y206" s="210"/>
      <c r="Z206" s="210"/>
      <c r="AA206" s="210"/>
      <c r="AB206" s="210"/>
      <c r="AC206" s="210"/>
      <c r="AD206" s="210"/>
      <c r="AE206" s="210"/>
      <c r="AF206" s="210" t="s">
        <v>155</v>
      </c>
      <c r="AG206" s="210">
        <v>0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</row>
    <row r="207" spans="1:59" outlineLevel="1" x14ac:dyDescent="0.25">
      <c r="A207" s="227"/>
      <c r="B207" s="228"/>
      <c r="C207" s="264" t="s">
        <v>307</v>
      </c>
      <c r="D207" s="230"/>
      <c r="E207" s="231">
        <v>18.963999999999999</v>
      </c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10"/>
      <c r="Y207" s="210"/>
      <c r="Z207" s="210"/>
      <c r="AA207" s="210"/>
      <c r="AB207" s="210"/>
      <c r="AC207" s="210"/>
      <c r="AD207" s="210"/>
      <c r="AE207" s="210"/>
      <c r="AF207" s="210" t="s">
        <v>155</v>
      </c>
      <c r="AG207" s="210">
        <v>0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</row>
    <row r="208" spans="1:59" outlineLevel="1" x14ac:dyDescent="0.25">
      <c r="A208" s="244">
        <v>34</v>
      </c>
      <c r="B208" s="245" t="s">
        <v>328</v>
      </c>
      <c r="C208" s="263" t="s">
        <v>329</v>
      </c>
      <c r="D208" s="246" t="s">
        <v>150</v>
      </c>
      <c r="E208" s="247">
        <v>57.135800000000003</v>
      </c>
      <c r="F208" s="248"/>
      <c r="G208" s="249">
        <f>ROUND(E208*F208,2)</f>
        <v>0</v>
      </c>
      <c r="H208" s="248"/>
      <c r="I208" s="249">
        <f>ROUND(E208*H208,2)</f>
        <v>0</v>
      </c>
      <c r="J208" s="248"/>
      <c r="K208" s="249">
        <f>ROUND(E208*J208,2)</f>
        <v>0</v>
      </c>
      <c r="L208" s="249">
        <v>21</v>
      </c>
      <c r="M208" s="249">
        <f>G208*(1+L208/100)</f>
        <v>0</v>
      </c>
      <c r="N208" s="249">
        <v>4.5599999999999998E-3</v>
      </c>
      <c r="O208" s="249">
        <f>ROUND(E208*N208,2)</f>
        <v>0.26</v>
      </c>
      <c r="P208" s="249">
        <v>0</v>
      </c>
      <c r="Q208" s="249">
        <f>ROUND(E208*P208,2)</f>
        <v>0</v>
      </c>
      <c r="R208" s="249"/>
      <c r="S208" s="250" t="s">
        <v>151</v>
      </c>
      <c r="T208" s="229">
        <v>0.245</v>
      </c>
      <c r="U208" s="229">
        <f>ROUND(E208*T208,2)</f>
        <v>14</v>
      </c>
      <c r="V208" s="229"/>
      <c r="W208" s="229" t="s">
        <v>152</v>
      </c>
      <c r="X208" s="210"/>
      <c r="Y208" s="210"/>
      <c r="Z208" s="210"/>
      <c r="AA208" s="210"/>
      <c r="AB208" s="210"/>
      <c r="AC208" s="210"/>
      <c r="AD208" s="210"/>
      <c r="AE208" s="210"/>
      <c r="AF208" s="210" t="s">
        <v>153</v>
      </c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</row>
    <row r="209" spans="1:59" outlineLevel="1" x14ac:dyDescent="0.25">
      <c r="A209" s="227"/>
      <c r="B209" s="228"/>
      <c r="C209" s="264" t="s">
        <v>300</v>
      </c>
      <c r="D209" s="230"/>
      <c r="E209" s="231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10"/>
      <c r="Y209" s="210"/>
      <c r="Z209" s="210"/>
      <c r="AA209" s="210"/>
      <c r="AB209" s="210"/>
      <c r="AC209" s="210"/>
      <c r="AD209" s="210"/>
      <c r="AE209" s="210"/>
      <c r="AF209" s="210" t="s">
        <v>155</v>
      </c>
      <c r="AG209" s="210">
        <v>0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</row>
    <row r="210" spans="1:59" outlineLevel="1" x14ac:dyDescent="0.25">
      <c r="A210" s="227"/>
      <c r="B210" s="228"/>
      <c r="C210" s="264" t="s">
        <v>301</v>
      </c>
      <c r="D210" s="230"/>
      <c r="E210" s="231">
        <v>11.772</v>
      </c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10"/>
      <c r="Y210" s="210"/>
      <c r="Z210" s="210"/>
      <c r="AA210" s="210"/>
      <c r="AB210" s="210"/>
      <c r="AC210" s="210"/>
      <c r="AD210" s="210"/>
      <c r="AE210" s="210"/>
      <c r="AF210" s="210" t="s">
        <v>155</v>
      </c>
      <c r="AG210" s="210">
        <v>0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</row>
    <row r="211" spans="1:59" outlineLevel="1" x14ac:dyDescent="0.25">
      <c r="A211" s="227"/>
      <c r="B211" s="228"/>
      <c r="C211" s="264" t="s">
        <v>302</v>
      </c>
      <c r="D211" s="230"/>
      <c r="E211" s="231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10"/>
      <c r="Y211" s="210"/>
      <c r="Z211" s="210"/>
      <c r="AA211" s="210"/>
      <c r="AB211" s="210"/>
      <c r="AC211" s="210"/>
      <c r="AD211" s="210"/>
      <c r="AE211" s="210"/>
      <c r="AF211" s="210" t="s">
        <v>155</v>
      </c>
      <c r="AG211" s="210">
        <v>0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</row>
    <row r="212" spans="1:59" outlineLevel="1" x14ac:dyDescent="0.25">
      <c r="A212" s="227"/>
      <c r="B212" s="228"/>
      <c r="C212" s="264" t="s">
        <v>303</v>
      </c>
      <c r="D212" s="230"/>
      <c r="E212" s="231">
        <v>20.492000000000001</v>
      </c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10"/>
      <c r="Y212" s="210"/>
      <c r="Z212" s="210"/>
      <c r="AA212" s="210"/>
      <c r="AB212" s="210"/>
      <c r="AC212" s="210"/>
      <c r="AD212" s="210"/>
      <c r="AE212" s="210"/>
      <c r="AF212" s="210" t="s">
        <v>155</v>
      </c>
      <c r="AG212" s="210">
        <v>0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</row>
    <row r="213" spans="1:59" outlineLevel="1" x14ac:dyDescent="0.25">
      <c r="A213" s="227"/>
      <c r="B213" s="228"/>
      <c r="C213" s="264" t="s">
        <v>304</v>
      </c>
      <c r="D213" s="230"/>
      <c r="E213" s="231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10"/>
      <c r="Y213" s="210"/>
      <c r="Z213" s="210"/>
      <c r="AA213" s="210"/>
      <c r="AB213" s="210"/>
      <c r="AC213" s="210"/>
      <c r="AD213" s="210"/>
      <c r="AE213" s="210"/>
      <c r="AF213" s="210" t="s">
        <v>155</v>
      </c>
      <c r="AG213" s="210">
        <v>0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</row>
    <row r="214" spans="1:59" outlineLevel="1" x14ac:dyDescent="0.25">
      <c r="A214" s="227"/>
      <c r="B214" s="228"/>
      <c r="C214" s="264" t="s">
        <v>305</v>
      </c>
      <c r="D214" s="230"/>
      <c r="E214" s="231">
        <v>5.9077999999999999</v>
      </c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10"/>
      <c r="Y214" s="210"/>
      <c r="Z214" s="210"/>
      <c r="AA214" s="210"/>
      <c r="AB214" s="210"/>
      <c r="AC214" s="210"/>
      <c r="AD214" s="210"/>
      <c r="AE214" s="210"/>
      <c r="AF214" s="210" t="s">
        <v>155</v>
      </c>
      <c r="AG214" s="210">
        <v>0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</row>
    <row r="215" spans="1:59" outlineLevel="1" x14ac:dyDescent="0.25">
      <c r="A215" s="227"/>
      <c r="B215" s="228"/>
      <c r="C215" s="264" t="s">
        <v>306</v>
      </c>
      <c r="D215" s="230"/>
      <c r="E215" s="231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10"/>
      <c r="Y215" s="210"/>
      <c r="Z215" s="210"/>
      <c r="AA215" s="210"/>
      <c r="AB215" s="210"/>
      <c r="AC215" s="210"/>
      <c r="AD215" s="210"/>
      <c r="AE215" s="210"/>
      <c r="AF215" s="210" t="s">
        <v>155</v>
      </c>
      <c r="AG215" s="210">
        <v>0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</row>
    <row r="216" spans="1:59" outlineLevel="1" x14ac:dyDescent="0.25">
      <c r="A216" s="227"/>
      <c r="B216" s="228"/>
      <c r="C216" s="264" t="s">
        <v>307</v>
      </c>
      <c r="D216" s="230"/>
      <c r="E216" s="231">
        <v>18.963999999999999</v>
      </c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10"/>
      <c r="Y216" s="210"/>
      <c r="Z216" s="210"/>
      <c r="AA216" s="210"/>
      <c r="AB216" s="210"/>
      <c r="AC216" s="210"/>
      <c r="AD216" s="210"/>
      <c r="AE216" s="210"/>
      <c r="AF216" s="210" t="s">
        <v>155</v>
      </c>
      <c r="AG216" s="210">
        <v>0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</row>
    <row r="217" spans="1:59" x14ac:dyDescent="0.25">
      <c r="A217" s="238" t="s">
        <v>146</v>
      </c>
      <c r="B217" s="239" t="s">
        <v>71</v>
      </c>
      <c r="C217" s="262" t="s">
        <v>72</v>
      </c>
      <c r="D217" s="240"/>
      <c r="E217" s="241"/>
      <c r="F217" s="242"/>
      <c r="G217" s="242">
        <f>SUMIF(AF218:AF228,"&lt;&gt;NOR",G218:G228)</f>
        <v>0</v>
      </c>
      <c r="H217" s="242"/>
      <c r="I217" s="242">
        <f>SUM(I218:I228)</f>
        <v>0</v>
      </c>
      <c r="J217" s="242"/>
      <c r="K217" s="242">
        <f>SUM(K218:K228)</f>
        <v>0</v>
      </c>
      <c r="L217" s="242"/>
      <c r="M217" s="242">
        <f>SUM(M218:M228)</f>
        <v>0</v>
      </c>
      <c r="N217" s="242"/>
      <c r="O217" s="242">
        <f>SUM(O218:O228)</f>
        <v>4.16</v>
      </c>
      <c r="P217" s="242"/>
      <c r="Q217" s="242">
        <f>SUM(Q218:Q228)</f>
        <v>0</v>
      </c>
      <c r="R217" s="242"/>
      <c r="S217" s="243"/>
      <c r="T217" s="237"/>
      <c r="U217" s="237">
        <f>SUM(U218:U228)</f>
        <v>64.17</v>
      </c>
      <c r="V217" s="237"/>
      <c r="W217" s="237"/>
      <c r="AF217" t="s">
        <v>147</v>
      </c>
    </row>
    <row r="218" spans="1:59" outlineLevel="1" x14ac:dyDescent="0.25">
      <c r="A218" s="244">
        <v>35</v>
      </c>
      <c r="B218" s="245" t="s">
        <v>330</v>
      </c>
      <c r="C218" s="263" t="s">
        <v>331</v>
      </c>
      <c r="D218" s="246" t="s">
        <v>150</v>
      </c>
      <c r="E218" s="247">
        <v>86.369</v>
      </c>
      <c r="F218" s="248"/>
      <c r="G218" s="249">
        <f>ROUND(E218*F218,2)</f>
        <v>0</v>
      </c>
      <c r="H218" s="248"/>
      <c r="I218" s="249">
        <f>ROUND(E218*H218,2)</f>
        <v>0</v>
      </c>
      <c r="J218" s="248"/>
      <c r="K218" s="249">
        <f>ROUND(E218*J218,2)</f>
        <v>0</v>
      </c>
      <c r="L218" s="249">
        <v>21</v>
      </c>
      <c r="M218" s="249">
        <f>G218*(1+L218/100)</f>
        <v>0</v>
      </c>
      <c r="N218" s="249">
        <v>4.8169999999999998E-2</v>
      </c>
      <c r="O218" s="249">
        <f>ROUND(E218*N218,2)</f>
        <v>4.16</v>
      </c>
      <c r="P218" s="249">
        <v>0</v>
      </c>
      <c r="Q218" s="249">
        <f>ROUND(E218*P218,2)</f>
        <v>0</v>
      </c>
      <c r="R218" s="249"/>
      <c r="S218" s="250" t="s">
        <v>151</v>
      </c>
      <c r="T218" s="229">
        <v>0.74299999999999999</v>
      </c>
      <c r="U218" s="229">
        <f>ROUND(E218*T218,2)</f>
        <v>64.17</v>
      </c>
      <c r="V218" s="229"/>
      <c r="W218" s="229" t="s">
        <v>152</v>
      </c>
      <c r="X218" s="210"/>
      <c r="Y218" s="210"/>
      <c r="Z218" s="210"/>
      <c r="AA218" s="210"/>
      <c r="AB218" s="210"/>
      <c r="AC218" s="210"/>
      <c r="AD218" s="210"/>
      <c r="AE218" s="210"/>
      <c r="AF218" s="210" t="s">
        <v>153</v>
      </c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</row>
    <row r="219" spans="1:59" outlineLevel="1" x14ac:dyDescent="0.25">
      <c r="A219" s="227"/>
      <c r="B219" s="228"/>
      <c r="C219" s="264" t="s">
        <v>332</v>
      </c>
      <c r="D219" s="230"/>
      <c r="E219" s="231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10"/>
      <c r="Y219" s="210"/>
      <c r="Z219" s="210"/>
      <c r="AA219" s="210"/>
      <c r="AB219" s="210"/>
      <c r="AC219" s="210"/>
      <c r="AD219" s="210"/>
      <c r="AE219" s="210"/>
      <c r="AF219" s="210" t="s">
        <v>155</v>
      </c>
      <c r="AG219" s="210">
        <v>0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</row>
    <row r="220" spans="1:59" outlineLevel="1" x14ac:dyDescent="0.25">
      <c r="A220" s="227"/>
      <c r="B220" s="228"/>
      <c r="C220" s="264" t="s">
        <v>164</v>
      </c>
      <c r="D220" s="230"/>
      <c r="E220" s="231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10"/>
      <c r="Y220" s="210"/>
      <c r="Z220" s="210"/>
      <c r="AA220" s="210"/>
      <c r="AB220" s="210"/>
      <c r="AC220" s="210"/>
      <c r="AD220" s="210"/>
      <c r="AE220" s="210"/>
      <c r="AF220" s="210" t="s">
        <v>155</v>
      </c>
      <c r="AG220" s="210">
        <v>0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</row>
    <row r="221" spans="1:59" outlineLevel="1" x14ac:dyDescent="0.25">
      <c r="A221" s="227"/>
      <c r="B221" s="228"/>
      <c r="C221" s="264" t="s">
        <v>333</v>
      </c>
      <c r="D221" s="230"/>
      <c r="E221" s="231">
        <v>14.098000000000001</v>
      </c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10"/>
      <c r="Y221" s="210"/>
      <c r="Z221" s="210"/>
      <c r="AA221" s="210"/>
      <c r="AB221" s="210"/>
      <c r="AC221" s="210"/>
      <c r="AD221" s="210"/>
      <c r="AE221" s="210"/>
      <c r="AF221" s="210" t="s">
        <v>155</v>
      </c>
      <c r="AG221" s="210">
        <v>0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</row>
    <row r="222" spans="1:59" outlineLevel="1" x14ac:dyDescent="0.25">
      <c r="A222" s="227"/>
      <c r="B222" s="228"/>
      <c r="C222" s="264" t="s">
        <v>166</v>
      </c>
      <c r="D222" s="230"/>
      <c r="E222" s="231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10"/>
      <c r="Y222" s="210"/>
      <c r="Z222" s="210"/>
      <c r="AA222" s="210"/>
      <c r="AB222" s="210"/>
      <c r="AC222" s="210"/>
      <c r="AD222" s="210"/>
      <c r="AE222" s="210"/>
      <c r="AF222" s="210" t="s">
        <v>155</v>
      </c>
      <c r="AG222" s="210">
        <v>0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</row>
    <row r="223" spans="1:59" outlineLevel="1" x14ac:dyDescent="0.25">
      <c r="A223" s="227"/>
      <c r="B223" s="228"/>
      <c r="C223" s="264" t="s">
        <v>334</v>
      </c>
      <c r="D223" s="230"/>
      <c r="E223" s="231">
        <v>14.346</v>
      </c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10"/>
      <c r="Y223" s="210"/>
      <c r="Z223" s="210"/>
      <c r="AA223" s="210"/>
      <c r="AB223" s="210"/>
      <c r="AC223" s="210"/>
      <c r="AD223" s="210"/>
      <c r="AE223" s="210"/>
      <c r="AF223" s="210" t="s">
        <v>155</v>
      </c>
      <c r="AG223" s="210">
        <v>0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</row>
    <row r="224" spans="1:59" outlineLevel="1" x14ac:dyDescent="0.25">
      <c r="A224" s="227"/>
      <c r="B224" s="228"/>
      <c r="C224" s="264" t="s">
        <v>168</v>
      </c>
      <c r="D224" s="230"/>
      <c r="E224" s="231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10"/>
      <c r="Y224" s="210"/>
      <c r="Z224" s="210"/>
      <c r="AA224" s="210"/>
      <c r="AB224" s="210"/>
      <c r="AC224" s="210"/>
      <c r="AD224" s="210"/>
      <c r="AE224" s="210"/>
      <c r="AF224" s="210" t="s">
        <v>155</v>
      </c>
      <c r="AG224" s="210">
        <v>0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</row>
    <row r="225" spans="1:59" outlineLevel="1" x14ac:dyDescent="0.25">
      <c r="A225" s="227"/>
      <c r="B225" s="228"/>
      <c r="C225" s="264" t="s">
        <v>335</v>
      </c>
      <c r="D225" s="230"/>
      <c r="E225" s="231">
        <v>13.86</v>
      </c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10"/>
      <c r="Y225" s="210"/>
      <c r="Z225" s="210"/>
      <c r="AA225" s="210"/>
      <c r="AB225" s="210"/>
      <c r="AC225" s="210"/>
      <c r="AD225" s="210"/>
      <c r="AE225" s="210"/>
      <c r="AF225" s="210" t="s">
        <v>155</v>
      </c>
      <c r="AG225" s="210">
        <v>0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</row>
    <row r="226" spans="1:59" outlineLevel="1" x14ac:dyDescent="0.25">
      <c r="A226" s="227"/>
      <c r="B226" s="228"/>
      <c r="C226" s="264" t="s">
        <v>336</v>
      </c>
      <c r="D226" s="230"/>
      <c r="E226" s="231">
        <v>15.4</v>
      </c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10"/>
      <c r="Y226" s="210"/>
      <c r="Z226" s="210"/>
      <c r="AA226" s="210"/>
      <c r="AB226" s="210"/>
      <c r="AC226" s="210"/>
      <c r="AD226" s="210"/>
      <c r="AE226" s="210"/>
      <c r="AF226" s="210" t="s">
        <v>155</v>
      </c>
      <c r="AG226" s="210">
        <v>0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</row>
    <row r="227" spans="1:59" outlineLevel="1" x14ac:dyDescent="0.25">
      <c r="A227" s="227"/>
      <c r="B227" s="228"/>
      <c r="C227" s="264" t="s">
        <v>171</v>
      </c>
      <c r="D227" s="230"/>
      <c r="E227" s="231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10"/>
      <c r="Y227" s="210"/>
      <c r="Z227" s="210"/>
      <c r="AA227" s="210"/>
      <c r="AB227" s="210"/>
      <c r="AC227" s="210"/>
      <c r="AD227" s="210"/>
      <c r="AE227" s="210"/>
      <c r="AF227" s="210" t="s">
        <v>155</v>
      </c>
      <c r="AG227" s="210">
        <v>0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</row>
    <row r="228" spans="1:59" outlineLevel="1" x14ac:dyDescent="0.25">
      <c r="A228" s="227"/>
      <c r="B228" s="228"/>
      <c r="C228" s="264" t="s">
        <v>337</v>
      </c>
      <c r="D228" s="230"/>
      <c r="E228" s="231">
        <v>28.664999999999999</v>
      </c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10"/>
      <c r="Y228" s="210"/>
      <c r="Z228" s="210"/>
      <c r="AA228" s="210"/>
      <c r="AB228" s="210"/>
      <c r="AC228" s="210"/>
      <c r="AD228" s="210"/>
      <c r="AE228" s="210"/>
      <c r="AF228" s="210" t="s">
        <v>155</v>
      </c>
      <c r="AG228" s="210">
        <v>0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</row>
    <row r="229" spans="1:59" x14ac:dyDescent="0.25">
      <c r="A229" s="238" t="s">
        <v>146</v>
      </c>
      <c r="B229" s="239" t="s">
        <v>77</v>
      </c>
      <c r="C229" s="262" t="s">
        <v>78</v>
      </c>
      <c r="D229" s="240"/>
      <c r="E229" s="241"/>
      <c r="F229" s="242"/>
      <c r="G229" s="242">
        <f>SUMIF(AF230:AF255,"&lt;&gt;NOR",G230:G255)</f>
        <v>0</v>
      </c>
      <c r="H229" s="242"/>
      <c r="I229" s="242">
        <f>SUM(I230:I255)</f>
        <v>0</v>
      </c>
      <c r="J229" s="242"/>
      <c r="K229" s="242">
        <f>SUM(K230:K255)</f>
        <v>0</v>
      </c>
      <c r="L229" s="242"/>
      <c r="M229" s="242">
        <f>SUM(M230:M255)</f>
        <v>0</v>
      </c>
      <c r="N229" s="242"/>
      <c r="O229" s="242">
        <f>SUM(O230:O255)</f>
        <v>0.18</v>
      </c>
      <c r="P229" s="242"/>
      <c r="Q229" s="242">
        <f>SUM(Q230:Q255)</f>
        <v>0</v>
      </c>
      <c r="R229" s="242"/>
      <c r="S229" s="243"/>
      <c r="T229" s="237"/>
      <c r="U229" s="237">
        <f>SUM(U230:U255)</f>
        <v>9.2199999999999989</v>
      </c>
      <c r="V229" s="237"/>
      <c r="W229" s="237"/>
      <c r="AF229" t="s">
        <v>147</v>
      </c>
    </row>
    <row r="230" spans="1:59" outlineLevel="1" x14ac:dyDescent="0.25">
      <c r="A230" s="244">
        <v>36</v>
      </c>
      <c r="B230" s="245" t="s">
        <v>338</v>
      </c>
      <c r="C230" s="263" t="s">
        <v>339</v>
      </c>
      <c r="D230" s="246" t="s">
        <v>252</v>
      </c>
      <c r="E230" s="247">
        <v>42.72</v>
      </c>
      <c r="F230" s="248"/>
      <c r="G230" s="249">
        <f>ROUND(E230*F230,2)</f>
        <v>0</v>
      </c>
      <c r="H230" s="248"/>
      <c r="I230" s="249">
        <f>ROUND(E230*H230,2)</f>
        <v>0</v>
      </c>
      <c r="J230" s="248"/>
      <c r="K230" s="249">
        <f>ROUND(E230*J230,2)</f>
        <v>0</v>
      </c>
      <c r="L230" s="249">
        <v>21</v>
      </c>
      <c r="M230" s="249">
        <f>G230*(1+L230/100)</f>
        <v>0</v>
      </c>
      <c r="N230" s="249">
        <v>0</v>
      </c>
      <c r="O230" s="249">
        <f>ROUND(E230*N230,2)</f>
        <v>0</v>
      </c>
      <c r="P230" s="249">
        <v>0</v>
      </c>
      <c r="Q230" s="249">
        <f>ROUND(E230*P230,2)</f>
        <v>0</v>
      </c>
      <c r="R230" s="249"/>
      <c r="S230" s="250" t="s">
        <v>151</v>
      </c>
      <c r="T230" s="229">
        <v>6.6000000000000003E-2</v>
      </c>
      <c r="U230" s="229">
        <f>ROUND(E230*T230,2)</f>
        <v>2.82</v>
      </c>
      <c r="V230" s="229"/>
      <c r="W230" s="229" t="s">
        <v>152</v>
      </c>
      <c r="X230" s="210"/>
      <c r="Y230" s="210"/>
      <c r="Z230" s="210"/>
      <c r="AA230" s="210"/>
      <c r="AB230" s="210"/>
      <c r="AC230" s="210"/>
      <c r="AD230" s="210"/>
      <c r="AE230" s="210"/>
      <c r="AF230" s="210" t="s">
        <v>153</v>
      </c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</row>
    <row r="231" spans="1:59" outlineLevel="1" x14ac:dyDescent="0.25">
      <c r="A231" s="227"/>
      <c r="B231" s="228"/>
      <c r="C231" s="264" t="s">
        <v>340</v>
      </c>
      <c r="D231" s="230"/>
      <c r="E231" s="231">
        <v>5.84</v>
      </c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10"/>
      <c r="Y231" s="210"/>
      <c r="Z231" s="210"/>
      <c r="AA231" s="210"/>
      <c r="AB231" s="210"/>
      <c r="AC231" s="210"/>
      <c r="AD231" s="210"/>
      <c r="AE231" s="210"/>
      <c r="AF231" s="210" t="s">
        <v>155</v>
      </c>
      <c r="AG231" s="210">
        <v>0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</row>
    <row r="232" spans="1:59" outlineLevel="1" x14ac:dyDescent="0.25">
      <c r="A232" s="227"/>
      <c r="B232" s="228"/>
      <c r="C232" s="264" t="s">
        <v>341</v>
      </c>
      <c r="D232" s="230"/>
      <c r="E232" s="231">
        <v>27.18</v>
      </c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10"/>
      <c r="Y232" s="210"/>
      <c r="Z232" s="210"/>
      <c r="AA232" s="210"/>
      <c r="AB232" s="210"/>
      <c r="AC232" s="210"/>
      <c r="AD232" s="210"/>
      <c r="AE232" s="210"/>
      <c r="AF232" s="210" t="s">
        <v>155</v>
      </c>
      <c r="AG232" s="210">
        <v>0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</row>
    <row r="233" spans="1:59" outlineLevel="1" x14ac:dyDescent="0.25">
      <c r="A233" s="227"/>
      <c r="B233" s="228"/>
      <c r="C233" s="264" t="s">
        <v>342</v>
      </c>
      <c r="D233" s="230"/>
      <c r="E233" s="231">
        <v>9.6999999999999993</v>
      </c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10"/>
      <c r="Y233" s="210"/>
      <c r="Z233" s="210"/>
      <c r="AA233" s="210"/>
      <c r="AB233" s="210"/>
      <c r="AC233" s="210"/>
      <c r="AD233" s="210"/>
      <c r="AE233" s="210"/>
      <c r="AF233" s="210" t="s">
        <v>155</v>
      </c>
      <c r="AG233" s="210">
        <v>0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</row>
    <row r="234" spans="1:59" outlineLevel="1" x14ac:dyDescent="0.25">
      <c r="A234" s="244">
        <v>37</v>
      </c>
      <c r="B234" s="245" t="s">
        <v>343</v>
      </c>
      <c r="C234" s="263" t="s">
        <v>344</v>
      </c>
      <c r="D234" s="246" t="s">
        <v>264</v>
      </c>
      <c r="E234" s="247">
        <v>3</v>
      </c>
      <c r="F234" s="248"/>
      <c r="G234" s="249">
        <f>ROUND(E234*F234,2)</f>
        <v>0</v>
      </c>
      <c r="H234" s="248"/>
      <c r="I234" s="249">
        <f>ROUND(E234*H234,2)</f>
        <v>0</v>
      </c>
      <c r="J234" s="248"/>
      <c r="K234" s="249">
        <f>ROUND(E234*J234,2)</f>
        <v>0</v>
      </c>
      <c r="L234" s="249">
        <v>21</v>
      </c>
      <c r="M234" s="249">
        <f>G234*(1+L234/100)</f>
        <v>0</v>
      </c>
      <c r="N234" s="249">
        <v>3.0000000000000001E-5</v>
      </c>
      <c r="O234" s="249">
        <f>ROUND(E234*N234,2)</f>
        <v>0</v>
      </c>
      <c r="P234" s="249">
        <v>0</v>
      </c>
      <c r="Q234" s="249">
        <f>ROUND(E234*P234,2)</f>
        <v>0</v>
      </c>
      <c r="R234" s="249"/>
      <c r="S234" s="250" t="s">
        <v>151</v>
      </c>
      <c r="T234" s="229">
        <v>0.33</v>
      </c>
      <c r="U234" s="229">
        <f>ROUND(E234*T234,2)</f>
        <v>0.99</v>
      </c>
      <c r="V234" s="229"/>
      <c r="W234" s="229" t="s">
        <v>152</v>
      </c>
      <c r="X234" s="210"/>
      <c r="Y234" s="210"/>
      <c r="Z234" s="210"/>
      <c r="AA234" s="210"/>
      <c r="AB234" s="210"/>
      <c r="AC234" s="210"/>
      <c r="AD234" s="210"/>
      <c r="AE234" s="210"/>
      <c r="AF234" s="210" t="s">
        <v>153</v>
      </c>
      <c r="AG234" s="210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</row>
    <row r="235" spans="1:59" outlineLevel="1" x14ac:dyDescent="0.25">
      <c r="A235" s="227"/>
      <c r="B235" s="228"/>
      <c r="C235" s="264" t="s">
        <v>345</v>
      </c>
      <c r="D235" s="230"/>
      <c r="E235" s="231">
        <v>1</v>
      </c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10"/>
      <c r="Y235" s="210"/>
      <c r="Z235" s="210"/>
      <c r="AA235" s="210"/>
      <c r="AB235" s="210"/>
      <c r="AC235" s="210"/>
      <c r="AD235" s="210"/>
      <c r="AE235" s="210"/>
      <c r="AF235" s="210" t="s">
        <v>155</v>
      </c>
      <c r="AG235" s="210">
        <v>0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</row>
    <row r="236" spans="1:59" outlineLevel="1" x14ac:dyDescent="0.25">
      <c r="A236" s="227"/>
      <c r="B236" s="228"/>
      <c r="C236" s="264" t="s">
        <v>346</v>
      </c>
      <c r="D236" s="230"/>
      <c r="E236" s="231">
        <v>2</v>
      </c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10"/>
      <c r="Y236" s="210"/>
      <c r="Z236" s="210"/>
      <c r="AA236" s="210"/>
      <c r="AB236" s="210"/>
      <c r="AC236" s="210"/>
      <c r="AD236" s="210"/>
      <c r="AE236" s="210"/>
      <c r="AF236" s="210" t="s">
        <v>155</v>
      </c>
      <c r="AG236" s="210">
        <v>0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</row>
    <row r="237" spans="1:59" outlineLevel="1" x14ac:dyDescent="0.25">
      <c r="A237" s="244">
        <v>38</v>
      </c>
      <c r="B237" s="245" t="s">
        <v>347</v>
      </c>
      <c r="C237" s="263" t="s">
        <v>348</v>
      </c>
      <c r="D237" s="246" t="s">
        <v>264</v>
      </c>
      <c r="E237" s="247">
        <v>18</v>
      </c>
      <c r="F237" s="248"/>
      <c r="G237" s="249">
        <f>ROUND(E237*F237,2)</f>
        <v>0</v>
      </c>
      <c r="H237" s="248"/>
      <c r="I237" s="249">
        <f>ROUND(E237*H237,2)</f>
        <v>0</v>
      </c>
      <c r="J237" s="248"/>
      <c r="K237" s="249">
        <f>ROUND(E237*J237,2)</f>
        <v>0</v>
      </c>
      <c r="L237" s="249">
        <v>21</v>
      </c>
      <c r="M237" s="249">
        <f>G237*(1+L237/100)</f>
        <v>0</v>
      </c>
      <c r="N237" s="249">
        <v>1.0000000000000001E-5</v>
      </c>
      <c r="O237" s="249">
        <f>ROUND(E237*N237,2)</f>
        <v>0</v>
      </c>
      <c r="P237" s="249">
        <v>0</v>
      </c>
      <c r="Q237" s="249">
        <f>ROUND(E237*P237,2)</f>
        <v>0</v>
      </c>
      <c r="R237" s="249"/>
      <c r="S237" s="250" t="s">
        <v>151</v>
      </c>
      <c r="T237" s="229">
        <v>0.17599999999999999</v>
      </c>
      <c r="U237" s="229">
        <f>ROUND(E237*T237,2)</f>
        <v>3.17</v>
      </c>
      <c r="V237" s="229"/>
      <c r="W237" s="229" t="s">
        <v>152</v>
      </c>
      <c r="X237" s="210"/>
      <c r="Y237" s="210"/>
      <c r="Z237" s="210"/>
      <c r="AA237" s="210"/>
      <c r="AB237" s="210"/>
      <c r="AC237" s="210"/>
      <c r="AD237" s="210"/>
      <c r="AE237" s="210"/>
      <c r="AF237" s="210" t="s">
        <v>153</v>
      </c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</row>
    <row r="238" spans="1:59" outlineLevel="1" x14ac:dyDescent="0.25">
      <c r="A238" s="227"/>
      <c r="B238" s="228"/>
      <c r="C238" s="264" t="s">
        <v>349</v>
      </c>
      <c r="D238" s="230"/>
      <c r="E238" s="231">
        <v>4</v>
      </c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10"/>
      <c r="Y238" s="210"/>
      <c r="Z238" s="210"/>
      <c r="AA238" s="210"/>
      <c r="AB238" s="210"/>
      <c r="AC238" s="210"/>
      <c r="AD238" s="210"/>
      <c r="AE238" s="210"/>
      <c r="AF238" s="210" t="s">
        <v>155</v>
      </c>
      <c r="AG238" s="210">
        <v>0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</row>
    <row r="239" spans="1:59" outlineLevel="1" x14ac:dyDescent="0.25">
      <c r="A239" s="227"/>
      <c r="B239" s="228"/>
      <c r="C239" s="264" t="s">
        <v>350</v>
      </c>
      <c r="D239" s="230"/>
      <c r="E239" s="231">
        <v>9</v>
      </c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10"/>
      <c r="Y239" s="210"/>
      <c r="Z239" s="210"/>
      <c r="AA239" s="210"/>
      <c r="AB239" s="210"/>
      <c r="AC239" s="210"/>
      <c r="AD239" s="210"/>
      <c r="AE239" s="210"/>
      <c r="AF239" s="210" t="s">
        <v>155</v>
      </c>
      <c r="AG239" s="210">
        <v>0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</row>
    <row r="240" spans="1:59" outlineLevel="1" x14ac:dyDescent="0.25">
      <c r="A240" s="227"/>
      <c r="B240" s="228"/>
      <c r="C240" s="264" t="s">
        <v>351</v>
      </c>
      <c r="D240" s="230"/>
      <c r="E240" s="231">
        <v>1</v>
      </c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10"/>
      <c r="Y240" s="210"/>
      <c r="Z240" s="210"/>
      <c r="AA240" s="210"/>
      <c r="AB240" s="210"/>
      <c r="AC240" s="210"/>
      <c r="AD240" s="210"/>
      <c r="AE240" s="210"/>
      <c r="AF240" s="210" t="s">
        <v>155</v>
      </c>
      <c r="AG240" s="210">
        <v>0</v>
      </c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</row>
    <row r="241" spans="1:59" outlineLevel="1" x14ac:dyDescent="0.25">
      <c r="A241" s="227"/>
      <c r="B241" s="228"/>
      <c r="C241" s="264" t="s">
        <v>352</v>
      </c>
      <c r="D241" s="230"/>
      <c r="E241" s="231">
        <v>4</v>
      </c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10"/>
      <c r="Y241" s="210"/>
      <c r="Z241" s="210"/>
      <c r="AA241" s="210"/>
      <c r="AB241" s="210"/>
      <c r="AC241" s="210"/>
      <c r="AD241" s="210"/>
      <c r="AE241" s="210"/>
      <c r="AF241" s="210" t="s">
        <v>155</v>
      </c>
      <c r="AG241" s="210">
        <v>0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</row>
    <row r="242" spans="1:59" outlineLevel="1" x14ac:dyDescent="0.25">
      <c r="A242" s="251">
        <v>39</v>
      </c>
      <c r="B242" s="252" t="s">
        <v>353</v>
      </c>
      <c r="C242" s="266" t="s">
        <v>354</v>
      </c>
      <c r="D242" s="253" t="s">
        <v>264</v>
      </c>
      <c r="E242" s="254">
        <v>4</v>
      </c>
      <c r="F242" s="255"/>
      <c r="G242" s="256">
        <f>ROUND(E242*F242,2)</f>
        <v>0</v>
      </c>
      <c r="H242" s="255"/>
      <c r="I242" s="256">
        <f>ROUND(E242*H242,2)</f>
        <v>0</v>
      </c>
      <c r="J242" s="255"/>
      <c r="K242" s="256">
        <f>ROUND(E242*J242,2)</f>
        <v>0</v>
      </c>
      <c r="L242" s="256">
        <v>21</v>
      </c>
      <c r="M242" s="256">
        <f>G242*(1+L242/100)</f>
        <v>0</v>
      </c>
      <c r="N242" s="256">
        <v>2.1139999999999999E-2</v>
      </c>
      <c r="O242" s="256">
        <f>ROUND(E242*N242,2)</f>
        <v>0.08</v>
      </c>
      <c r="P242" s="256">
        <v>0</v>
      </c>
      <c r="Q242" s="256">
        <f>ROUND(E242*P242,2)</f>
        <v>0</v>
      </c>
      <c r="R242" s="256"/>
      <c r="S242" s="257" t="s">
        <v>151</v>
      </c>
      <c r="T242" s="229">
        <v>0.55900000000000005</v>
      </c>
      <c r="U242" s="229">
        <f>ROUND(E242*T242,2)</f>
        <v>2.2400000000000002</v>
      </c>
      <c r="V242" s="229"/>
      <c r="W242" s="229" t="s">
        <v>152</v>
      </c>
      <c r="X242" s="210"/>
      <c r="Y242" s="210"/>
      <c r="Z242" s="210"/>
      <c r="AA242" s="210"/>
      <c r="AB242" s="210"/>
      <c r="AC242" s="210"/>
      <c r="AD242" s="210"/>
      <c r="AE242" s="210"/>
      <c r="AF242" s="210" t="s">
        <v>153</v>
      </c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</row>
    <row r="243" spans="1:59" outlineLevel="1" x14ac:dyDescent="0.25">
      <c r="A243" s="251">
        <v>40</v>
      </c>
      <c r="B243" s="252" t="s">
        <v>355</v>
      </c>
      <c r="C243" s="266" t="s">
        <v>356</v>
      </c>
      <c r="D243" s="253" t="s">
        <v>357</v>
      </c>
      <c r="E243" s="254">
        <v>1</v>
      </c>
      <c r="F243" s="255"/>
      <c r="G243" s="256">
        <f>ROUND(E243*F243,2)</f>
        <v>0</v>
      </c>
      <c r="H243" s="255"/>
      <c r="I243" s="256">
        <f>ROUND(E243*H243,2)</f>
        <v>0</v>
      </c>
      <c r="J243" s="255"/>
      <c r="K243" s="256">
        <f>ROUND(E243*J243,2)</f>
        <v>0</v>
      </c>
      <c r="L243" s="256">
        <v>21</v>
      </c>
      <c r="M243" s="256">
        <f>G243*(1+L243/100)</f>
        <v>0</v>
      </c>
      <c r="N243" s="256">
        <v>0</v>
      </c>
      <c r="O243" s="256">
        <f>ROUND(E243*N243,2)</f>
        <v>0</v>
      </c>
      <c r="P243" s="256">
        <v>0</v>
      </c>
      <c r="Q243" s="256">
        <f>ROUND(E243*P243,2)</f>
        <v>0</v>
      </c>
      <c r="R243" s="256"/>
      <c r="S243" s="257" t="s">
        <v>358</v>
      </c>
      <c r="T243" s="229">
        <v>0</v>
      </c>
      <c r="U243" s="229">
        <f>ROUND(E243*T243,2)</f>
        <v>0</v>
      </c>
      <c r="V243" s="229"/>
      <c r="W243" s="229" t="s">
        <v>152</v>
      </c>
      <c r="X243" s="210"/>
      <c r="Y243" s="210"/>
      <c r="Z243" s="210"/>
      <c r="AA243" s="210"/>
      <c r="AB243" s="210"/>
      <c r="AC243" s="210"/>
      <c r="AD243" s="210"/>
      <c r="AE243" s="210"/>
      <c r="AF243" s="210" t="s">
        <v>153</v>
      </c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</row>
    <row r="244" spans="1:59" outlineLevel="1" x14ac:dyDescent="0.25">
      <c r="A244" s="244">
        <v>41</v>
      </c>
      <c r="B244" s="245" t="s">
        <v>359</v>
      </c>
      <c r="C244" s="263" t="s">
        <v>360</v>
      </c>
      <c r="D244" s="246" t="s">
        <v>264</v>
      </c>
      <c r="E244" s="247">
        <v>10</v>
      </c>
      <c r="F244" s="248"/>
      <c r="G244" s="249">
        <f>ROUND(E244*F244,2)</f>
        <v>0</v>
      </c>
      <c r="H244" s="248"/>
      <c r="I244" s="249">
        <f>ROUND(E244*H244,2)</f>
        <v>0</v>
      </c>
      <c r="J244" s="248"/>
      <c r="K244" s="249">
        <f>ROUND(E244*J244,2)</f>
        <v>0</v>
      </c>
      <c r="L244" s="249">
        <v>21</v>
      </c>
      <c r="M244" s="249">
        <f>G244*(1+L244/100)</f>
        <v>0</v>
      </c>
      <c r="N244" s="249">
        <v>1.6999999999999999E-3</v>
      </c>
      <c r="O244" s="249">
        <f>ROUND(E244*N244,2)</f>
        <v>0.02</v>
      </c>
      <c r="P244" s="249">
        <v>0</v>
      </c>
      <c r="Q244" s="249">
        <f>ROUND(E244*P244,2)</f>
        <v>0</v>
      </c>
      <c r="R244" s="249" t="s">
        <v>233</v>
      </c>
      <c r="S244" s="250" t="s">
        <v>151</v>
      </c>
      <c r="T244" s="229">
        <v>0</v>
      </c>
      <c r="U244" s="229">
        <f>ROUND(E244*T244,2)</f>
        <v>0</v>
      </c>
      <c r="V244" s="229"/>
      <c r="W244" s="229" t="s">
        <v>234</v>
      </c>
      <c r="X244" s="210"/>
      <c r="Y244" s="210"/>
      <c r="Z244" s="210"/>
      <c r="AA244" s="210"/>
      <c r="AB244" s="210"/>
      <c r="AC244" s="210"/>
      <c r="AD244" s="210"/>
      <c r="AE244" s="210"/>
      <c r="AF244" s="210" t="s">
        <v>235</v>
      </c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</row>
    <row r="245" spans="1:59" outlineLevel="1" x14ac:dyDescent="0.25">
      <c r="A245" s="227"/>
      <c r="B245" s="228"/>
      <c r="C245" s="264" t="s">
        <v>361</v>
      </c>
      <c r="D245" s="230"/>
      <c r="E245" s="231">
        <v>10</v>
      </c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10"/>
      <c r="Y245" s="210"/>
      <c r="Z245" s="210"/>
      <c r="AA245" s="210"/>
      <c r="AB245" s="210"/>
      <c r="AC245" s="210"/>
      <c r="AD245" s="210"/>
      <c r="AE245" s="210"/>
      <c r="AF245" s="210" t="s">
        <v>155</v>
      </c>
      <c r="AG245" s="210">
        <v>0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</row>
    <row r="246" spans="1:59" outlineLevel="1" x14ac:dyDescent="0.25">
      <c r="A246" s="244">
        <v>42</v>
      </c>
      <c r="B246" s="245" t="s">
        <v>362</v>
      </c>
      <c r="C246" s="263" t="s">
        <v>363</v>
      </c>
      <c r="D246" s="246" t="s">
        <v>264</v>
      </c>
      <c r="E246" s="247">
        <v>8</v>
      </c>
      <c r="F246" s="248"/>
      <c r="G246" s="249">
        <f>ROUND(E246*F246,2)</f>
        <v>0</v>
      </c>
      <c r="H246" s="248"/>
      <c r="I246" s="249">
        <f>ROUND(E246*H246,2)</f>
        <v>0</v>
      </c>
      <c r="J246" s="248"/>
      <c r="K246" s="249">
        <f>ROUND(E246*J246,2)</f>
        <v>0</v>
      </c>
      <c r="L246" s="249">
        <v>21</v>
      </c>
      <c r="M246" s="249">
        <f>G246*(1+L246/100)</f>
        <v>0</v>
      </c>
      <c r="N246" s="249">
        <v>3.3999999999999998E-3</v>
      </c>
      <c r="O246" s="249">
        <f>ROUND(E246*N246,2)</f>
        <v>0.03</v>
      </c>
      <c r="P246" s="249">
        <v>0</v>
      </c>
      <c r="Q246" s="249">
        <f>ROUND(E246*P246,2)</f>
        <v>0</v>
      </c>
      <c r="R246" s="249" t="s">
        <v>233</v>
      </c>
      <c r="S246" s="250" t="s">
        <v>151</v>
      </c>
      <c r="T246" s="229">
        <v>0</v>
      </c>
      <c r="U246" s="229">
        <f>ROUND(E246*T246,2)</f>
        <v>0</v>
      </c>
      <c r="V246" s="229"/>
      <c r="W246" s="229" t="s">
        <v>234</v>
      </c>
      <c r="X246" s="210"/>
      <c r="Y246" s="210"/>
      <c r="Z246" s="210"/>
      <c r="AA246" s="210"/>
      <c r="AB246" s="210"/>
      <c r="AC246" s="210"/>
      <c r="AD246" s="210"/>
      <c r="AE246" s="210"/>
      <c r="AF246" s="210" t="s">
        <v>235</v>
      </c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</row>
    <row r="247" spans="1:59" outlineLevel="1" x14ac:dyDescent="0.25">
      <c r="A247" s="227"/>
      <c r="B247" s="228"/>
      <c r="C247" s="264" t="s">
        <v>364</v>
      </c>
      <c r="D247" s="230"/>
      <c r="E247" s="231">
        <v>8</v>
      </c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10"/>
      <c r="Y247" s="210"/>
      <c r="Z247" s="210"/>
      <c r="AA247" s="210"/>
      <c r="AB247" s="210"/>
      <c r="AC247" s="210"/>
      <c r="AD247" s="210"/>
      <c r="AE247" s="210"/>
      <c r="AF247" s="210" t="s">
        <v>155</v>
      </c>
      <c r="AG247" s="210">
        <v>0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</row>
    <row r="248" spans="1:59" outlineLevel="1" x14ac:dyDescent="0.25">
      <c r="A248" s="251">
        <v>43</v>
      </c>
      <c r="B248" s="252" t="s">
        <v>365</v>
      </c>
      <c r="C248" s="266" t="s">
        <v>366</v>
      </c>
      <c r="D248" s="253" t="s">
        <v>264</v>
      </c>
      <c r="E248" s="254">
        <v>5</v>
      </c>
      <c r="F248" s="255"/>
      <c r="G248" s="256">
        <f>ROUND(E248*F248,2)</f>
        <v>0</v>
      </c>
      <c r="H248" s="255"/>
      <c r="I248" s="256">
        <f>ROUND(E248*H248,2)</f>
        <v>0</v>
      </c>
      <c r="J248" s="255"/>
      <c r="K248" s="256">
        <f>ROUND(E248*J248,2)</f>
        <v>0</v>
      </c>
      <c r="L248" s="256">
        <v>21</v>
      </c>
      <c r="M248" s="256">
        <f>G248*(1+L248/100)</f>
        <v>0</v>
      </c>
      <c r="N248" s="256">
        <v>5.1999999999999998E-3</v>
      </c>
      <c r="O248" s="256">
        <f>ROUND(E248*N248,2)</f>
        <v>0.03</v>
      </c>
      <c r="P248" s="256">
        <v>0</v>
      </c>
      <c r="Q248" s="256">
        <f>ROUND(E248*P248,2)</f>
        <v>0</v>
      </c>
      <c r="R248" s="256" t="s">
        <v>233</v>
      </c>
      <c r="S248" s="257" t="s">
        <v>151</v>
      </c>
      <c r="T248" s="229">
        <v>0</v>
      </c>
      <c r="U248" s="229">
        <f>ROUND(E248*T248,2)</f>
        <v>0</v>
      </c>
      <c r="V248" s="229"/>
      <c r="W248" s="229" t="s">
        <v>234</v>
      </c>
      <c r="X248" s="210"/>
      <c r="Y248" s="210"/>
      <c r="Z248" s="210"/>
      <c r="AA248" s="210"/>
      <c r="AB248" s="210"/>
      <c r="AC248" s="210"/>
      <c r="AD248" s="210"/>
      <c r="AE248" s="210"/>
      <c r="AF248" s="210" t="s">
        <v>235</v>
      </c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</row>
    <row r="249" spans="1:59" outlineLevel="1" x14ac:dyDescent="0.25">
      <c r="A249" s="251">
        <v>44</v>
      </c>
      <c r="B249" s="252" t="s">
        <v>367</v>
      </c>
      <c r="C249" s="266" t="s">
        <v>368</v>
      </c>
      <c r="D249" s="253" t="s">
        <v>264</v>
      </c>
      <c r="E249" s="254">
        <v>3</v>
      </c>
      <c r="F249" s="255"/>
      <c r="G249" s="256">
        <f>ROUND(E249*F249,2)</f>
        <v>0</v>
      </c>
      <c r="H249" s="255"/>
      <c r="I249" s="256">
        <f>ROUND(E249*H249,2)</f>
        <v>0</v>
      </c>
      <c r="J249" s="255"/>
      <c r="K249" s="256">
        <f>ROUND(E249*J249,2)</f>
        <v>0</v>
      </c>
      <c r="L249" s="256">
        <v>21</v>
      </c>
      <c r="M249" s="256">
        <f>G249*(1+L249/100)</f>
        <v>0</v>
      </c>
      <c r="N249" s="256">
        <v>7.7999999999999996E-3</v>
      </c>
      <c r="O249" s="256">
        <f>ROUND(E249*N249,2)</f>
        <v>0.02</v>
      </c>
      <c r="P249" s="256">
        <v>0</v>
      </c>
      <c r="Q249" s="256">
        <f>ROUND(E249*P249,2)</f>
        <v>0</v>
      </c>
      <c r="R249" s="256" t="s">
        <v>233</v>
      </c>
      <c r="S249" s="257" t="s">
        <v>151</v>
      </c>
      <c r="T249" s="229">
        <v>0</v>
      </c>
      <c r="U249" s="229">
        <f>ROUND(E249*T249,2)</f>
        <v>0</v>
      </c>
      <c r="V249" s="229"/>
      <c r="W249" s="229" t="s">
        <v>234</v>
      </c>
      <c r="X249" s="210"/>
      <c r="Y249" s="210"/>
      <c r="Z249" s="210"/>
      <c r="AA249" s="210"/>
      <c r="AB249" s="210"/>
      <c r="AC249" s="210"/>
      <c r="AD249" s="210"/>
      <c r="AE249" s="210"/>
      <c r="AF249" s="210" t="s">
        <v>235</v>
      </c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</row>
    <row r="250" spans="1:59" outlineLevel="1" x14ac:dyDescent="0.25">
      <c r="A250" s="251">
        <v>45</v>
      </c>
      <c r="B250" s="252" t="s">
        <v>369</v>
      </c>
      <c r="C250" s="266" t="s">
        <v>370</v>
      </c>
      <c r="D250" s="253" t="s">
        <v>264</v>
      </c>
      <c r="E250" s="254">
        <v>9</v>
      </c>
      <c r="F250" s="255"/>
      <c r="G250" s="256">
        <f>ROUND(E250*F250,2)</f>
        <v>0</v>
      </c>
      <c r="H250" s="255"/>
      <c r="I250" s="256">
        <f>ROUND(E250*H250,2)</f>
        <v>0</v>
      </c>
      <c r="J250" s="255"/>
      <c r="K250" s="256">
        <f>ROUND(E250*J250,2)</f>
        <v>0</v>
      </c>
      <c r="L250" s="256">
        <v>21</v>
      </c>
      <c r="M250" s="256">
        <f>G250*(1+L250/100)</f>
        <v>0</v>
      </c>
      <c r="N250" s="256">
        <v>3.8000000000000002E-4</v>
      </c>
      <c r="O250" s="256">
        <f>ROUND(E250*N250,2)</f>
        <v>0</v>
      </c>
      <c r="P250" s="256">
        <v>0</v>
      </c>
      <c r="Q250" s="256">
        <f>ROUND(E250*P250,2)</f>
        <v>0</v>
      </c>
      <c r="R250" s="256" t="s">
        <v>233</v>
      </c>
      <c r="S250" s="257" t="s">
        <v>151</v>
      </c>
      <c r="T250" s="229">
        <v>0</v>
      </c>
      <c r="U250" s="229">
        <f>ROUND(E250*T250,2)</f>
        <v>0</v>
      </c>
      <c r="V250" s="229"/>
      <c r="W250" s="229" t="s">
        <v>234</v>
      </c>
      <c r="X250" s="210"/>
      <c r="Y250" s="210"/>
      <c r="Z250" s="210"/>
      <c r="AA250" s="210"/>
      <c r="AB250" s="210"/>
      <c r="AC250" s="210"/>
      <c r="AD250" s="210"/>
      <c r="AE250" s="210"/>
      <c r="AF250" s="210" t="s">
        <v>235</v>
      </c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</row>
    <row r="251" spans="1:59" outlineLevel="1" x14ac:dyDescent="0.25">
      <c r="A251" s="251">
        <v>46</v>
      </c>
      <c r="B251" s="252" t="s">
        <v>371</v>
      </c>
      <c r="C251" s="266" t="s">
        <v>372</v>
      </c>
      <c r="D251" s="253" t="s">
        <v>264</v>
      </c>
      <c r="E251" s="254">
        <v>4</v>
      </c>
      <c r="F251" s="255"/>
      <c r="G251" s="256">
        <f>ROUND(E251*F251,2)</f>
        <v>0</v>
      </c>
      <c r="H251" s="255"/>
      <c r="I251" s="256">
        <f>ROUND(E251*H251,2)</f>
        <v>0</v>
      </c>
      <c r="J251" s="255"/>
      <c r="K251" s="256">
        <f>ROUND(E251*J251,2)</f>
        <v>0</v>
      </c>
      <c r="L251" s="256">
        <v>21</v>
      </c>
      <c r="M251" s="256">
        <f>G251*(1+L251/100)</f>
        <v>0</v>
      </c>
      <c r="N251" s="256">
        <v>4.8000000000000001E-4</v>
      </c>
      <c r="O251" s="256">
        <f>ROUND(E251*N251,2)</f>
        <v>0</v>
      </c>
      <c r="P251" s="256">
        <v>0</v>
      </c>
      <c r="Q251" s="256">
        <f>ROUND(E251*P251,2)</f>
        <v>0</v>
      </c>
      <c r="R251" s="256" t="s">
        <v>233</v>
      </c>
      <c r="S251" s="257" t="s">
        <v>151</v>
      </c>
      <c r="T251" s="229">
        <v>0</v>
      </c>
      <c r="U251" s="229">
        <f>ROUND(E251*T251,2)</f>
        <v>0</v>
      </c>
      <c r="V251" s="229"/>
      <c r="W251" s="229" t="s">
        <v>234</v>
      </c>
      <c r="X251" s="210"/>
      <c r="Y251" s="210"/>
      <c r="Z251" s="210"/>
      <c r="AA251" s="210"/>
      <c r="AB251" s="210"/>
      <c r="AC251" s="210"/>
      <c r="AD251" s="210"/>
      <c r="AE251" s="210"/>
      <c r="AF251" s="210" t="s">
        <v>235</v>
      </c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</row>
    <row r="252" spans="1:59" outlineLevel="1" x14ac:dyDescent="0.25">
      <c r="A252" s="251">
        <v>47</v>
      </c>
      <c r="B252" s="252" t="s">
        <v>373</v>
      </c>
      <c r="C252" s="266" t="s">
        <v>374</v>
      </c>
      <c r="D252" s="253" t="s">
        <v>264</v>
      </c>
      <c r="E252" s="254">
        <v>4</v>
      </c>
      <c r="F252" s="255"/>
      <c r="G252" s="256">
        <f>ROUND(E252*F252,2)</f>
        <v>0</v>
      </c>
      <c r="H252" s="255"/>
      <c r="I252" s="256">
        <f>ROUND(E252*H252,2)</f>
        <v>0</v>
      </c>
      <c r="J252" s="255"/>
      <c r="K252" s="256">
        <f>ROUND(E252*J252,2)</f>
        <v>0</v>
      </c>
      <c r="L252" s="256">
        <v>21</v>
      </c>
      <c r="M252" s="256">
        <f>G252*(1+L252/100)</f>
        <v>0</v>
      </c>
      <c r="N252" s="256">
        <v>2.7999999999999998E-4</v>
      </c>
      <c r="O252" s="256">
        <f>ROUND(E252*N252,2)</f>
        <v>0</v>
      </c>
      <c r="P252" s="256">
        <v>0</v>
      </c>
      <c r="Q252" s="256">
        <f>ROUND(E252*P252,2)</f>
        <v>0</v>
      </c>
      <c r="R252" s="256" t="s">
        <v>233</v>
      </c>
      <c r="S252" s="257" t="s">
        <v>151</v>
      </c>
      <c r="T252" s="229">
        <v>0</v>
      </c>
      <c r="U252" s="229">
        <f>ROUND(E252*T252,2)</f>
        <v>0</v>
      </c>
      <c r="V252" s="229"/>
      <c r="W252" s="229" t="s">
        <v>234</v>
      </c>
      <c r="X252" s="210"/>
      <c r="Y252" s="210"/>
      <c r="Z252" s="210"/>
      <c r="AA252" s="210"/>
      <c r="AB252" s="210"/>
      <c r="AC252" s="210"/>
      <c r="AD252" s="210"/>
      <c r="AE252" s="210"/>
      <c r="AF252" s="210" t="s">
        <v>235</v>
      </c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</row>
    <row r="253" spans="1:59" outlineLevel="1" x14ac:dyDescent="0.25">
      <c r="A253" s="251">
        <v>48</v>
      </c>
      <c r="B253" s="252" t="s">
        <v>375</v>
      </c>
      <c r="C253" s="266" t="s">
        <v>376</v>
      </c>
      <c r="D253" s="253" t="s">
        <v>264</v>
      </c>
      <c r="E253" s="254">
        <v>1</v>
      </c>
      <c r="F253" s="255"/>
      <c r="G253" s="256">
        <f>ROUND(E253*F253,2)</f>
        <v>0</v>
      </c>
      <c r="H253" s="255"/>
      <c r="I253" s="256">
        <f>ROUND(E253*H253,2)</f>
        <v>0</v>
      </c>
      <c r="J253" s="255"/>
      <c r="K253" s="256">
        <f>ROUND(E253*J253,2)</f>
        <v>0</v>
      </c>
      <c r="L253" s="256">
        <v>21</v>
      </c>
      <c r="M253" s="256">
        <f>G253*(1+L253/100)</f>
        <v>0</v>
      </c>
      <c r="N253" s="256">
        <v>4.2999999999999999E-4</v>
      </c>
      <c r="O253" s="256">
        <f>ROUND(E253*N253,2)</f>
        <v>0</v>
      </c>
      <c r="P253" s="256">
        <v>0</v>
      </c>
      <c r="Q253" s="256">
        <f>ROUND(E253*P253,2)</f>
        <v>0</v>
      </c>
      <c r="R253" s="256" t="s">
        <v>233</v>
      </c>
      <c r="S253" s="257" t="s">
        <v>151</v>
      </c>
      <c r="T253" s="229">
        <v>0</v>
      </c>
      <c r="U253" s="229">
        <f>ROUND(E253*T253,2)</f>
        <v>0</v>
      </c>
      <c r="V253" s="229"/>
      <c r="W253" s="229" t="s">
        <v>234</v>
      </c>
      <c r="X253" s="210"/>
      <c r="Y253" s="210"/>
      <c r="Z253" s="210"/>
      <c r="AA253" s="210"/>
      <c r="AB253" s="210"/>
      <c r="AC253" s="210"/>
      <c r="AD253" s="210"/>
      <c r="AE253" s="210"/>
      <c r="AF253" s="210" t="s">
        <v>235</v>
      </c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</row>
    <row r="254" spans="1:59" outlineLevel="1" x14ac:dyDescent="0.25">
      <c r="A254" s="251">
        <v>49</v>
      </c>
      <c r="B254" s="252" t="s">
        <v>377</v>
      </c>
      <c r="C254" s="266" t="s">
        <v>378</v>
      </c>
      <c r="D254" s="253" t="s">
        <v>264</v>
      </c>
      <c r="E254" s="254">
        <v>1</v>
      </c>
      <c r="F254" s="255"/>
      <c r="G254" s="256">
        <f>ROUND(E254*F254,2)</f>
        <v>0</v>
      </c>
      <c r="H254" s="255"/>
      <c r="I254" s="256">
        <f>ROUND(E254*H254,2)</f>
        <v>0</v>
      </c>
      <c r="J254" s="255"/>
      <c r="K254" s="256">
        <f>ROUND(E254*J254,2)</f>
        <v>0</v>
      </c>
      <c r="L254" s="256">
        <v>21</v>
      </c>
      <c r="M254" s="256">
        <f>G254*(1+L254/100)</f>
        <v>0</v>
      </c>
      <c r="N254" s="256">
        <v>8.4999999999999995E-4</v>
      </c>
      <c r="O254" s="256">
        <f>ROUND(E254*N254,2)</f>
        <v>0</v>
      </c>
      <c r="P254" s="256">
        <v>0</v>
      </c>
      <c r="Q254" s="256">
        <f>ROUND(E254*P254,2)</f>
        <v>0</v>
      </c>
      <c r="R254" s="256" t="s">
        <v>233</v>
      </c>
      <c r="S254" s="257" t="s">
        <v>151</v>
      </c>
      <c r="T254" s="229">
        <v>0</v>
      </c>
      <c r="U254" s="229">
        <f>ROUND(E254*T254,2)</f>
        <v>0</v>
      </c>
      <c r="V254" s="229"/>
      <c r="W254" s="229" t="s">
        <v>234</v>
      </c>
      <c r="X254" s="210"/>
      <c r="Y254" s="210"/>
      <c r="Z254" s="210"/>
      <c r="AA254" s="210"/>
      <c r="AB254" s="210"/>
      <c r="AC254" s="210"/>
      <c r="AD254" s="210"/>
      <c r="AE254" s="210"/>
      <c r="AF254" s="210" t="s">
        <v>235</v>
      </c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</row>
    <row r="255" spans="1:59" outlineLevel="1" x14ac:dyDescent="0.25">
      <c r="A255" s="251">
        <v>50</v>
      </c>
      <c r="B255" s="252" t="s">
        <v>379</v>
      </c>
      <c r="C255" s="266" t="s">
        <v>380</v>
      </c>
      <c r="D255" s="253" t="s">
        <v>264</v>
      </c>
      <c r="E255" s="254">
        <v>2</v>
      </c>
      <c r="F255" s="255"/>
      <c r="G255" s="256">
        <f>ROUND(E255*F255,2)</f>
        <v>0</v>
      </c>
      <c r="H255" s="255"/>
      <c r="I255" s="256">
        <f>ROUND(E255*H255,2)</f>
        <v>0</v>
      </c>
      <c r="J255" s="255"/>
      <c r="K255" s="256">
        <f>ROUND(E255*J255,2)</f>
        <v>0</v>
      </c>
      <c r="L255" s="256">
        <v>21</v>
      </c>
      <c r="M255" s="256">
        <f>G255*(1+L255/100)</f>
        <v>0</v>
      </c>
      <c r="N255" s="256">
        <v>1.15E-3</v>
      </c>
      <c r="O255" s="256">
        <f>ROUND(E255*N255,2)</f>
        <v>0</v>
      </c>
      <c r="P255" s="256">
        <v>0</v>
      </c>
      <c r="Q255" s="256">
        <f>ROUND(E255*P255,2)</f>
        <v>0</v>
      </c>
      <c r="R255" s="256" t="s">
        <v>233</v>
      </c>
      <c r="S255" s="257" t="s">
        <v>151</v>
      </c>
      <c r="T255" s="229">
        <v>0</v>
      </c>
      <c r="U255" s="229">
        <f>ROUND(E255*T255,2)</f>
        <v>0</v>
      </c>
      <c r="V255" s="229"/>
      <c r="W255" s="229" t="s">
        <v>234</v>
      </c>
      <c r="X255" s="210"/>
      <c r="Y255" s="210"/>
      <c r="Z255" s="210"/>
      <c r="AA255" s="210"/>
      <c r="AB255" s="210"/>
      <c r="AC255" s="210"/>
      <c r="AD255" s="210"/>
      <c r="AE255" s="210"/>
      <c r="AF255" s="210" t="s">
        <v>235</v>
      </c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</row>
    <row r="256" spans="1:59" x14ac:dyDescent="0.25">
      <c r="A256" s="238" t="s">
        <v>146</v>
      </c>
      <c r="B256" s="239" t="s">
        <v>79</v>
      </c>
      <c r="C256" s="262" t="s">
        <v>80</v>
      </c>
      <c r="D256" s="240"/>
      <c r="E256" s="241"/>
      <c r="F256" s="242"/>
      <c r="G256" s="242">
        <f>SUMIF(AF257:AF258,"&lt;&gt;NOR",G257:G258)</f>
        <v>0</v>
      </c>
      <c r="H256" s="242"/>
      <c r="I256" s="242">
        <f>SUM(I257:I258)</f>
        <v>0</v>
      </c>
      <c r="J256" s="242"/>
      <c r="K256" s="242">
        <f>SUM(K257:K258)</f>
        <v>0</v>
      </c>
      <c r="L256" s="242"/>
      <c r="M256" s="242">
        <f>SUM(M257:M258)</f>
        <v>0</v>
      </c>
      <c r="N256" s="242"/>
      <c r="O256" s="242">
        <f>SUM(O257:O258)</f>
        <v>0</v>
      </c>
      <c r="P256" s="242"/>
      <c r="Q256" s="242">
        <f>SUM(Q257:Q258)</f>
        <v>0</v>
      </c>
      <c r="R256" s="242"/>
      <c r="S256" s="243"/>
      <c r="T256" s="237"/>
      <c r="U256" s="237">
        <f>SUM(U257:U258)</f>
        <v>0.28999999999999998</v>
      </c>
      <c r="V256" s="237"/>
      <c r="W256" s="237"/>
      <c r="AF256" t="s">
        <v>147</v>
      </c>
    </row>
    <row r="257" spans="1:59" outlineLevel="1" x14ac:dyDescent="0.25">
      <c r="A257" s="244">
        <v>51</v>
      </c>
      <c r="B257" s="245" t="s">
        <v>381</v>
      </c>
      <c r="C257" s="263" t="s">
        <v>382</v>
      </c>
      <c r="D257" s="246" t="s">
        <v>252</v>
      </c>
      <c r="E257" s="247">
        <v>7.8</v>
      </c>
      <c r="F257" s="248"/>
      <c r="G257" s="249">
        <f>ROUND(E257*F257,2)</f>
        <v>0</v>
      </c>
      <c r="H257" s="248"/>
      <c r="I257" s="249">
        <f>ROUND(E257*H257,2)</f>
        <v>0</v>
      </c>
      <c r="J257" s="248"/>
      <c r="K257" s="249">
        <f>ROUND(E257*J257,2)</f>
        <v>0</v>
      </c>
      <c r="L257" s="249">
        <v>21</v>
      </c>
      <c r="M257" s="249">
        <f>G257*(1+L257/100)</f>
        <v>0</v>
      </c>
      <c r="N257" s="249">
        <v>0</v>
      </c>
      <c r="O257" s="249">
        <f>ROUND(E257*N257,2)</f>
        <v>0</v>
      </c>
      <c r="P257" s="249">
        <v>0</v>
      </c>
      <c r="Q257" s="249">
        <f>ROUND(E257*P257,2)</f>
        <v>0</v>
      </c>
      <c r="R257" s="249"/>
      <c r="S257" s="250" t="s">
        <v>151</v>
      </c>
      <c r="T257" s="229">
        <v>3.6999999999999998E-2</v>
      </c>
      <c r="U257" s="229">
        <f>ROUND(E257*T257,2)</f>
        <v>0.28999999999999998</v>
      </c>
      <c r="V257" s="229"/>
      <c r="W257" s="229" t="s">
        <v>152</v>
      </c>
      <c r="X257" s="210"/>
      <c r="Y257" s="210"/>
      <c r="Z257" s="210"/>
      <c r="AA257" s="210"/>
      <c r="AB257" s="210"/>
      <c r="AC257" s="210"/>
      <c r="AD257" s="210"/>
      <c r="AE257" s="210"/>
      <c r="AF257" s="210" t="s">
        <v>153</v>
      </c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</row>
    <row r="258" spans="1:59" outlineLevel="1" x14ac:dyDescent="0.25">
      <c r="A258" s="227"/>
      <c r="B258" s="228"/>
      <c r="C258" s="264" t="s">
        <v>383</v>
      </c>
      <c r="D258" s="230"/>
      <c r="E258" s="231">
        <v>7.8</v>
      </c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10"/>
      <c r="Y258" s="210"/>
      <c r="Z258" s="210"/>
      <c r="AA258" s="210"/>
      <c r="AB258" s="210"/>
      <c r="AC258" s="210"/>
      <c r="AD258" s="210"/>
      <c r="AE258" s="210"/>
      <c r="AF258" s="210" t="s">
        <v>155</v>
      </c>
      <c r="AG258" s="210">
        <v>0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</row>
    <row r="259" spans="1:59" x14ac:dyDescent="0.25">
      <c r="A259" s="238" t="s">
        <v>146</v>
      </c>
      <c r="B259" s="239" t="s">
        <v>85</v>
      </c>
      <c r="C259" s="262" t="s">
        <v>86</v>
      </c>
      <c r="D259" s="240"/>
      <c r="E259" s="241"/>
      <c r="F259" s="242"/>
      <c r="G259" s="242">
        <f>SUMIF(AF260:AF292,"&lt;&gt;NOR",G260:G292)</f>
        <v>0</v>
      </c>
      <c r="H259" s="242"/>
      <c r="I259" s="242">
        <f>SUM(I260:I292)</f>
        <v>0</v>
      </c>
      <c r="J259" s="242"/>
      <c r="K259" s="242">
        <f>SUM(K260:K292)</f>
        <v>0</v>
      </c>
      <c r="L259" s="242"/>
      <c r="M259" s="242">
        <f>SUM(M260:M292)</f>
        <v>0</v>
      </c>
      <c r="N259" s="242"/>
      <c r="O259" s="242">
        <f>SUM(O260:O292)</f>
        <v>0</v>
      </c>
      <c r="P259" s="242"/>
      <c r="Q259" s="242">
        <f>SUM(Q260:Q292)</f>
        <v>9.2199999999999989</v>
      </c>
      <c r="R259" s="242"/>
      <c r="S259" s="243"/>
      <c r="T259" s="237"/>
      <c r="U259" s="237">
        <f>SUM(U260:U292)</f>
        <v>50.239999999999995</v>
      </c>
      <c r="V259" s="237"/>
      <c r="W259" s="237"/>
      <c r="AF259" t="s">
        <v>147</v>
      </c>
    </row>
    <row r="260" spans="1:59" outlineLevel="1" x14ac:dyDescent="0.25">
      <c r="A260" s="244">
        <v>52</v>
      </c>
      <c r="B260" s="245" t="s">
        <v>384</v>
      </c>
      <c r="C260" s="263" t="s">
        <v>385</v>
      </c>
      <c r="D260" s="246" t="s">
        <v>150</v>
      </c>
      <c r="E260" s="247">
        <v>68.689800000000005</v>
      </c>
      <c r="F260" s="248"/>
      <c r="G260" s="249">
        <f>ROUND(E260*F260,2)</f>
        <v>0</v>
      </c>
      <c r="H260" s="248"/>
      <c r="I260" s="249">
        <f>ROUND(E260*H260,2)</f>
        <v>0</v>
      </c>
      <c r="J260" s="248"/>
      <c r="K260" s="249">
        <f>ROUND(E260*J260,2)</f>
        <v>0</v>
      </c>
      <c r="L260" s="249">
        <v>21</v>
      </c>
      <c r="M260" s="249">
        <f>G260*(1+L260/100)</f>
        <v>0</v>
      </c>
      <c r="N260" s="249">
        <v>0</v>
      </c>
      <c r="O260" s="249">
        <f>ROUND(E260*N260,2)</f>
        <v>0</v>
      </c>
      <c r="P260" s="249">
        <v>4.5999999999999999E-2</v>
      </c>
      <c r="Q260" s="249">
        <f>ROUND(E260*P260,2)</f>
        <v>3.16</v>
      </c>
      <c r="R260" s="249"/>
      <c r="S260" s="250" t="s">
        <v>151</v>
      </c>
      <c r="T260" s="229">
        <v>0.26</v>
      </c>
      <c r="U260" s="229">
        <f>ROUND(E260*T260,2)</f>
        <v>17.86</v>
      </c>
      <c r="V260" s="229"/>
      <c r="W260" s="229" t="s">
        <v>152</v>
      </c>
      <c r="X260" s="210"/>
      <c r="Y260" s="210"/>
      <c r="Z260" s="210"/>
      <c r="AA260" s="210"/>
      <c r="AB260" s="210"/>
      <c r="AC260" s="210"/>
      <c r="AD260" s="210"/>
      <c r="AE260" s="210"/>
      <c r="AF260" s="210" t="s">
        <v>153</v>
      </c>
      <c r="AG260" s="210"/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</row>
    <row r="261" spans="1:59" outlineLevel="1" x14ac:dyDescent="0.25">
      <c r="A261" s="227"/>
      <c r="B261" s="228"/>
      <c r="C261" s="264" t="s">
        <v>300</v>
      </c>
      <c r="D261" s="230"/>
      <c r="E261" s="231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10"/>
      <c r="Y261" s="210"/>
      <c r="Z261" s="210"/>
      <c r="AA261" s="210"/>
      <c r="AB261" s="210"/>
      <c r="AC261" s="210"/>
      <c r="AD261" s="210"/>
      <c r="AE261" s="210"/>
      <c r="AF261" s="210" t="s">
        <v>155</v>
      </c>
      <c r="AG261" s="210">
        <v>0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</row>
    <row r="262" spans="1:59" outlineLevel="1" x14ac:dyDescent="0.25">
      <c r="A262" s="227"/>
      <c r="B262" s="228"/>
      <c r="C262" s="264" t="s">
        <v>301</v>
      </c>
      <c r="D262" s="230"/>
      <c r="E262" s="231">
        <v>11.772</v>
      </c>
      <c r="F262" s="229"/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10"/>
      <c r="Y262" s="210"/>
      <c r="Z262" s="210"/>
      <c r="AA262" s="210"/>
      <c r="AB262" s="210"/>
      <c r="AC262" s="210"/>
      <c r="AD262" s="210"/>
      <c r="AE262" s="210"/>
      <c r="AF262" s="210" t="s">
        <v>155</v>
      </c>
      <c r="AG262" s="210">
        <v>0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</row>
    <row r="263" spans="1:59" outlineLevel="1" x14ac:dyDescent="0.25">
      <c r="A263" s="227"/>
      <c r="B263" s="228"/>
      <c r="C263" s="264" t="s">
        <v>302</v>
      </c>
      <c r="D263" s="230"/>
      <c r="E263" s="231"/>
      <c r="F263" s="229"/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10"/>
      <c r="Y263" s="210"/>
      <c r="Z263" s="210"/>
      <c r="AA263" s="210"/>
      <c r="AB263" s="210"/>
      <c r="AC263" s="210"/>
      <c r="AD263" s="210"/>
      <c r="AE263" s="210"/>
      <c r="AF263" s="210" t="s">
        <v>155</v>
      </c>
      <c r="AG263" s="210">
        <v>0</v>
      </c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</row>
    <row r="264" spans="1:59" outlineLevel="1" x14ac:dyDescent="0.25">
      <c r="A264" s="227"/>
      <c r="B264" s="228"/>
      <c r="C264" s="264" t="s">
        <v>303</v>
      </c>
      <c r="D264" s="230"/>
      <c r="E264" s="231">
        <v>20.492000000000001</v>
      </c>
      <c r="F264" s="229"/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10"/>
      <c r="Y264" s="210"/>
      <c r="Z264" s="210"/>
      <c r="AA264" s="210"/>
      <c r="AB264" s="210"/>
      <c r="AC264" s="210"/>
      <c r="AD264" s="210"/>
      <c r="AE264" s="210"/>
      <c r="AF264" s="210" t="s">
        <v>155</v>
      </c>
      <c r="AG264" s="210">
        <v>0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</row>
    <row r="265" spans="1:59" outlineLevel="1" x14ac:dyDescent="0.25">
      <c r="A265" s="227"/>
      <c r="B265" s="228"/>
      <c r="C265" s="264" t="s">
        <v>304</v>
      </c>
      <c r="D265" s="230"/>
      <c r="E265" s="231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10"/>
      <c r="Y265" s="210"/>
      <c r="Z265" s="210"/>
      <c r="AA265" s="210"/>
      <c r="AB265" s="210"/>
      <c r="AC265" s="210"/>
      <c r="AD265" s="210"/>
      <c r="AE265" s="210"/>
      <c r="AF265" s="210" t="s">
        <v>155</v>
      </c>
      <c r="AG265" s="210">
        <v>0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</row>
    <row r="266" spans="1:59" outlineLevel="1" x14ac:dyDescent="0.25">
      <c r="A266" s="227"/>
      <c r="B266" s="228"/>
      <c r="C266" s="264" t="s">
        <v>305</v>
      </c>
      <c r="D266" s="230"/>
      <c r="E266" s="231">
        <v>5.9077999999999999</v>
      </c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10"/>
      <c r="Y266" s="210"/>
      <c r="Z266" s="210"/>
      <c r="AA266" s="210"/>
      <c r="AB266" s="210"/>
      <c r="AC266" s="210"/>
      <c r="AD266" s="210"/>
      <c r="AE266" s="210"/>
      <c r="AF266" s="210" t="s">
        <v>155</v>
      </c>
      <c r="AG266" s="210">
        <v>0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</row>
    <row r="267" spans="1:59" outlineLevel="1" x14ac:dyDescent="0.25">
      <c r="A267" s="227"/>
      <c r="B267" s="228"/>
      <c r="C267" s="264" t="s">
        <v>306</v>
      </c>
      <c r="D267" s="230"/>
      <c r="E267" s="231"/>
      <c r="F267" s="229"/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10"/>
      <c r="Y267" s="210"/>
      <c r="Z267" s="210"/>
      <c r="AA267" s="210"/>
      <c r="AB267" s="210"/>
      <c r="AC267" s="210"/>
      <c r="AD267" s="210"/>
      <c r="AE267" s="210"/>
      <c r="AF267" s="210" t="s">
        <v>155</v>
      </c>
      <c r="AG267" s="210">
        <v>0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</row>
    <row r="268" spans="1:59" outlineLevel="1" x14ac:dyDescent="0.25">
      <c r="A268" s="227"/>
      <c r="B268" s="228"/>
      <c r="C268" s="264" t="s">
        <v>307</v>
      </c>
      <c r="D268" s="230"/>
      <c r="E268" s="231">
        <v>18.963999999999999</v>
      </c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10"/>
      <c r="Y268" s="210"/>
      <c r="Z268" s="210"/>
      <c r="AA268" s="210"/>
      <c r="AB268" s="210"/>
      <c r="AC268" s="210"/>
      <c r="AD268" s="210"/>
      <c r="AE268" s="210"/>
      <c r="AF268" s="210" t="s">
        <v>155</v>
      </c>
      <c r="AG268" s="210">
        <v>0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</row>
    <row r="269" spans="1:59" outlineLevel="1" x14ac:dyDescent="0.25">
      <c r="A269" s="227"/>
      <c r="B269" s="228"/>
      <c r="C269" s="264" t="s">
        <v>386</v>
      </c>
      <c r="D269" s="230"/>
      <c r="E269" s="231"/>
      <c r="F269" s="229"/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10"/>
      <c r="Y269" s="210"/>
      <c r="Z269" s="210"/>
      <c r="AA269" s="210"/>
      <c r="AB269" s="210"/>
      <c r="AC269" s="210"/>
      <c r="AD269" s="210"/>
      <c r="AE269" s="210"/>
      <c r="AF269" s="210" t="s">
        <v>155</v>
      </c>
      <c r="AG269" s="210">
        <v>0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</row>
    <row r="270" spans="1:59" outlineLevel="1" x14ac:dyDescent="0.25">
      <c r="A270" s="227"/>
      <c r="B270" s="228"/>
      <c r="C270" s="264" t="s">
        <v>387</v>
      </c>
      <c r="D270" s="230"/>
      <c r="E270" s="231">
        <v>11.554</v>
      </c>
      <c r="F270" s="229"/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10"/>
      <c r="Y270" s="210"/>
      <c r="Z270" s="210"/>
      <c r="AA270" s="210"/>
      <c r="AB270" s="210"/>
      <c r="AC270" s="210"/>
      <c r="AD270" s="210"/>
      <c r="AE270" s="210"/>
      <c r="AF270" s="210" t="s">
        <v>155</v>
      </c>
      <c r="AG270" s="210">
        <v>0</v>
      </c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</row>
    <row r="271" spans="1:59" outlineLevel="1" x14ac:dyDescent="0.25">
      <c r="A271" s="244">
        <v>53</v>
      </c>
      <c r="B271" s="245" t="s">
        <v>388</v>
      </c>
      <c r="C271" s="263" t="s">
        <v>389</v>
      </c>
      <c r="D271" s="246" t="s">
        <v>150</v>
      </c>
      <c r="E271" s="247">
        <v>86.369</v>
      </c>
      <c r="F271" s="248"/>
      <c r="G271" s="249">
        <f>ROUND(E271*F271,2)</f>
        <v>0</v>
      </c>
      <c r="H271" s="248"/>
      <c r="I271" s="249">
        <f>ROUND(E271*H271,2)</f>
        <v>0</v>
      </c>
      <c r="J271" s="248"/>
      <c r="K271" s="249">
        <f>ROUND(E271*J271,2)</f>
        <v>0</v>
      </c>
      <c r="L271" s="249">
        <v>21</v>
      </c>
      <c r="M271" s="249">
        <f>G271*(1+L271/100)</f>
        <v>0</v>
      </c>
      <c r="N271" s="249">
        <v>0</v>
      </c>
      <c r="O271" s="249">
        <f>ROUND(E271*N271,2)</f>
        <v>0</v>
      </c>
      <c r="P271" s="249">
        <v>5.8999999999999997E-2</v>
      </c>
      <c r="Q271" s="249">
        <f>ROUND(E271*P271,2)</f>
        <v>5.0999999999999996</v>
      </c>
      <c r="R271" s="249"/>
      <c r="S271" s="250" t="s">
        <v>151</v>
      </c>
      <c r="T271" s="229">
        <v>0.2</v>
      </c>
      <c r="U271" s="229">
        <f>ROUND(E271*T271,2)</f>
        <v>17.27</v>
      </c>
      <c r="V271" s="229"/>
      <c r="W271" s="229" t="s">
        <v>152</v>
      </c>
      <c r="X271" s="210"/>
      <c r="Y271" s="210"/>
      <c r="Z271" s="210"/>
      <c r="AA271" s="210"/>
      <c r="AB271" s="210"/>
      <c r="AC271" s="210"/>
      <c r="AD271" s="210"/>
      <c r="AE271" s="210"/>
      <c r="AF271" s="210" t="s">
        <v>153</v>
      </c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</row>
    <row r="272" spans="1:59" outlineLevel="1" x14ac:dyDescent="0.25">
      <c r="A272" s="227"/>
      <c r="B272" s="228"/>
      <c r="C272" s="264" t="s">
        <v>332</v>
      </c>
      <c r="D272" s="230"/>
      <c r="E272" s="231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10"/>
      <c r="Y272" s="210"/>
      <c r="Z272" s="210"/>
      <c r="AA272" s="210"/>
      <c r="AB272" s="210"/>
      <c r="AC272" s="210"/>
      <c r="AD272" s="210"/>
      <c r="AE272" s="210"/>
      <c r="AF272" s="210" t="s">
        <v>155</v>
      </c>
      <c r="AG272" s="210">
        <v>0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</row>
    <row r="273" spans="1:59" outlineLevel="1" x14ac:dyDescent="0.25">
      <c r="A273" s="227"/>
      <c r="B273" s="228"/>
      <c r="C273" s="264" t="s">
        <v>164</v>
      </c>
      <c r="D273" s="230"/>
      <c r="E273" s="231"/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10"/>
      <c r="Y273" s="210"/>
      <c r="Z273" s="210"/>
      <c r="AA273" s="210"/>
      <c r="AB273" s="210"/>
      <c r="AC273" s="210"/>
      <c r="AD273" s="210"/>
      <c r="AE273" s="210"/>
      <c r="AF273" s="210" t="s">
        <v>155</v>
      </c>
      <c r="AG273" s="210">
        <v>0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</row>
    <row r="274" spans="1:59" outlineLevel="1" x14ac:dyDescent="0.25">
      <c r="A274" s="227"/>
      <c r="B274" s="228"/>
      <c r="C274" s="264" t="s">
        <v>333</v>
      </c>
      <c r="D274" s="230"/>
      <c r="E274" s="231">
        <v>14.098000000000001</v>
      </c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10"/>
      <c r="Y274" s="210"/>
      <c r="Z274" s="210"/>
      <c r="AA274" s="210"/>
      <c r="AB274" s="210"/>
      <c r="AC274" s="210"/>
      <c r="AD274" s="210"/>
      <c r="AE274" s="210"/>
      <c r="AF274" s="210" t="s">
        <v>155</v>
      </c>
      <c r="AG274" s="210">
        <v>0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</row>
    <row r="275" spans="1:59" outlineLevel="1" x14ac:dyDescent="0.25">
      <c r="A275" s="227"/>
      <c r="B275" s="228"/>
      <c r="C275" s="264" t="s">
        <v>166</v>
      </c>
      <c r="D275" s="230"/>
      <c r="E275" s="231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10"/>
      <c r="Y275" s="210"/>
      <c r="Z275" s="210"/>
      <c r="AA275" s="210"/>
      <c r="AB275" s="210"/>
      <c r="AC275" s="210"/>
      <c r="AD275" s="210"/>
      <c r="AE275" s="210"/>
      <c r="AF275" s="210" t="s">
        <v>155</v>
      </c>
      <c r="AG275" s="210">
        <v>0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</row>
    <row r="276" spans="1:59" outlineLevel="1" x14ac:dyDescent="0.25">
      <c r="A276" s="227"/>
      <c r="B276" s="228"/>
      <c r="C276" s="264" t="s">
        <v>334</v>
      </c>
      <c r="D276" s="230"/>
      <c r="E276" s="231">
        <v>14.346</v>
      </c>
      <c r="F276" s="229"/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10"/>
      <c r="Y276" s="210"/>
      <c r="Z276" s="210"/>
      <c r="AA276" s="210"/>
      <c r="AB276" s="210"/>
      <c r="AC276" s="210"/>
      <c r="AD276" s="210"/>
      <c r="AE276" s="210"/>
      <c r="AF276" s="210" t="s">
        <v>155</v>
      </c>
      <c r="AG276" s="210">
        <v>0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</row>
    <row r="277" spans="1:59" outlineLevel="1" x14ac:dyDescent="0.25">
      <c r="A277" s="227"/>
      <c r="B277" s="228"/>
      <c r="C277" s="264" t="s">
        <v>168</v>
      </c>
      <c r="D277" s="230"/>
      <c r="E277" s="231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10"/>
      <c r="Y277" s="210"/>
      <c r="Z277" s="210"/>
      <c r="AA277" s="210"/>
      <c r="AB277" s="210"/>
      <c r="AC277" s="210"/>
      <c r="AD277" s="210"/>
      <c r="AE277" s="210"/>
      <c r="AF277" s="210" t="s">
        <v>155</v>
      </c>
      <c r="AG277" s="210">
        <v>0</v>
      </c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</row>
    <row r="278" spans="1:59" outlineLevel="1" x14ac:dyDescent="0.25">
      <c r="A278" s="227"/>
      <c r="B278" s="228"/>
      <c r="C278" s="264" t="s">
        <v>335</v>
      </c>
      <c r="D278" s="230"/>
      <c r="E278" s="231">
        <v>13.86</v>
      </c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10"/>
      <c r="Y278" s="210"/>
      <c r="Z278" s="210"/>
      <c r="AA278" s="210"/>
      <c r="AB278" s="210"/>
      <c r="AC278" s="210"/>
      <c r="AD278" s="210"/>
      <c r="AE278" s="210"/>
      <c r="AF278" s="210" t="s">
        <v>155</v>
      </c>
      <c r="AG278" s="210">
        <v>0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</row>
    <row r="279" spans="1:59" outlineLevel="1" x14ac:dyDescent="0.25">
      <c r="A279" s="227"/>
      <c r="B279" s="228"/>
      <c r="C279" s="264" t="s">
        <v>336</v>
      </c>
      <c r="D279" s="230"/>
      <c r="E279" s="231">
        <v>15.4</v>
      </c>
      <c r="F279" s="229"/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10"/>
      <c r="Y279" s="210"/>
      <c r="Z279" s="210"/>
      <c r="AA279" s="210"/>
      <c r="AB279" s="210"/>
      <c r="AC279" s="210"/>
      <c r="AD279" s="210"/>
      <c r="AE279" s="210"/>
      <c r="AF279" s="210" t="s">
        <v>155</v>
      </c>
      <c r="AG279" s="210">
        <v>0</v>
      </c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</row>
    <row r="280" spans="1:59" outlineLevel="1" x14ac:dyDescent="0.25">
      <c r="A280" s="227"/>
      <c r="B280" s="228"/>
      <c r="C280" s="264" t="s">
        <v>171</v>
      </c>
      <c r="D280" s="230"/>
      <c r="E280" s="231"/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10"/>
      <c r="Y280" s="210"/>
      <c r="Z280" s="210"/>
      <c r="AA280" s="210"/>
      <c r="AB280" s="210"/>
      <c r="AC280" s="210"/>
      <c r="AD280" s="210"/>
      <c r="AE280" s="210"/>
      <c r="AF280" s="210" t="s">
        <v>155</v>
      </c>
      <c r="AG280" s="210">
        <v>0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</row>
    <row r="281" spans="1:59" outlineLevel="1" x14ac:dyDescent="0.25">
      <c r="A281" s="227"/>
      <c r="B281" s="228"/>
      <c r="C281" s="264" t="s">
        <v>337</v>
      </c>
      <c r="D281" s="230"/>
      <c r="E281" s="231">
        <v>28.664999999999999</v>
      </c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10"/>
      <c r="Y281" s="210"/>
      <c r="Z281" s="210"/>
      <c r="AA281" s="210"/>
      <c r="AB281" s="210"/>
      <c r="AC281" s="210"/>
      <c r="AD281" s="210"/>
      <c r="AE281" s="210"/>
      <c r="AF281" s="210" t="s">
        <v>155</v>
      </c>
      <c r="AG281" s="210">
        <v>0</v>
      </c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</row>
    <row r="282" spans="1:59" outlineLevel="1" x14ac:dyDescent="0.25">
      <c r="A282" s="244">
        <v>54</v>
      </c>
      <c r="B282" s="245" t="s">
        <v>390</v>
      </c>
      <c r="C282" s="263" t="s">
        <v>391</v>
      </c>
      <c r="D282" s="246" t="s">
        <v>150</v>
      </c>
      <c r="E282" s="247">
        <v>68.689800000000005</v>
      </c>
      <c r="F282" s="248"/>
      <c r="G282" s="249">
        <f>ROUND(E282*F282,2)</f>
        <v>0</v>
      </c>
      <c r="H282" s="248"/>
      <c r="I282" s="249">
        <f>ROUND(E282*H282,2)</f>
        <v>0</v>
      </c>
      <c r="J282" s="248"/>
      <c r="K282" s="249">
        <f>ROUND(E282*J282,2)</f>
        <v>0</v>
      </c>
      <c r="L282" s="249">
        <v>21</v>
      </c>
      <c r="M282" s="249">
        <f>G282*(1+L282/100)</f>
        <v>0</v>
      </c>
      <c r="N282" s="249">
        <v>0</v>
      </c>
      <c r="O282" s="249">
        <f>ROUND(E282*N282,2)</f>
        <v>0</v>
      </c>
      <c r="P282" s="249">
        <v>1.4E-2</v>
      </c>
      <c r="Q282" s="249">
        <f>ROUND(E282*P282,2)</f>
        <v>0.96</v>
      </c>
      <c r="R282" s="249"/>
      <c r="S282" s="250" t="s">
        <v>151</v>
      </c>
      <c r="T282" s="229">
        <v>0.22</v>
      </c>
      <c r="U282" s="229">
        <f>ROUND(E282*T282,2)</f>
        <v>15.11</v>
      </c>
      <c r="V282" s="229"/>
      <c r="W282" s="229" t="s">
        <v>152</v>
      </c>
      <c r="X282" s="210"/>
      <c r="Y282" s="210"/>
      <c r="Z282" s="210"/>
      <c r="AA282" s="210"/>
      <c r="AB282" s="210"/>
      <c r="AC282" s="210"/>
      <c r="AD282" s="210"/>
      <c r="AE282" s="210"/>
      <c r="AF282" s="210" t="s">
        <v>153</v>
      </c>
      <c r="AG282" s="210"/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</row>
    <row r="283" spans="1:59" outlineLevel="1" x14ac:dyDescent="0.25">
      <c r="A283" s="227"/>
      <c r="B283" s="228"/>
      <c r="C283" s="264" t="s">
        <v>300</v>
      </c>
      <c r="D283" s="230"/>
      <c r="E283" s="231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10"/>
      <c r="Y283" s="210"/>
      <c r="Z283" s="210"/>
      <c r="AA283" s="210"/>
      <c r="AB283" s="210"/>
      <c r="AC283" s="210"/>
      <c r="AD283" s="210"/>
      <c r="AE283" s="210"/>
      <c r="AF283" s="210" t="s">
        <v>155</v>
      </c>
      <c r="AG283" s="210">
        <v>0</v>
      </c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</row>
    <row r="284" spans="1:59" outlineLevel="1" x14ac:dyDescent="0.25">
      <c r="A284" s="227"/>
      <c r="B284" s="228"/>
      <c r="C284" s="264" t="s">
        <v>301</v>
      </c>
      <c r="D284" s="230"/>
      <c r="E284" s="231">
        <v>11.772</v>
      </c>
      <c r="F284" s="229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10"/>
      <c r="Y284" s="210"/>
      <c r="Z284" s="210"/>
      <c r="AA284" s="210"/>
      <c r="AB284" s="210"/>
      <c r="AC284" s="210"/>
      <c r="AD284" s="210"/>
      <c r="AE284" s="210"/>
      <c r="AF284" s="210" t="s">
        <v>155</v>
      </c>
      <c r="AG284" s="210">
        <v>0</v>
      </c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</row>
    <row r="285" spans="1:59" outlineLevel="1" x14ac:dyDescent="0.25">
      <c r="A285" s="227"/>
      <c r="B285" s="228"/>
      <c r="C285" s="264" t="s">
        <v>302</v>
      </c>
      <c r="D285" s="230"/>
      <c r="E285" s="231"/>
      <c r="F285" s="229"/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10"/>
      <c r="Y285" s="210"/>
      <c r="Z285" s="210"/>
      <c r="AA285" s="210"/>
      <c r="AB285" s="210"/>
      <c r="AC285" s="210"/>
      <c r="AD285" s="210"/>
      <c r="AE285" s="210"/>
      <c r="AF285" s="210" t="s">
        <v>155</v>
      </c>
      <c r="AG285" s="210">
        <v>0</v>
      </c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</row>
    <row r="286" spans="1:59" outlineLevel="1" x14ac:dyDescent="0.25">
      <c r="A286" s="227"/>
      <c r="B286" s="228"/>
      <c r="C286" s="264" t="s">
        <v>303</v>
      </c>
      <c r="D286" s="230"/>
      <c r="E286" s="231">
        <v>20.492000000000001</v>
      </c>
      <c r="F286" s="229"/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10"/>
      <c r="Y286" s="210"/>
      <c r="Z286" s="210"/>
      <c r="AA286" s="210"/>
      <c r="AB286" s="210"/>
      <c r="AC286" s="210"/>
      <c r="AD286" s="210"/>
      <c r="AE286" s="210"/>
      <c r="AF286" s="210" t="s">
        <v>155</v>
      </c>
      <c r="AG286" s="210">
        <v>0</v>
      </c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</row>
    <row r="287" spans="1:59" outlineLevel="1" x14ac:dyDescent="0.25">
      <c r="A287" s="227"/>
      <c r="B287" s="228"/>
      <c r="C287" s="264" t="s">
        <v>304</v>
      </c>
      <c r="D287" s="230"/>
      <c r="E287" s="231"/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10"/>
      <c r="Y287" s="210"/>
      <c r="Z287" s="210"/>
      <c r="AA287" s="210"/>
      <c r="AB287" s="210"/>
      <c r="AC287" s="210"/>
      <c r="AD287" s="210"/>
      <c r="AE287" s="210"/>
      <c r="AF287" s="210" t="s">
        <v>155</v>
      </c>
      <c r="AG287" s="210">
        <v>0</v>
      </c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</row>
    <row r="288" spans="1:59" outlineLevel="1" x14ac:dyDescent="0.25">
      <c r="A288" s="227"/>
      <c r="B288" s="228"/>
      <c r="C288" s="264" t="s">
        <v>305</v>
      </c>
      <c r="D288" s="230"/>
      <c r="E288" s="231">
        <v>5.9077999999999999</v>
      </c>
      <c r="F288" s="229"/>
      <c r="G288" s="229"/>
      <c r="H288" s="229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10"/>
      <c r="Y288" s="210"/>
      <c r="Z288" s="210"/>
      <c r="AA288" s="210"/>
      <c r="AB288" s="210"/>
      <c r="AC288" s="210"/>
      <c r="AD288" s="210"/>
      <c r="AE288" s="210"/>
      <c r="AF288" s="210" t="s">
        <v>155</v>
      </c>
      <c r="AG288" s="210">
        <v>0</v>
      </c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</row>
    <row r="289" spans="1:59" outlineLevel="1" x14ac:dyDescent="0.25">
      <c r="A289" s="227"/>
      <c r="B289" s="228"/>
      <c r="C289" s="264" t="s">
        <v>306</v>
      </c>
      <c r="D289" s="230"/>
      <c r="E289" s="231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10"/>
      <c r="Y289" s="210"/>
      <c r="Z289" s="210"/>
      <c r="AA289" s="210"/>
      <c r="AB289" s="210"/>
      <c r="AC289" s="210"/>
      <c r="AD289" s="210"/>
      <c r="AE289" s="210"/>
      <c r="AF289" s="210" t="s">
        <v>155</v>
      </c>
      <c r="AG289" s="210">
        <v>0</v>
      </c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</row>
    <row r="290" spans="1:59" outlineLevel="1" x14ac:dyDescent="0.25">
      <c r="A290" s="227"/>
      <c r="B290" s="228"/>
      <c r="C290" s="264" t="s">
        <v>307</v>
      </c>
      <c r="D290" s="230"/>
      <c r="E290" s="231">
        <v>18.963999999999999</v>
      </c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10"/>
      <c r="Y290" s="210"/>
      <c r="Z290" s="210"/>
      <c r="AA290" s="210"/>
      <c r="AB290" s="210"/>
      <c r="AC290" s="210"/>
      <c r="AD290" s="210"/>
      <c r="AE290" s="210"/>
      <c r="AF290" s="210" t="s">
        <v>155</v>
      </c>
      <c r="AG290" s="210">
        <v>0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</row>
    <row r="291" spans="1:59" outlineLevel="1" x14ac:dyDescent="0.25">
      <c r="A291" s="227"/>
      <c r="B291" s="228"/>
      <c r="C291" s="264" t="s">
        <v>386</v>
      </c>
      <c r="D291" s="230"/>
      <c r="E291" s="231"/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10"/>
      <c r="Y291" s="210"/>
      <c r="Z291" s="210"/>
      <c r="AA291" s="210"/>
      <c r="AB291" s="210"/>
      <c r="AC291" s="210"/>
      <c r="AD291" s="210"/>
      <c r="AE291" s="210"/>
      <c r="AF291" s="210" t="s">
        <v>155</v>
      </c>
      <c r="AG291" s="210">
        <v>0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</row>
    <row r="292" spans="1:59" outlineLevel="1" x14ac:dyDescent="0.25">
      <c r="A292" s="227"/>
      <c r="B292" s="228"/>
      <c r="C292" s="264" t="s">
        <v>387</v>
      </c>
      <c r="D292" s="230"/>
      <c r="E292" s="231">
        <v>11.554</v>
      </c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10"/>
      <c r="Y292" s="210"/>
      <c r="Z292" s="210"/>
      <c r="AA292" s="210"/>
      <c r="AB292" s="210"/>
      <c r="AC292" s="210"/>
      <c r="AD292" s="210"/>
      <c r="AE292" s="210"/>
      <c r="AF292" s="210" t="s">
        <v>155</v>
      </c>
      <c r="AG292" s="210">
        <v>0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</row>
    <row r="293" spans="1:59" x14ac:dyDescent="0.25">
      <c r="A293" s="238" t="s">
        <v>146</v>
      </c>
      <c r="B293" s="239" t="s">
        <v>87</v>
      </c>
      <c r="C293" s="262" t="s">
        <v>88</v>
      </c>
      <c r="D293" s="240"/>
      <c r="E293" s="241"/>
      <c r="F293" s="242"/>
      <c r="G293" s="242">
        <f>SUMIF(AF294:AF294,"&lt;&gt;NOR",G294:G294)</f>
        <v>0</v>
      </c>
      <c r="H293" s="242"/>
      <c r="I293" s="242">
        <f>SUM(I294:I294)</f>
        <v>0</v>
      </c>
      <c r="J293" s="242"/>
      <c r="K293" s="242">
        <f>SUM(K294:K294)</f>
        <v>0</v>
      </c>
      <c r="L293" s="242"/>
      <c r="M293" s="242">
        <f>SUM(M294:M294)</f>
        <v>0</v>
      </c>
      <c r="N293" s="242"/>
      <c r="O293" s="242">
        <f>SUM(O294:O294)</f>
        <v>0</v>
      </c>
      <c r="P293" s="242"/>
      <c r="Q293" s="242">
        <f>SUM(Q294:Q294)</f>
        <v>0</v>
      </c>
      <c r="R293" s="242"/>
      <c r="S293" s="243"/>
      <c r="T293" s="237"/>
      <c r="U293" s="237">
        <f>SUM(U294:U294)</f>
        <v>123.85</v>
      </c>
      <c r="V293" s="237"/>
      <c r="W293" s="237"/>
      <c r="AF293" t="s">
        <v>147</v>
      </c>
    </row>
    <row r="294" spans="1:59" outlineLevel="1" x14ac:dyDescent="0.25">
      <c r="A294" s="251">
        <v>55</v>
      </c>
      <c r="B294" s="252" t="s">
        <v>392</v>
      </c>
      <c r="C294" s="266" t="s">
        <v>393</v>
      </c>
      <c r="D294" s="253" t="s">
        <v>283</v>
      </c>
      <c r="E294" s="254">
        <v>58.977339999999998</v>
      </c>
      <c r="F294" s="255"/>
      <c r="G294" s="256">
        <f>ROUND(E294*F294,2)</f>
        <v>0</v>
      </c>
      <c r="H294" s="255"/>
      <c r="I294" s="256">
        <f>ROUND(E294*H294,2)</f>
        <v>0</v>
      </c>
      <c r="J294" s="255"/>
      <c r="K294" s="256">
        <f>ROUND(E294*J294,2)</f>
        <v>0</v>
      </c>
      <c r="L294" s="256">
        <v>21</v>
      </c>
      <c r="M294" s="256">
        <f>G294*(1+L294/100)</f>
        <v>0</v>
      </c>
      <c r="N294" s="256">
        <v>0</v>
      </c>
      <c r="O294" s="256">
        <f>ROUND(E294*N294,2)</f>
        <v>0</v>
      </c>
      <c r="P294" s="256">
        <v>0</v>
      </c>
      <c r="Q294" s="256">
        <f>ROUND(E294*P294,2)</f>
        <v>0</v>
      </c>
      <c r="R294" s="256"/>
      <c r="S294" s="257" t="s">
        <v>151</v>
      </c>
      <c r="T294" s="229">
        <v>2.1</v>
      </c>
      <c r="U294" s="229">
        <f>ROUND(E294*T294,2)</f>
        <v>123.85</v>
      </c>
      <c r="V294" s="229"/>
      <c r="W294" s="229" t="s">
        <v>394</v>
      </c>
      <c r="X294" s="210"/>
      <c r="Y294" s="210"/>
      <c r="Z294" s="210"/>
      <c r="AA294" s="210"/>
      <c r="AB294" s="210"/>
      <c r="AC294" s="210"/>
      <c r="AD294" s="210"/>
      <c r="AE294" s="210"/>
      <c r="AF294" s="210" t="s">
        <v>395</v>
      </c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</row>
    <row r="295" spans="1:59" x14ac:dyDescent="0.25">
      <c r="A295" s="238" t="s">
        <v>146</v>
      </c>
      <c r="B295" s="239" t="s">
        <v>89</v>
      </c>
      <c r="C295" s="262" t="s">
        <v>90</v>
      </c>
      <c r="D295" s="240"/>
      <c r="E295" s="241"/>
      <c r="F295" s="242"/>
      <c r="G295" s="242">
        <f>SUMIF(AF296:AF376,"&lt;&gt;NOR",G296:G376)</f>
        <v>0</v>
      </c>
      <c r="H295" s="242"/>
      <c r="I295" s="242">
        <f>SUM(I296:I376)</f>
        <v>0</v>
      </c>
      <c r="J295" s="242"/>
      <c r="K295" s="242">
        <f>SUM(K296:K376)</f>
        <v>0</v>
      </c>
      <c r="L295" s="242"/>
      <c r="M295" s="242">
        <f>SUM(M296:M376)</f>
        <v>0</v>
      </c>
      <c r="N295" s="242"/>
      <c r="O295" s="242">
        <f>SUM(O296:O376)</f>
        <v>0.81</v>
      </c>
      <c r="P295" s="242"/>
      <c r="Q295" s="242">
        <f>SUM(Q296:Q376)</f>
        <v>0</v>
      </c>
      <c r="R295" s="242"/>
      <c r="S295" s="243"/>
      <c r="T295" s="237"/>
      <c r="U295" s="237">
        <f>SUM(U296:U376)</f>
        <v>59.980000000000004</v>
      </c>
      <c r="V295" s="237"/>
      <c r="W295" s="237"/>
      <c r="AF295" t="s">
        <v>147</v>
      </c>
    </row>
    <row r="296" spans="1:59" ht="20.399999999999999" outlineLevel="1" x14ac:dyDescent="0.25">
      <c r="A296" s="244">
        <v>56</v>
      </c>
      <c r="B296" s="245" t="s">
        <v>396</v>
      </c>
      <c r="C296" s="263" t="s">
        <v>397</v>
      </c>
      <c r="D296" s="246" t="s">
        <v>150</v>
      </c>
      <c r="E296" s="247">
        <v>33.93</v>
      </c>
      <c r="F296" s="248"/>
      <c r="G296" s="249">
        <f>ROUND(E296*F296,2)</f>
        <v>0</v>
      </c>
      <c r="H296" s="248"/>
      <c r="I296" s="249">
        <f>ROUND(E296*H296,2)</f>
        <v>0</v>
      </c>
      <c r="J296" s="248"/>
      <c r="K296" s="249">
        <f>ROUND(E296*J296,2)</f>
        <v>0</v>
      </c>
      <c r="L296" s="249">
        <v>21</v>
      </c>
      <c r="M296" s="249">
        <f>G296*(1+L296/100)</f>
        <v>0</v>
      </c>
      <c r="N296" s="249">
        <v>3.3E-4</v>
      </c>
      <c r="O296" s="249">
        <f>ROUND(E296*N296,2)</f>
        <v>0.01</v>
      </c>
      <c r="P296" s="249">
        <v>0</v>
      </c>
      <c r="Q296" s="249">
        <f>ROUND(E296*P296,2)</f>
        <v>0</v>
      </c>
      <c r="R296" s="249"/>
      <c r="S296" s="250" t="s">
        <v>151</v>
      </c>
      <c r="T296" s="229">
        <v>2.75E-2</v>
      </c>
      <c r="U296" s="229">
        <f>ROUND(E296*T296,2)</f>
        <v>0.93</v>
      </c>
      <c r="V296" s="229"/>
      <c r="W296" s="229" t="s">
        <v>152</v>
      </c>
      <c r="X296" s="210"/>
      <c r="Y296" s="210"/>
      <c r="Z296" s="210"/>
      <c r="AA296" s="210"/>
      <c r="AB296" s="210"/>
      <c r="AC296" s="210"/>
      <c r="AD296" s="210"/>
      <c r="AE296" s="210"/>
      <c r="AF296" s="210" t="s">
        <v>153</v>
      </c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</row>
    <row r="297" spans="1:59" outlineLevel="1" x14ac:dyDescent="0.25">
      <c r="A297" s="227"/>
      <c r="B297" s="228"/>
      <c r="C297" s="264" t="s">
        <v>332</v>
      </c>
      <c r="D297" s="230"/>
      <c r="E297" s="231"/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10"/>
      <c r="Y297" s="210"/>
      <c r="Z297" s="210"/>
      <c r="AA297" s="210"/>
      <c r="AB297" s="210"/>
      <c r="AC297" s="210"/>
      <c r="AD297" s="210"/>
      <c r="AE297" s="210"/>
      <c r="AF297" s="210" t="s">
        <v>155</v>
      </c>
      <c r="AG297" s="210">
        <v>0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</row>
    <row r="298" spans="1:59" outlineLevel="1" x14ac:dyDescent="0.25">
      <c r="A298" s="227"/>
      <c r="B298" s="228"/>
      <c r="C298" s="264" t="s">
        <v>164</v>
      </c>
      <c r="D298" s="230"/>
      <c r="E298" s="231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10"/>
      <c r="Y298" s="210"/>
      <c r="Z298" s="210"/>
      <c r="AA298" s="210"/>
      <c r="AB298" s="210"/>
      <c r="AC298" s="210"/>
      <c r="AD298" s="210"/>
      <c r="AE298" s="210"/>
      <c r="AF298" s="210" t="s">
        <v>155</v>
      </c>
      <c r="AG298" s="210">
        <v>0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</row>
    <row r="299" spans="1:59" outlineLevel="1" x14ac:dyDescent="0.25">
      <c r="A299" s="227"/>
      <c r="B299" s="228"/>
      <c r="C299" s="264" t="s">
        <v>398</v>
      </c>
      <c r="D299" s="230"/>
      <c r="E299" s="231">
        <v>10.07</v>
      </c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10"/>
      <c r="Y299" s="210"/>
      <c r="Z299" s="210"/>
      <c r="AA299" s="210"/>
      <c r="AB299" s="210"/>
      <c r="AC299" s="210"/>
      <c r="AD299" s="210"/>
      <c r="AE299" s="210"/>
      <c r="AF299" s="210" t="s">
        <v>155</v>
      </c>
      <c r="AG299" s="210">
        <v>0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</row>
    <row r="300" spans="1:59" outlineLevel="1" x14ac:dyDescent="0.25">
      <c r="A300" s="227"/>
      <c r="B300" s="228"/>
      <c r="C300" s="264" t="s">
        <v>166</v>
      </c>
      <c r="D300" s="230"/>
      <c r="E300" s="231"/>
      <c r="F300" s="229"/>
      <c r="G300" s="229"/>
      <c r="H300" s="229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10"/>
      <c r="Y300" s="210"/>
      <c r="Z300" s="210"/>
      <c r="AA300" s="210"/>
      <c r="AB300" s="210"/>
      <c r="AC300" s="210"/>
      <c r="AD300" s="210"/>
      <c r="AE300" s="210"/>
      <c r="AF300" s="210" t="s">
        <v>155</v>
      </c>
      <c r="AG300" s="210">
        <v>0</v>
      </c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</row>
    <row r="301" spans="1:59" outlineLevel="1" x14ac:dyDescent="0.25">
      <c r="A301" s="227"/>
      <c r="B301" s="228"/>
      <c r="C301" s="264" t="s">
        <v>399</v>
      </c>
      <c r="D301" s="230"/>
      <c r="E301" s="231">
        <v>7.97</v>
      </c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10"/>
      <c r="Y301" s="210"/>
      <c r="Z301" s="210"/>
      <c r="AA301" s="210"/>
      <c r="AB301" s="210"/>
      <c r="AC301" s="210"/>
      <c r="AD301" s="210"/>
      <c r="AE301" s="210"/>
      <c r="AF301" s="210" t="s">
        <v>155</v>
      </c>
      <c r="AG301" s="210">
        <v>0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</row>
    <row r="302" spans="1:59" outlineLevel="1" x14ac:dyDescent="0.25">
      <c r="A302" s="227"/>
      <c r="B302" s="228"/>
      <c r="C302" s="264" t="s">
        <v>168</v>
      </c>
      <c r="D302" s="230"/>
      <c r="E302" s="231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10"/>
      <c r="Y302" s="210"/>
      <c r="Z302" s="210"/>
      <c r="AA302" s="210"/>
      <c r="AB302" s="210"/>
      <c r="AC302" s="210"/>
      <c r="AD302" s="210"/>
      <c r="AE302" s="210"/>
      <c r="AF302" s="210" t="s">
        <v>155</v>
      </c>
      <c r="AG302" s="210">
        <v>0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</row>
    <row r="303" spans="1:59" outlineLevel="1" x14ac:dyDescent="0.25">
      <c r="A303" s="227"/>
      <c r="B303" s="228"/>
      <c r="C303" s="264" t="s">
        <v>400</v>
      </c>
      <c r="D303" s="230"/>
      <c r="E303" s="231">
        <v>7.7</v>
      </c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10"/>
      <c r="Y303" s="210"/>
      <c r="Z303" s="210"/>
      <c r="AA303" s="210"/>
      <c r="AB303" s="210"/>
      <c r="AC303" s="210"/>
      <c r="AD303" s="210"/>
      <c r="AE303" s="210"/>
      <c r="AF303" s="210" t="s">
        <v>155</v>
      </c>
      <c r="AG303" s="210">
        <v>0</v>
      </c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</row>
    <row r="304" spans="1:59" outlineLevel="1" x14ac:dyDescent="0.25">
      <c r="A304" s="227"/>
      <c r="B304" s="228"/>
      <c r="C304" s="264" t="s">
        <v>171</v>
      </c>
      <c r="D304" s="230"/>
      <c r="E304" s="231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10"/>
      <c r="Y304" s="210"/>
      <c r="Z304" s="210"/>
      <c r="AA304" s="210"/>
      <c r="AB304" s="210"/>
      <c r="AC304" s="210"/>
      <c r="AD304" s="210"/>
      <c r="AE304" s="210"/>
      <c r="AF304" s="210" t="s">
        <v>155</v>
      </c>
      <c r="AG304" s="210">
        <v>0</v>
      </c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</row>
    <row r="305" spans="1:59" outlineLevel="1" x14ac:dyDescent="0.25">
      <c r="A305" s="227"/>
      <c r="B305" s="228"/>
      <c r="C305" s="264" t="s">
        <v>401</v>
      </c>
      <c r="D305" s="230"/>
      <c r="E305" s="231">
        <v>8.19</v>
      </c>
      <c r="F305" s="229"/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10"/>
      <c r="Y305" s="210"/>
      <c r="Z305" s="210"/>
      <c r="AA305" s="210"/>
      <c r="AB305" s="210"/>
      <c r="AC305" s="210"/>
      <c r="AD305" s="210"/>
      <c r="AE305" s="210"/>
      <c r="AF305" s="210" t="s">
        <v>155</v>
      </c>
      <c r="AG305" s="210">
        <v>0</v>
      </c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</row>
    <row r="306" spans="1:59" ht="20.399999999999999" outlineLevel="1" x14ac:dyDescent="0.25">
      <c r="A306" s="244">
        <v>57</v>
      </c>
      <c r="B306" s="245" t="s">
        <v>402</v>
      </c>
      <c r="C306" s="263" t="s">
        <v>403</v>
      </c>
      <c r="D306" s="246" t="s">
        <v>150</v>
      </c>
      <c r="E306" s="247">
        <v>86.369</v>
      </c>
      <c r="F306" s="248"/>
      <c r="G306" s="249">
        <f>ROUND(E306*F306,2)</f>
        <v>0</v>
      </c>
      <c r="H306" s="248"/>
      <c r="I306" s="249">
        <f>ROUND(E306*H306,2)</f>
        <v>0</v>
      </c>
      <c r="J306" s="248"/>
      <c r="K306" s="249">
        <f>ROUND(E306*J306,2)</f>
        <v>0</v>
      </c>
      <c r="L306" s="249">
        <v>21</v>
      </c>
      <c r="M306" s="249">
        <f>G306*(1+L306/100)</f>
        <v>0</v>
      </c>
      <c r="N306" s="249">
        <v>5.1999999999999995E-4</v>
      </c>
      <c r="O306" s="249">
        <f>ROUND(E306*N306,2)</f>
        <v>0.04</v>
      </c>
      <c r="P306" s="249">
        <v>0</v>
      </c>
      <c r="Q306" s="249">
        <f>ROUND(E306*P306,2)</f>
        <v>0</v>
      </c>
      <c r="R306" s="249"/>
      <c r="S306" s="250" t="s">
        <v>151</v>
      </c>
      <c r="T306" s="229">
        <v>4.9000000000000002E-2</v>
      </c>
      <c r="U306" s="229">
        <f>ROUND(E306*T306,2)</f>
        <v>4.2300000000000004</v>
      </c>
      <c r="V306" s="229"/>
      <c r="W306" s="229" t="s">
        <v>152</v>
      </c>
      <c r="X306" s="210"/>
      <c r="Y306" s="210"/>
      <c r="Z306" s="210"/>
      <c r="AA306" s="210"/>
      <c r="AB306" s="210"/>
      <c r="AC306" s="210"/>
      <c r="AD306" s="210"/>
      <c r="AE306" s="210"/>
      <c r="AF306" s="210" t="s">
        <v>153</v>
      </c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</row>
    <row r="307" spans="1:59" outlineLevel="1" x14ac:dyDescent="0.25">
      <c r="A307" s="227"/>
      <c r="B307" s="228"/>
      <c r="C307" s="264" t="s">
        <v>332</v>
      </c>
      <c r="D307" s="230"/>
      <c r="E307" s="231"/>
      <c r="F307" s="229"/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10"/>
      <c r="Y307" s="210"/>
      <c r="Z307" s="210"/>
      <c r="AA307" s="210"/>
      <c r="AB307" s="210"/>
      <c r="AC307" s="210"/>
      <c r="AD307" s="210"/>
      <c r="AE307" s="210"/>
      <c r="AF307" s="210" t="s">
        <v>155</v>
      </c>
      <c r="AG307" s="210">
        <v>0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</row>
    <row r="308" spans="1:59" outlineLevel="1" x14ac:dyDescent="0.25">
      <c r="A308" s="227"/>
      <c r="B308" s="228"/>
      <c r="C308" s="264" t="s">
        <v>164</v>
      </c>
      <c r="D308" s="230"/>
      <c r="E308" s="231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10"/>
      <c r="Y308" s="210"/>
      <c r="Z308" s="210"/>
      <c r="AA308" s="210"/>
      <c r="AB308" s="210"/>
      <c r="AC308" s="210"/>
      <c r="AD308" s="210"/>
      <c r="AE308" s="210"/>
      <c r="AF308" s="210" t="s">
        <v>155</v>
      </c>
      <c r="AG308" s="210">
        <v>0</v>
      </c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</row>
    <row r="309" spans="1:59" outlineLevel="1" x14ac:dyDescent="0.25">
      <c r="A309" s="227"/>
      <c r="B309" s="228"/>
      <c r="C309" s="264" t="s">
        <v>333</v>
      </c>
      <c r="D309" s="230"/>
      <c r="E309" s="231">
        <v>14.098000000000001</v>
      </c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10"/>
      <c r="Y309" s="210"/>
      <c r="Z309" s="210"/>
      <c r="AA309" s="210"/>
      <c r="AB309" s="210"/>
      <c r="AC309" s="210"/>
      <c r="AD309" s="210"/>
      <c r="AE309" s="210"/>
      <c r="AF309" s="210" t="s">
        <v>155</v>
      </c>
      <c r="AG309" s="210">
        <v>0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</row>
    <row r="310" spans="1:59" outlineLevel="1" x14ac:dyDescent="0.25">
      <c r="A310" s="227"/>
      <c r="B310" s="228"/>
      <c r="C310" s="264" t="s">
        <v>166</v>
      </c>
      <c r="D310" s="230"/>
      <c r="E310" s="231"/>
      <c r="F310" s="229"/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10"/>
      <c r="Y310" s="210"/>
      <c r="Z310" s="210"/>
      <c r="AA310" s="210"/>
      <c r="AB310" s="210"/>
      <c r="AC310" s="210"/>
      <c r="AD310" s="210"/>
      <c r="AE310" s="210"/>
      <c r="AF310" s="210" t="s">
        <v>155</v>
      </c>
      <c r="AG310" s="210">
        <v>0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</row>
    <row r="311" spans="1:59" outlineLevel="1" x14ac:dyDescent="0.25">
      <c r="A311" s="227"/>
      <c r="B311" s="228"/>
      <c r="C311" s="264" t="s">
        <v>334</v>
      </c>
      <c r="D311" s="230"/>
      <c r="E311" s="231">
        <v>14.346</v>
      </c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10"/>
      <c r="Y311" s="210"/>
      <c r="Z311" s="210"/>
      <c r="AA311" s="210"/>
      <c r="AB311" s="210"/>
      <c r="AC311" s="210"/>
      <c r="AD311" s="210"/>
      <c r="AE311" s="210"/>
      <c r="AF311" s="210" t="s">
        <v>155</v>
      </c>
      <c r="AG311" s="210">
        <v>0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</row>
    <row r="312" spans="1:59" outlineLevel="1" x14ac:dyDescent="0.25">
      <c r="A312" s="227"/>
      <c r="B312" s="228"/>
      <c r="C312" s="264" t="s">
        <v>168</v>
      </c>
      <c r="D312" s="230"/>
      <c r="E312" s="231"/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10"/>
      <c r="Y312" s="210"/>
      <c r="Z312" s="210"/>
      <c r="AA312" s="210"/>
      <c r="AB312" s="210"/>
      <c r="AC312" s="210"/>
      <c r="AD312" s="210"/>
      <c r="AE312" s="210"/>
      <c r="AF312" s="210" t="s">
        <v>155</v>
      </c>
      <c r="AG312" s="210">
        <v>0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</row>
    <row r="313" spans="1:59" outlineLevel="1" x14ac:dyDescent="0.25">
      <c r="A313" s="227"/>
      <c r="B313" s="228"/>
      <c r="C313" s="264" t="s">
        <v>335</v>
      </c>
      <c r="D313" s="230"/>
      <c r="E313" s="231">
        <v>13.86</v>
      </c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10"/>
      <c r="Y313" s="210"/>
      <c r="Z313" s="210"/>
      <c r="AA313" s="210"/>
      <c r="AB313" s="210"/>
      <c r="AC313" s="210"/>
      <c r="AD313" s="210"/>
      <c r="AE313" s="210"/>
      <c r="AF313" s="210" t="s">
        <v>155</v>
      </c>
      <c r="AG313" s="210">
        <v>0</v>
      </c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</row>
    <row r="314" spans="1:59" outlineLevel="1" x14ac:dyDescent="0.25">
      <c r="A314" s="227"/>
      <c r="B314" s="228"/>
      <c r="C314" s="264" t="s">
        <v>336</v>
      </c>
      <c r="D314" s="230"/>
      <c r="E314" s="231">
        <v>15.4</v>
      </c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10"/>
      <c r="Y314" s="210"/>
      <c r="Z314" s="210"/>
      <c r="AA314" s="210"/>
      <c r="AB314" s="210"/>
      <c r="AC314" s="210"/>
      <c r="AD314" s="210"/>
      <c r="AE314" s="210"/>
      <c r="AF314" s="210" t="s">
        <v>155</v>
      </c>
      <c r="AG314" s="210">
        <v>0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</row>
    <row r="315" spans="1:59" outlineLevel="1" x14ac:dyDescent="0.25">
      <c r="A315" s="227"/>
      <c r="B315" s="228"/>
      <c r="C315" s="264" t="s">
        <v>171</v>
      </c>
      <c r="D315" s="230"/>
      <c r="E315" s="231"/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10"/>
      <c r="Y315" s="210"/>
      <c r="Z315" s="210"/>
      <c r="AA315" s="210"/>
      <c r="AB315" s="210"/>
      <c r="AC315" s="210"/>
      <c r="AD315" s="210"/>
      <c r="AE315" s="210"/>
      <c r="AF315" s="210" t="s">
        <v>155</v>
      </c>
      <c r="AG315" s="210">
        <v>0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</row>
    <row r="316" spans="1:59" outlineLevel="1" x14ac:dyDescent="0.25">
      <c r="A316" s="227"/>
      <c r="B316" s="228"/>
      <c r="C316" s="264" t="s">
        <v>337</v>
      </c>
      <c r="D316" s="230"/>
      <c r="E316" s="231">
        <v>28.664999999999999</v>
      </c>
      <c r="F316" s="229"/>
      <c r="G316" s="229"/>
      <c r="H316" s="229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10"/>
      <c r="Y316" s="210"/>
      <c r="Z316" s="210"/>
      <c r="AA316" s="210"/>
      <c r="AB316" s="210"/>
      <c r="AC316" s="210"/>
      <c r="AD316" s="210"/>
      <c r="AE316" s="210"/>
      <c r="AF316" s="210" t="s">
        <v>155</v>
      </c>
      <c r="AG316" s="210">
        <v>0</v>
      </c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</row>
    <row r="317" spans="1:59" ht="20.399999999999999" outlineLevel="1" x14ac:dyDescent="0.25">
      <c r="A317" s="244">
        <v>58</v>
      </c>
      <c r="B317" s="245" t="s">
        <v>404</v>
      </c>
      <c r="C317" s="263" t="s">
        <v>405</v>
      </c>
      <c r="D317" s="246" t="s">
        <v>150</v>
      </c>
      <c r="E317" s="247">
        <v>33.93</v>
      </c>
      <c r="F317" s="248"/>
      <c r="G317" s="249">
        <f>ROUND(E317*F317,2)</f>
        <v>0</v>
      </c>
      <c r="H317" s="248"/>
      <c r="I317" s="249">
        <f>ROUND(E317*H317,2)</f>
        <v>0</v>
      </c>
      <c r="J317" s="248"/>
      <c r="K317" s="249">
        <f>ROUND(E317*J317,2)</f>
        <v>0</v>
      </c>
      <c r="L317" s="249">
        <v>21</v>
      </c>
      <c r="M317" s="249">
        <f>G317*(1+L317/100)</f>
        <v>0</v>
      </c>
      <c r="N317" s="249">
        <v>4.0999999999999999E-4</v>
      </c>
      <c r="O317" s="249">
        <f>ROUND(E317*N317,2)</f>
        <v>0.01</v>
      </c>
      <c r="P317" s="249">
        <v>0</v>
      </c>
      <c r="Q317" s="249">
        <f>ROUND(E317*P317,2)</f>
        <v>0</v>
      </c>
      <c r="R317" s="249"/>
      <c r="S317" s="250" t="s">
        <v>151</v>
      </c>
      <c r="T317" s="229">
        <v>0.22991</v>
      </c>
      <c r="U317" s="229">
        <f>ROUND(E317*T317,2)</f>
        <v>7.8</v>
      </c>
      <c r="V317" s="229"/>
      <c r="W317" s="229" t="s">
        <v>152</v>
      </c>
      <c r="X317" s="210"/>
      <c r="Y317" s="210"/>
      <c r="Z317" s="210"/>
      <c r="AA317" s="210"/>
      <c r="AB317" s="210"/>
      <c r="AC317" s="210"/>
      <c r="AD317" s="210"/>
      <c r="AE317" s="210"/>
      <c r="AF317" s="210" t="s">
        <v>153</v>
      </c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</row>
    <row r="318" spans="1:59" outlineLevel="1" x14ac:dyDescent="0.25">
      <c r="A318" s="227"/>
      <c r="B318" s="228"/>
      <c r="C318" s="264" t="s">
        <v>332</v>
      </c>
      <c r="D318" s="230"/>
      <c r="E318" s="231"/>
      <c r="F318" s="229"/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10"/>
      <c r="Y318" s="210"/>
      <c r="Z318" s="210"/>
      <c r="AA318" s="210"/>
      <c r="AB318" s="210"/>
      <c r="AC318" s="210"/>
      <c r="AD318" s="210"/>
      <c r="AE318" s="210"/>
      <c r="AF318" s="210" t="s">
        <v>155</v>
      </c>
      <c r="AG318" s="210">
        <v>0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</row>
    <row r="319" spans="1:59" outlineLevel="1" x14ac:dyDescent="0.25">
      <c r="A319" s="227"/>
      <c r="B319" s="228"/>
      <c r="C319" s="264" t="s">
        <v>164</v>
      </c>
      <c r="D319" s="230"/>
      <c r="E319" s="231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10"/>
      <c r="Y319" s="210"/>
      <c r="Z319" s="210"/>
      <c r="AA319" s="210"/>
      <c r="AB319" s="210"/>
      <c r="AC319" s="210"/>
      <c r="AD319" s="210"/>
      <c r="AE319" s="210"/>
      <c r="AF319" s="210" t="s">
        <v>155</v>
      </c>
      <c r="AG319" s="210">
        <v>0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</row>
    <row r="320" spans="1:59" outlineLevel="1" x14ac:dyDescent="0.25">
      <c r="A320" s="227"/>
      <c r="B320" s="228"/>
      <c r="C320" s="264" t="s">
        <v>398</v>
      </c>
      <c r="D320" s="230"/>
      <c r="E320" s="231">
        <v>10.07</v>
      </c>
      <c r="F320" s="229"/>
      <c r="G320" s="229"/>
      <c r="H320" s="229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10"/>
      <c r="Y320" s="210"/>
      <c r="Z320" s="210"/>
      <c r="AA320" s="210"/>
      <c r="AB320" s="210"/>
      <c r="AC320" s="210"/>
      <c r="AD320" s="210"/>
      <c r="AE320" s="210"/>
      <c r="AF320" s="210" t="s">
        <v>155</v>
      </c>
      <c r="AG320" s="210">
        <v>0</v>
      </c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</row>
    <row r="321" spans="1:59" outlineLevel="1" x14ac:dyDescent="0.25">
      <c r="A321" s="227"/>
      <c r="B321" s="228"/>
      <c r="C321" s="264" t="s">
        <v>166</v>
      </c>
      <c r="D321" s="230"/>
      <c r="E321" s="231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10"/>
      <c r="Y321" s="210"/>
      <c r="Z321" s="210"/>
      <c r="AA321" s="210"/>
      <c r="AB321" s="210"/>
      <c r="AC321" s="210"/>
      <c r="AD321" s="210"/>
      <c r="AE321" s="210"/>
      <c r="AF321" s="210" t="s">
        <v>155</v>
      </c>
      <c r="AG321" s="210">
        <v>0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</row>
    <row r="322" spans="1:59" outlineLevel="1" x14ac:dyDescent="0.25">
      <c r="A322" s="227"/>
      <c r="B322" s="228"/>
      <c r="C322" s="264" t="s">
        <v>399</v>
      </c>
      <c r="D322" s="230"/>
      <c r="E322" s="231">
        <v>7.97</v>
      </c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10"/>
      <c r="Y322" s="210"/>
      <c r="Z322" s="210"/>
      <c r="AA322" s="210"/>
      <c r="AB322" s="210"/>
      <c r="AC322" s="210"/>
      <c r="AD322" s="210"/>
      <c r="AE322" s="210"/>
      <c r="AF322" s="210" t="s">
        <v>155</v>
      </c>
      <c r="AG322" s="210">
        <v>0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</row>
    <row r="323" spans="1:59" outlineLevel="1" x14ac:dyDescent="0.25">
      <c r="A323" s="227"/>
      <c r="B323" s="228"/>
      <c r="C323" s="264" t="s">
        <v>168</v>
      </c>
      <c r="D323" s="230"/>
      <c r="E323" s="231"/>
      <c r="F323" s="229"/>
      <c r="G323" s="229"/>
      <c r="H323" s="229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10"/>
      <c r="Y323" s="210"/>
      <c r="Z323" s="210"/>
      <c r="AA323" s="210"/>
      <c r="AB323" s="210"/>
      <c r="AC323" s="210"/>
      <c r="AD323" s="210"/>
      <c r="AE323" s="210"/>
      <c r="AF323" s="210" t="s">
        <v>155</v>
      </c>
      <c r="AG323" s="210">
        <v>0</v>
      </c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</row>
    <row r="324" spans="1:59" outlineLevel="1" x14ac:dyDescent="0.25">
      <c r="A324" s="227"/>
      <c r="B324" s="228"/>
      <c r="C324" s="264" t="s">
        <v>400</v>
      </c>
      <c r="D324" s="230"/>
      <c r="E324" s="231">
        <v>7.7</v>
      </c>
      <c r="F324" s="229"/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10"/>
      <c r="Y324" s="210"/>
      <c r="Z324" s="210"/>
      <c r="AA324" s="210"/>
      <c r="AB324" s="210"/>
      <c r="AC324" s="210"/>
      <c r="AD324" s="210"/>
      <c r="AE324" s="210"/>
      <c r="AF324" s="210" t="s">
        <v>155</v>
      </c>
      <c r="AG324" s="210">
        <v>0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</row>
    <row r="325" spans="1:59" outlineLevel="1" x14ac:dyDescent="0.25">
      <c r="A325" s="227"/>
      <c r="B325" s="228"/>
      <c r="C325" s="264" t="s">
        <v>171</v>
      </c>
      <c r="D325" s="230"/>
      <c r="E325" s="231"/>
      <c r="F325" s="229"/>
      <c r="G325" s="229"/>
      <c r="H325" s="229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10"/>
      <c r="Y325" s="210"/>
      <c r="Z325" s="210"/>
      <c r="AA325" s="210"/>
      <c r="AB325" s="210"/>
      <c r="AC325" s="210"/>
      <c r="AD325" s="210"/>
      <c r="AE325" s="210"/>
      <c r="AF325" s="210" t="s">
        <v>155</v>
      </c>
      <c r="AG325" s="210">
        <v>0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</row>
    <row r="326" spans="1:59" outlineLevel="1" x14ac:dyDescent="0.25">
      <c r="A326" s="227"/>
      <c r="B326" s="228"/>
      <c r="C326" s="264" t="s">
        <v>401</v>
      </c>
      <c r="D326" s="230"/>
      <c r="E326" s="231">
        <v>8.19</v>
      </c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10"/>
      <c r="Y326" s="210"/>
      <c r="Z326" s="210"/>
      <c r="AA326" s="210"/>
      <c r="AB326" s="210"/>
      <c r="AC326" s="210"/>
      <c r="AD326" s="210"/>
      <c r="AE326" s="210"/>
      <c r="AF326" s="210" t="s">
        <v>155</v>
      </c>
      <c r="AG326" s="210">
        <v>0</v>
      </c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</row>
    <row r="327" spans="1:59" ht="20.399999999999999" outlineLevel="1" x14ac:dyDescent="0.25">
      <c r="A327" s="244">
        <v>59</v>
      </c>
      <c r="B327" s="245" t="s">
        <v>406</v>
      </c>
      <c r="C327" s="263" t="s">
        <v>407</v>
      </c>
      <c r="D327" s="246" t="s">
        <v>150</v>
      </c>
      <c r="E327" s="247">
        <v>86.369</v>
      </c>
      <c r="F327" s="248"/>
      <c r="G327" s="249">
        <f>ROUND(E327*F327,2)</f>
        <v>0</v>
      </c>
      <c r="H327" s="248"/>
      <c r="I327" s="249">
        <f>ROUND(E327*H327,2)</f>
        <v>0</v>
      </c>
      <c r="J327" s="248"/>
      <c r="K327" s="249">
        <f>ROUND(E327*J327,2)</f>
        <v>0</v>
      </c>
      <c r="L327" s="249">
        <v>21</v>
      </c>
      <c r="M327" s="249">
        <f>G327*(1+L327/100)</f>
        <v>0</v>
      </c>
      <c r="N327" s="249">
        <v>5.8E-4</v>
      </c>
      <c r="O327" s="249">
        <f>ROUND(E327*N327,2)</f>
        <v>0.05</v>
      </c>
      <c r="P327" s="249">
        <v>0</v>
      </c>
      <c r="Q327" s="249">
        <f>ROUND(E327*P327,2)</f>
        <v>0</v>
      </c>
      <c r="R327" s="249"/>
      <c r="S327" s="250" t="s">
        <v>151</v>
      </c>
      <c r="T327" s="229">
        <v>0.26600000000000001</v>
      </c>
      <c r="U327" s="229">
        <f>ROUND(E327*T327,2)</f>
        <v>22.97</v>
      </c>
      <c r="V327" s="229"/>
      <c r="W327" s="229" t="s">
        <v>152</v>
      </c>
      <c r="X327" s="210"/>
      <c r="Y327" s="210"/>
      <c r="Z327" s="210"/>
      <c r="AA327" s="210"/>
      <c r="AB327" s="210"/>
      <c r="AC327" s="210"/>
      <c r="AD327" s="210"/>
      <c r="AE327" s="210"/>
      <c r="AF327" s="210" t="s">
        <v>153</v>
      </c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</row>
    <row r="328" spans="1:59" outlineLevel="1" x14ac:dyDescent="0.25">
      <c r="A328" s="227"/>
      <c r="B328" s="228"/>
      <c r="C328" s="264" t="s">
        <v>332</v>
      </c>
      <c r="D328" s="230"/>
      <c r="E328" s="231"/>
      <c r="F328" s="229"/>
      <c r="G328" s="229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10"/>
      <c r="Y328" s="210"/>
      <c r="Z328" s="210"/>
      <c r="AA328" s="210"/>
      <c r="AB328" s="210"/>
      <c r="AC328" s="210"/>
      <c r="AD328" s="210"/>
      <c r="AE328" s="210"/>
      <c r="AF328" s="210" t="s">
        <v>155</v>
      </c>
      <c r="AG328" s="210">
        <v>0</v>
      </c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</row>
    <row r="329" spans="1:59" outlineLevel="1" x14ac:dyDescent="0.25">
      <c r="A329" s="227"/>
      <c r="B329" s="228"/>
      <c r="C329" s="264" t="s">
        <v>164</v>
      </c>
      <c r="D329" s="230"/>
      <c r="E329" s="231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10"/>
      <c r="Y329" s="210"/>
      <c r="Z329" s="210"/>
      <c r="AA329" s="210"/>
      <c r="AB329" s="210"/>
      <c r="AC329" s="210"/>
      <c r="AD329" s="210"/>
      <c r="AE329" s="210"/>
      <c r="AF329" s="210" t="s">
        <v>155</v>
      </c>
      <c r="AG329" s="210">
        <v>0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</row>
    <row r="330" spans="1:59" outlineLevel="1" x14ac:dyDescent="0.25">
      <c r="A330" s="227"/>
      <c r="B330" s="228"/>
      <c r="C330" s="264" t="s">
        <v>333</v>
      </c>
      <c r="D330" s="230"/>
      <c r="E330" s="231">
        <v>14.098000000000001</v>
      </c>
      <c r="F330" s="229"/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10"/>
      <c r="Y330" s="210"/>
      <c r="Z330" s="210"/>
      <c r="AA330" s="210"/>
      <c r="AB330" s="210"/>
      <c r="AC330" s="210"/>
      <c r="AD330" s="210"/>
      <c r="AE330" s="210"/>
      <c r="AF330" s="210" t="s">
        <v>155</v>
      </c>
      <c r="AG330" s="210">
        <v>0</v>
      </c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</row>
    <row r="331" spans="1:59" outlineLevel="1" x14ac:dyDescent="0.25">
      <c r="A331" s="227"/>
      <c r="B331" s="228"/>
      <c r="C331" s="264" t="s">
        <v>166</v>
      </c>
      <c r="D331" s="230"/>
      <c r="E331" s="231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10"/>
      <c r="Y331" s="210"/>
      <c r="Z331" s="210"/>
      <c r="AA331" s="210"/>
      <c r="AB331" s="210"/>
      <c r="AC331" s="210"/>
      <c r="AD331" s="210"/>
      <c r="AE331" s="210"/>
      <c r="AF331" s="210" t="s">
        <v>155</v>
      </c>
      <c r="AG331" s="210">
        <v>0</v>
      </c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</row>
    <row r="332" spans="1:59" outlineLevel="1" x14ac:dyDescent="0.25">
      <c r="A332" s="227"/>
      <c r="B332" s="228"/>
      <c r="C332" s="264" t="s">
        <v>334</v>
      </c>
      <c r="D332" s="230"/>
      <c r="E332" s="231">
        <v>14.346</v>
      </c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10"/>
      <c r="Y332" s="210"/>
      <c r="Z332" s="210"/>
      <c r="AA332" s="210"/>
      <c r="AB332" s="210"/>
      <c r="AC332" s="210"/>
      <c r="AD332" s="210"/>
      <c r="AE332" s="210"/>
      <c r="AF332" s="210" t="s">
        <v>155</v>
      </c>
      <c r="AG332" s="210">
        <v>0</v>
      </c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</row>
    <row r="333" spans="1:59" outlineLevel="1" x14ac:dyDescent="0.25">
      <c r="A333" s="227"/>
      <c r="B333" s="228"/>
      <c r="C333" s="264" t="s">
        <v>168</v>
      </c>
      <c r="D333" s="230"/>
      <c r="E333" s="231"/>
      <c r="F333" s="229"/>
      <c r="G333" s="229"/>
      <c r="H333" s="229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10"/>
      <c r="Y333" s="210"/>
      <c r="Z333" s="210"/>
      <c r="AA333" s="210"/>
      <c r="AB333" s="210"/>
      <c r="AC333" s="210"/>
      <c r="AD333" s="210"/>
      <c r="AE333" s="210"/>
      <c r="AF333" s="210" t="s">
        <v>155</v>
      </c>
      <c r="AG333" s="210">
        <v>0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</row>
    <row r="334" spans="1:59" outlineLevel="1" x14ac:dyDescent="0.25">
      <c r="A334" s="227"/>
      <c r="B334" s="228"/>
      <c r="C334" s="264" t="s">
        <v>335</v>
      </c>
      <c r="D334" s="230"/>
      <c r="E334" s="231">
        <v>13.86</v>
      </c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10"/>
      <c r="Y334" s="210"/>
      <c r="Z334" s="210"/>
      <c r="AA334" s="210"/>
      <c r="AB334" s="210"/>
      <c r="AC334" s="210"/>
      <c r="AD334" s="210"/>
      <c r="AE334" s="210"/>
      <c r="AF334" s="210" t="s">
        <v>155</v>
      </c>
      <c r="AG334" s="210">
        <v>0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</row>
    <row r="335" spans="1:59" outlineLevel="1" x14ac:dyDescent="0.25">
      <c r="A335" s="227"/>
      <c r="B335" s="228"/>
      <c r="C335" s="264" t="s">
        <v>336</v>
      </c>
      <c r="D335" s="230"/>
      <c r="E335" s="231">
        <v>15.4</v>
      </c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10"/>
      <c r="Y335" s="210"/>
      <c r="Z335" s="210"/>
      <c r="AA335" s="210"/>
      <c r="AB335" s="210"/>
      <c r="AC335" s="210"/>
      <c r="AD335" s="210"/>
      <c r="AE335" s="210"/>
      <c r="AF335" s="210" t="s">
        <v>155</v>
      </c>
      <c r="AG335" s="210">
        <v>0</v>
      </c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</row>
    <row r="336" spans="1:59" outlineLevel="1" x14ac:dyDescent="0.25">
      <c r="A336" s="227"/>
      <c r="B336" s="228"/>
      <c r="C336" s="264" t="s">
        <v>171</v>
      </c>
      <c r="D336" s="230"/>
      <c r="E336" s="231"/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10"/>
      <c r="Y336" s="210"/>
      <c r="Z336" s="210"/>
      <c r="AA336" s="210"/>
      <c r="AB336" s="210"/>
      <c r="AC336" s="210"/>
      <c r="AD336" s="210"/>
      <c r="AE336" s="210"/>
      <c r="AF336" s="210" t="s">
        <v>155</v>
      </c>
      <c r="AG336" s="210">
        <v>0</v>
      </c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</row>
    <row r="337" spans="1:59" outlineLevel="1" x14ac:dyDescent="0.25">
      <c r="A337" s="227"/>
      <c r="B337" s="228"/>
      <c r="C337" s="264" t="s">
        <v>337</v>
      </c>
      <c r="D337" s="230"/>
      <c r="E337" s="231">
        <v>28.664999999999999</v>
      </c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10"/>
      <c r="Y337" s="210"/>
      <c r="Z337" s="210"/>
      <c r="AA337" s="210"/>
      <c r="AB337" s="210"/>
      <c r="AC337" s="210"/>
      <c r="AD337" s="210"/>
      <c r="AE337" s="210"/>
      <c r="AF337" s="210" t="s">
        <v>155</v>
      </c>
      <c r="AG337" s="210">
        <v>0</v>
      </c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</row>
    <row r="338" spans="1:59" outlineLevel="1" x14ac:dyDescent="0.25">
      <c r="A338" s="244">
        <v>60</v>
      </c>
      <c r="B338" s="245" t="s">
        <v>408</v>
      </c>
      <c r="C338" s="263" t="s">
        <v>409</v>
      </c>
      <c r="D338" s="246" t="s">
        <v>150</v>
      </c>
      <c r="E338" s="247">
        <v>99.941000000000003</v>
      </c>
      <c r="F338" s="248"/>
      <c r="G338" s="249">
        <f>ROUND(E338*F338,2)</f>
        <v>0</v>
      </c>
      <c r="H338" s="248"/>
      <c r="I338" s="249">
        <f>ROUND(E338*H338,2)</f>
        <v>0</v>
      </c>
      <c r="J338" s="248"/>
      <c r="K338" s="249">
        <f>ROUND(E338*J338,2)</f>
        <v>0</v>
      </c>
      <c r="L338" s="249">
        <v>21</v>
      </c>
      <c r="M338" s="249">
        <f>G338*(1+L338/100)</f>
        <v>0</v>
      </c>
      <c r="N338" s="249">
        <v>1.7000000000000001E-4</v>
      </c>
      <c r="O338" s="249">
        <f>ROUND(E338*N338,2)</f>
        <v>0.02</v>
      </c>
      <c r="P338" s="249">
        <v>0</v>
      </c>
      <c r="Q338" s="249">
        <f>ROUND(E338*P338,2)</f>
        <v>0</v>
      </c>
      <c r="R338" s="249"/>
      <c r="S338" s="250" t="s">
        <v>151</v>
      </c>
      <c r="T338" s="229">
        <v>0.16</v>
      </c>
      <c r="U338" s="229">
        <f>ROUND(E338*T338,2)</f>
        <v>15.99</v>
      </c>
      <c r="V338" s="229"/>
      <c r="W338" s="229" t="s">
        <v>152</v>
      </c>
      <c r="X338" s="210"/>
      <c r="Y338" s="210"/>
      <c r="Z338" s="210"/>
      <c r="AA338" s="210"/>
      <c r="AB338" s="210"/>
      <c r="AC338" s="210"/>
      <c r="AD338" s="210"/>
      <c r="AE338" s="210"/>
      <c r="AF338" s="210" t="s">
        <v>153</v>
      </c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</row>
    <row r="339" spans="1:59" outlineLevel="1" x14ac:dyDescent="0.25">
      <c r="A339" s="227"/>
      <c r="B339" s="228"/>
      <c r="C339" s="264" t="s">
        <v>332</v>
      </c>
      <c r="D339" s="230"/>
      <c r="E339" s="231"/>
      <c r="F339" s="229"/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10"/>
      <c r="Y339" s="210"/>
      <c r="Z339" s="210"/>
      <c r="AA339" s="210"/>
      <c r="AB339" s="210"/>
      <c r="AC339" s="210"/>
      <c r="AD339" s="210"/>
      <c r="AE339" s="210"/>
      <c r="AF339" s="210" t="s">
        <v>155</v>
      </c>
      <c r="AG339" s="210">
        <v>0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</row>
    <row r="340" spans="1:59" outlineLevel="1" x14ac:dyDescent="0.25">
      <c r="A340" s="227"/>
      <c r="B340" s="228"/>
      <c r="C340" s="264" t="s">
        <v>410</v>
      </c>
      <c r="D340" s="230"/>
      <c r="E340" s="231"/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10"/>
      <c r="Y340" s="210"/>
      <c r="Z340" s="210"/>
      <c r="AA340" s="210"/>
      <c r="AB340" s="210"/>
      <c r="AC340" s="210"/>
      <c r="AD340" s="210"/>
      <c r="AE340" s="210"/>
      <c r="AF340" s="210" t="s">
        <v>155</v>
      </c>
      <c r="AG340" s="210">
        <v>0</v>
      </c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</row>
    <row r="341" spans="1:59" outlineLevel="1" x14ac:dyDescent="0.25">
      <c r="A341" s="227"/>
      <c r="B341" s="228"/>
      <c r="C341" s="264" t="s">
        <v>164</v>
      </c>
      <c r="D341" s="230"/>
      <c r="E341" s="231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10"/>
      <c r="Y341" s="210"/>
      <c r="Z341" s="210"/>
      <c r="AA341" s="210"/>
      <c r="AB341" s="210"/>
      <c r="AC341" s="210"/>
      <c r="AD341" s="210"/>
      <c r="AE341" s="210"/>
      <c r="AF341" s="210" t="s">
        <v>155</v>
      </c>
      <c r="AG341" s="210">
        <v>0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</row>
    <row r="342" spans="1:59" outlineLevel="1" x14ac:dyDescent="0.25">
      <c r="A342" s="227"/>
      <c r="B342" s="228"/>
      <c r="C342" s="264" t="s">
        <v>411</v>
      </c>
      <c r="D342" s="230"/>
      <c r="E342" s="231">
        <v>4.0279999999999996</v>
      </c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10"/>
      <c r="Y342" s="210"/>
      <c r="Z342" s="210"/>
      <c r="AA342" s="210"/>
      <c r="AB342" s="210"/>
      <c r="AC342" s="210"/>
      <c r="AD342" s="210"/>
      <c r="AE342" s="210"/>
      <c r="AF342" s="210" t="s">
        <v>155</v>
      </c>
      <c r="AG342" s="210">
        <v>0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</row>
    <row r="343" spans="1:59" outlineLevel="1" x14ac:dyDescent="0.25">
      <c r="A343" s="227"/>
      <c r="B343" s="228"/>
      <c r="C343" s="264" t="s">
        <v>166</v>
      </c>
      <c r="D343" s="230"/>
      <c r="E343" s="231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10"/>
      <c r="Y343" s="210"/>
      <c r="Z343" s="210"/>
      <c r="AA343" s="210"/>
      <c r="AB343" s="210"/>
      <c r="AC343" s="210"/>
      <c r="AD343" s="210"/>
      <c r="AE343" s="210"/>
      <c r="AF343" s="210" t="s">
        <v>155</v>
      </c>
      <c r="AG343" s="210">
        <v>0</v>
      </c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</row>
    <row r="344" spans="1:59" outlineLevel="1" x14ac:dyDescent="0.25">
      <c r="A344" s="227"/>
      <c r="B344" s="228"/>
      <c r="C344" s="264" t="s">
        <v>412</v>
      </c>
      <c r="D344" s="230"/>
      <c r="E344" s="231">
        <v>3.1880000000000002</v>
      </c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10"/>
      <c r="Y344" s="210"/>
      <c r="Z344" s="210"/>
      <c r="AA344" s="210"/>
      <c r="AB344" s="210"/>
      <c r="AC344" s="210"/>
      <c r="AD344" s="210"/>
      <c r="AE344" s="210"/>
      <c r="AF344" s="210" t="s">
        <v>155</v>
      </c>
      <c r="AG344" s="210">
        <v>0</v>
      </c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</row>
    <row r="345" spans="1:59" outlineLevel="1" x14ac:dyDescent="0.25">
      <c r="A345" s="227"/>
      <c r="B345" s="228"/>
      <c r="C345" s="264" t="s">
        <v>168</v>
      </c>
      <c r="D345" s="230"/>
      <c r="E345" s="231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10"/>
      <c r="Y345" s="210"/>
      <c r="Z345" s="210"/>
      <c r="AA345" s="210"/>
      <c r="AB345" s="210"/>
      <c r="AC345" s="210"/>
      <c r="AD345" s="210"/>
      <c r="AE345" s="210"/>
      <c r="AF345" s="210" t="s">
        <v>155</v>
      </c>
      <c r="AG345" s="210">
        <v>0</v>
      </c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</row>
    <row r="346" spans="1:59" outlineLevel="1" x14ac:dyDescent="0.25">
      <c r="A346" s="227"/>
      <c r="B346" s="228"/>
      <c r="C346" s="264" t="s">
        <v>413</v>
      </c>
      <c r="D346" s="230"/>
      <c r="E346" s="231">
        <v>3.08</v>
      </c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10"/>
      <c r="Y346" s="210"/>
      <c r="Z346" s="210"/>
      <c r="AA346" s="210"/>
      <c r="AB346" s="210"/>
      <c r="AC346" s="210"/>
      <c r="AD346" s="210"/>
      <c r="AE346" s="210"/>
      <c r="AF346" s="210" t="s">
        <v>155</v>
      </c>
      <c r="AG346" s="210">
        <v>0</v>
      </c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</row>
    <row r="347" spans="1:59" outlineLevel="1" x14ac:dyDescent="0.25">
      <c r="A347" s="227"/>
      <c r="B347" s="228"/>
      <c r="C347" s="264" t="s">
        <v>171</v>
      </c>
      <c r="D347" s="230"/>
      <c r="E347" s="231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10"/>
      <c r="Y347" s="210"/>
      <c r="Z347" s="210"/>
      <c r="AA347" s="210"/>
      <c r="AB347" s="210"/>
      <c r="AC347" s="210"/>
      <c r="AD347" s="210"/>
      <c r="AE347" s="210"/>
      <c r="AF347" s="210" t="s">
        <v>155</v>
      </c>
      <c r="AG347" s="210">
        <v>0</v>
      </c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</row>
    <row r="348" spans="1:59" outlineLevel="1" x14ac:dyDescent="0.25">
      <c r="A348" s="227"/>
      <c r="B348" s="228"/>
      <c r="C348" s="264" t="s">
        <v>414</v>
      </c>
      <c r="D348" s="230"/>
      <c r="E348" s="231">
        <v>3.2759999999999998</v>
      </c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10"/>
      <c r="Y348" s="210"/>
      <c r="Z348" s="210"/>
      <c r="AA348" s="210"/>
      <c r="AB348" s="210"/>
      <c r="AC348" s="210"/>
      <c r="AD348" s="210"/>
      <c r="AE348" s="210"/>
      <c r="AF348" s="210" t="s">
        <v>155</v>
      </c>
      <c r="AG348" s="210">
        <v>0</v>
      </c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</row>
    <row r="349" spans="1:59" outlineLevel="1" x14ac:dyDescent="0.25">
      <c r="A349" s="227"/>
      <c r="B349" s="228"/>
      <c r="C349" s="264" t="s">
        <v>415</v>
      </c>
      <c r="D349" s="230"/>
      <c r="E349" s="231"/>
      <c r="F349" s="229"/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10"/>
      <c r="Y349" s="210"/>
      <c r="Z349" s="210"/>
      <c r="AA349" s="210"/>
      <c r="AB349" s="210"/>
      <c r="AC349" s="210"/>
      <c r="AD349" s="210"/>
      <c r="AE349" s="210"/>
      <c r="AF349" s="210" t="s">
        <v>155</v>
      </c>
      <c r="AG349" s="210">
        <v>0</v>
      </c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</row>
    <row r="350" spans="1:59" outlineLevel="1" x14ac:dyDescent="0.25">
      <c r="A350" s="227"/>
      <c r="B350" s="228"/>
      <c r="C350" s="264" t="s">
        <v>332</v>
      </c>
      <c r="D350" s="230"/>
      <c r="E350" s="231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10"/>
      <c r="Y350" s="210"/>
      <c r="Z350" s="210"/>
      <c r="AA350" s="210"/>
      <c r="AB350" s="210"/>
      <c r="AC350" s="210"/>
      <c r="AD350" s="210"/>
      <c r="AE350" s="210"/>
      <c r="AF350" s="210" t="s">
        <v>155</v>
      </c>
      <c r="AG350" s="210">
        <v>0</v>
      </c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</row>
    <row r="351" spans="1:59" outlineLevel="1" x14ac:dyDescent="0.25">
      <c r="A351" s="227"/>
      <c r="B351" s="228"/>
      <c r="C351" s="264" t="s">
        <v>164</v>
      </c>
      <c r="D351" s="230"/>
      <c r="E351" s="231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10"/>
      <c r="Y351" s="210"/>
      <c r="Z351" s="210"/>
      <c r="AA351" s="210"/>
      <c r="AB351" s="210"/>
      <c r="AC351" s="210"/>
      <c r="AD351" s="210"/>
      <c r="AE351" s="210"/>
      <c r="AF351" s="210" t="s">
        <v>155</v>
      </c>
      <c r="AG351" s="210">
        <v>0</v>
      </c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</row>
    <row r="352" spans="1:59" outlineLevel="1" x14ac:dyDescent="0.25">
      <c r="A352" s="227"/>
      <c r="B352" s="228"/>
      <c r="C352" s="264" t="s">
        <v>333</v>
      </c>
      <c r="D352" s="230"/>
      <c r="E352" s="231">
        <v>14.098000000000001</v>
      </c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10"/>
      <c r="Y352" s="210"/>
      <c r="Z352" s="210"/>
      <c r="AA352" s="210"/>
      <c r="AB352" s="210"/>
      <c r="AC352" s="210"/>
      <c r="AD352" s="210"/>
      <c r="AE352" s="210"/>
      <c r="AF352" s="210" t="s">
        <v>155</v>
      </c>
      <c r="AG352" s="210">
        <v>0</v>
      </c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</row>
    <row r="353" spans="1:59" outlineLevel="1" x14ac:dyDescent="0.25">
      <c r="A353" s="227"/>
      <c r="B353" s="228"/>
      <c r="C353" s="264" t="s">
        <v>166</v>
      </c>
      <c r="D353" s="230"/>
      <c r="E353" s="231"/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10"/>
      <c r="Y353" s="210"/>
      <c r="Z353" s="210"/>
      <c r="AA353" s="210"/>
      <c r="AB353" s="210"/>
      <c r="AC353" s="210"/>
      <c r="AD353" s="210"/>
      <c r="AE353" s="210"/>
      <c r="AF353" s="210" t="s">
        <v>155</v>
      </c>
      <c r="AG353" s="210">
        <v>0</v>
      </c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</row>
    <row r="354" spans="1:59" outlineLevel="1" x14ac:dyDescent="0.25">
      <c r="A354" s="227"/>
      <c r="B354" s="228"/>
      <c r="C354" s="264" t="s">
        <v>334</v>
      </c>
      <c r="D354" s="230"/>
      <c r="E354" s="231">
        <v>14.346</v>
      </c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10"/>
      <c r="Y354" s="210"/>
      <c r="Z354" s="210"/>
      <c r="AA354" s="210"/>
      <c r="AB354" s="210"/>
      <c r="AC354" s="210"/>
      <c r="AD354" s="210"/>
      <c r="AE354" s="210"/>
      <c r="AF354" s="210" t="s">
        <v>155</v>
      </c>
      <c r="AG354" s="210">
        <v>0</v>
      </c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</row>
    <row r="355" spans="1:59" outlineLevel="1" x14ac:dyDescent="0.25">
      <c r="A355" s="227"/>
      <c r="B355" s="228"/>
      <c r="C355" s="264" t="s">
        <v>168</v>
      </c>
      <c r="D355" s="230"/>
      <c r="E355" s="231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10"/>
      <c r="Y355" s="210"/>
      <c r="Z355" s="210"/>
      <c r="AA355" s="210"/>
      <c r="AB355" s="210"/>
      <c r="AC355" s="210"/>
      <c r="AD355" s="210"/>
      <c r="AE355" s="210"/>
      <c r="AF355" s="210" t="s">
        <v>155</v>
      </c>
      <c r="AG355" s="210">
        <v>0</v>
      </c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</row>
    <row r="356" spans="1:59" outlineLevel="1" x14ac:dyDescent="0.25">
      <c r="A356" s="227"/>
      <c r="B356" s="228"/>
      <c r="C356" s="264" t="s">
        <v>335</v>
      </c>
      <c r="D356" s="230"/>
      <c r="E356" s="231">
        <v>13.86</v>
      </c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10"/>
      <c r="Y356" s="210"/>
      <c r="Z356" s="210"/>
      <c r="AA356" s="210"/>
      <c r="AB356" s="210"/>
      <c r="AC356" s="210"/>
      <c r="AD356" s="210"/>
      <c r="AE356" s="210"/>
      <c r="AF356" s="210" t="s">
        <v>155</v>
      </c>
      <c r="AG356" s="210">
        <v>0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</row>
    <row r="357" spans="1:59" outlineLevel="1" x14ac:dyDescent="0.25">
      <c r="A357" s="227"/>
      <c r="B357" s="228"/>
      <c r="C357" s="264" t="s">
        <v>336</v>
      </c>
      <c r="D357" s="230"/>
      <c r="E357" s="231">
        <v>15.4</v>
      </c>
      <c r="F357" s="229"/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10"/>
      <c r="Y357" s="210"/>
      <c r="Z357" s="210"/>
      <c r="AA357" s="210"/>
      <c r="AB357" s="210"/>
      <c r="AC357" s="210"/>
      <c r="AD357" s="210"/>
      <c r="AE357" s="210"/>
      <c r="AF357" s="210" t="s">
        <v>155</v>
      </c>
      <c r="AG357" s="210">
        <v>0</v>
      </c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</row>
    <row r="358" spans="1:59" outlineLevel="1" x14ac:dyDescent="0.25">
      <c r="A358" s="227"/>
      <c r="B358" s="228"/>
      <c r="C358" s="264" t="s">
        <v>171</v>
      </c>
      <c r="D358" s="230"/>
      <c r="E358" s="231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10"/>
      <c r="Y358" s="210"/>
      <c r="Z358" s="210"/>
      <c r="AA358" s="210"/>
      <c r="AB358" s="210"/>
      <c r="AC358" s="210"/>
      <c r="AD358" s="210"/>
      <c r="AE358" s="210"/>
      <c r="AF358" s="210" t="s">
        <v>155</v>
      </c>
      <c r="AG358" s="210">
        <v>0</v>
      </c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</row>
    <row r="359" spans="1:59" outlineLevel="1" x14ac:dyDescent="0.25">
      <c r="A359" s="227"/>
      <c r="B359" s="228"/>
      <c r="C359" s="264" t="s">
        <v>337</v>
      </c>
      <c r="D359" s="230"/>
      <c r="E359" s="231">
        <v>28.664999999999999</v>
      </c>
      <c r="F359" s="229"/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10"/>
      <c r="Y359" s="210"/>
      <c r="Z359" s="210"/>
      <c r="AA359" s="210"/>
      <c r="AB359" s="210"/>
      <c r="AC359" s="210"/>
      <c r="AD359" s="210"/>
      <c r="AE359" s="210"/>
      <c r="AF359" s="210" t="s">
        <v>155</v>
      </c>
      <c r="AG359" s="210">
        <v>0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</row>
    <row r="360" spans="1:59" ht="20.399999999999999" outlineLevel="1" x14ac:dyDescent="0.25">
      <c r="A360" s="244">
        <v>61</v>
      </c>
      <c r="B360" s="245" t="s">
        <v>416</v>
      </c>
      <c r="C360" s="263" t="s">
        <v>417</v>
      </c>
      <c r="D360" s="246" t="s">
        <v>252</v>
      </c>
      <c r="E360" s="247">
        <v>67.86</v>
      </c>
      <c r="F360" s="248"/>
      <c r="G360" s="249">
        <f>ROUND(E360*F360,2)</f>
        <v>0</v>
      </c>
      <c r="H360" s="248"/>
      <c r="I360" s="249">
        <f>ROUND(E360*H360,2)</f>
        <v>0</v>
      </c>
      <c r="J360" s="248"/>
      <c r="K360" s="249">
        <f>ROUND(E360*J360,2)</f>
        <v>0</v>
      </c>
      <c r="L360" s="249">
        <v>21</v>
      </c>
      <c r="M360" s="249">
        <f>G360*(1+L360/100)</f>
        <v>0</v>
      </c>
      <c r="N360" s="249">
        <v>5.2999999999999998E-4</v>
      </c>
      <c r="O360" s="249">
        <f>ROUND(E360*N360,2)</f>
        <v>0.04</v>
      </c>
      <c r="P360" s="249">
        <v>0</v>
      </c>
      <c r="Q360" s="249">
        <f>ROUND(E360*P360,2)</f>
        <v>0</v>
      </c>
      <c r="R360" s="249"/>
      <c r="S360" s="250" t="s">
        <v>151</v>
      </c>
      <c r="T360" s="229">
        <v>0.1</v>
      </c>
      <c r="U360" s="229">
        <f>ROUND(E360*T360,2)</f>
        <v>6.79</v>
      </c>
      <c r="V360" s="229"/>
      <c r="W360" s="229" t="s">
        <v>152</v>
      </c>
      <c r="X360" s="210"/>
      <c r="Y360" s="210"/>
      <c r="Z360" s="210"/>
      <c r="AA360" s="210"/>
      <c r="AB360" s="210"/>
      <c r="AC360" s="210"/>
      <c r="AD360" s="210"/>
      <c r="AE360" s="210"/>
      <c r="AF360" s="210" t="s">
        <v>153</v>
      </c>
      <c r="AG360" s="210"/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</row>
    <row r="361" spans="1:59" outlineLevel="1" x14ac:dyDescent="0.25">
      <c r="A361" s="227"/>
      <c r="B361" s="228"/>
      <c r="C361" s="264" t="s">
        <v>164</v>
      </c>
      <c r="D361" s="230"/>
      <c r="E361" s="231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10"/>
      <c r="Y361" s="210"/>
      <c r="Z361" s="210"/>
      <c r="AA361" s="210"/>
      <c r="AB361" s="210"/>
      <c r="AC361" s="210"/>
      <c r="AD361" s="210"/>
      <c r="AE361" s="210"/>
      <c r="AF361" s="210" t="s">
        <v>155</v>
      </c>
      <c r="AG361" s="210">
        <v>0</v>
      </c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</row>
    <row r="362" spans="1:59" outlineLevel="1" x14ac:dyDescent="0.25">
      <c r="A362" s="227"/>
      <c r="B362" s="228"/>
      <c r="C362" s="264" t="s">
        <v>418</v>
      </c>
      <c r="D362" s="230"/>
      <c r="E362" s="231">
        <v>20.14</v>
      </c>
      <c r="F362" s="229"/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10"/>
      <c r="Y362" s="210"/>
      <c r="Z362" s="210"/>
      <c r="AA362" s="210"/>
      <c r="AB362" s="210"/>
      <c r="AC362" s="210"/>
      <c r="AD362" s="210"/>
      <c r="AE362" s="210"/>
      <c r="AF362" s="210" t="s">
        <v>155</v>
      </c>
      <c r="AG362" s="210">
        <v>0</v>
      </c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</row>
    <row r="363" spans="1:59" outlineLevel="1" x14ac:dyDescent="0.25">
      <c r="A363" s="227"/>
      <c r="B363" s="228"/>
      <c r="C363" s="264" t="s">
        <v>166</v>
      </c>
      <c r="D363" s="230"/>
      <c r="E363" s="231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10"/>
      <c r="Y363" s="210"/>
      <c r="Z363" s="210"/>
      <c r="AA363" s="210"/>
      <c r="AB363" s="210"/>
      <c r="AC363" s="210"/>
      <c r="AD363" s="210"/>
      <c r="AE363" s="210"/>
      <c r="AF363" s="210" t="s">
        <v>155</v>
      </c>
      <c r="AG363" s="210">
        <v>0</v>
      </c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</row>
    <row r="364" spans="1:59" outlineLevel="1" x14ac:dyDescent="0.25">
      <c r="A364" s="227"/>
      <c r="B364" s="228"/>
      <c r="C364" s="264" t="s">
        <v>419</v>
      </c>
      <c r="D364" s="230"/>
      <c r="E364" s="231">
        <v>15.94</v>
      </c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10"/>
      <c r="Y364" s="210"/>
      <c r="Z364" s="210"/>
      <c r="AA364" s="210"/>
      <c r="AB364" s="210"/>
      <c r="AC364" s="210"/>
      <c r="AD364" s="210"/>
      <c r="AE364" s="210"/>
      <c r="AF364" s="210" t="s">
        <v>155</v>
      </c>
      <c r="AG364" s="210">
        <v>0</v>
      </c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</row>
    <row r="365" spans="1:59" outlineLevel="1" x14ac:dyDescent="0.25">
      <c r="A365" s="227"/>
      <c r="B365" s="228"/>
      <c r="C365" s="264" t="s">
        <v>168</v>
      </c>
      <c r="D365" s="230"/>
      <c r="E365" s="231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10"/>
      <c r="Y365" s="210"/>
      <c r="Z365" s="210"/>
      <c r="AA365" s="210"/>
      <c r="AB365" s="210"/>
      <c r="AC365" s="210"/>
      <c r="AD365" s="210"/>
      <c r="AE365" s="210"/>
      <c r="AF365" s="210" t="s">
        <v>155</v>
      </c>
      <c r="AG365" s="210">
        <v>0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</row>
    <row r="366" spans="1:59" outlineLevel="1" x14ac:dyDescent="0.25">
      <c r="A366" s="227"/>
      <c r="B366" s="228"/>
      <c r="C366" s="264" t="s">
        <v>420</v>
      </c>
      <c r="D366" s="230"/>
      <c r="E366" s="231">
        <v>15.4</v>
      </c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10"/>
      <c r="Y366" s="210"/>
      <c r="Z366" s="210"/>
      <c r="AA366" s="210"/>
      <c r="AB366" s="210"/>
      <c r="AC366" s="210"/>
      <c r="AD366" s="210"/>
      <c r="AE366" s="210"/>
      <c r="AF366" s="210" t="s">
        <v>155</v>
      </c>
      <c r="AG366" s="210">
        <v>0</v>
      </c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</row>
    <row r="367" spans="1:59" outlineLevel="1" x14ac:dyDescent="0.25">
      <c r="A367" s="227"/>
      <c r="B367" s="228"/>
      <c r="C367" s="264" t="s">
        <v>171</v>
      </c>
      <c r="D367" s="230"/>
      <c r="E367" s="231"/>
      <c r="F367" s="229"/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10"/>
      <c r="Y367" s="210"/>
      <c r="Z367" s="210"/>
      <c r="AA367" s="210"/>
      <c r="AB367" s="210"/>
      <c r="AC367" s="210"/>
      <c r="AD367" s="210"/>
      <c r="AE367" s="210"/>
      <c r="AF367" s="210" t="s">
        <v>155</v>
      </c>
      <c r="AG367" s="210">
        <v>0</v>
      </c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</row>
    <row r="368" spans="1:59" outlineLevel="1" x14ac:dyDescent="0.25">
      <c r="A368" s="227"/>
      <c r="B368" s="228"/>
      <c r="C368" s="264" t="s">
        <v>257</v>
      </c>
      <c r="D368" s="230"/>
      <c r="E368" s="231">
        <v>16.38</v>
      </c>
      <c r="F368" s="229"/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10"/>
      <c r="Y368" s="210"/>
      <c r="Z368" s="210"/>
      <c r="AA368" s="210"/>
      <c r="AB368" s="210"/>
      <c r="AC368" s="210"/>
      <c r="AD368" s="210"/>
      <c r="AE368" s="210"/>
      <c r="AF368" s="210" t="s">
        <v>155</v>
      </c>
      <c r="AG368" s="210">
        <v>0</v>
      </c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</row>
    <row r="369" spans="1:59" outlineLevel="1" x14ac:dyDescent="0.25">
      <c r="A369" s="244">
        <v>62</v>
      </c>
      <c r="B369" s="245" t="s">
        <v>421</v>
      </c>
      <c r="C369" s="263" t="s">
        <v>422</v>
      </c>
      <c r="D369" s="246" t="s">
        <v>150</v>
      </c>
      <c r="E369" s="247">
        <v>138.34385</v>
      </c>
      <c r="F369" s="248"/>
      <c r="G369" s="249">
        <f>ROUND(E369*F369,2)</f>
        <v>0</v>
      </c>
      <c r="H369" s="248"/>
      <c r="I369" s="249">
        <f>ROUND(E369*H369,2)</f>
        <v>0</v>
      </c>
      <c r="J369" s="248"/>
      <c r="K369" s="249">
        <f>ROUND(E369*J369,2)</f>
        <v>0</v>
      </c>
      <c r="L369" s="249">
        <v>21</v>
      </c>
      <c r="M369" s="249">
        <f>G369*(1+L369/100)</f>
        <v>0</v>
      </c>
      <c r="N369" s="249">
        <v>4.5999999999999999E-3</v>
      </c>
      <c r="O369" s="249">
        <f>ROUND(E369*N369,2)</f>
        <v>0.64</v>
      </c>
      <c r="P369" s="249">
        <v>0</v>
      </c>
      <c r="Q369" s="249">
        <f>ROUND(E369*P369,2)</f>
        <v>0</v>
      </c>
      <c r="R369" s="249" t="s">
        <v>233</v>
      </c>
      <c r="S369" s="250" t="s">
        <v>151</v>
      </c>
      <c r="T369" s="229">
        <v>0</v>
      </c>
      <c r="U369" s="229">
        <f>ROUND(E369*T369,2)</f>
        <v>0</v>
      </c>
      <c r="V369" s="229"/>
      <c r="W369" s="229" t="s">
        <v>234</v>
      </c>
      <c r="X369" s="210"/>
      <c r="Y369" s="210"/>
      <c r="Z369" s="210"/>
      <c r="AA369" s="210"/>
      <c r="AB369" s="210"/>
      <c r="AC369" s="210"/>
      <c r="AD369" s="210"/>
      <c r="AE369" s="210"/>
      <c r="AF369" s="210" t="s">
        <v>235</v>
      </c>
      <c r="AG369" s="210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</row>
    <row r="370" spans="1:59" outlineLevel="1" x14ac:dyDescent="0.25">
      <c r="A370" s="227"/>
      <c r="B370" s="228"/>
      <c r="C370" s="267" t="s">
        <v>423</v>
      </c>
      <c r="D370" s="258"/>
      <c r="E370" s="258"/>
      <c r="F370" s="258"/>
      <c r="G370" s="258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10"/>
      <c r="Y370" s="210"/>
      <c r="Z370" s="210"/>
      <c r="AA370" s="210"/>
      <c r="AB370" s="210"/>
      <c r="AC370" s="210"/>
      <c r="AD370" s="210"/>
      <c r="AE370" s="210"/>
      <c r="AF370" s="210" t="s">
        <v>219</v>
      </c>
      <c r="AG370" s="210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</row>
    <row r="371" spans="1:59" outlineLevel="1" x14ac:dyDescent="0.25">
      <c r="A371" s="227"/>
      <c r="B371" s="228"/>
      <c r="C371" s="268" t="s">
        <v>492</v>
      </c>
      <c r="D371" s="259"/>
      <c r="E371" s="259"/>
      <c r="F371" s="259"/>
      <c r="G371" s="25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10"/>
      <c r="Y371" s="210"/>
      <c r="Z371" s="210"/>
      <c r="AA371" s="210"/>
      <c r="AB371" s="210"/>
      <c r="AC371" s="210"/>
      <c r="AD371" s="210"/>
      <c r="AE371" s="210"/>
      <c r="AF371" s="210" t="s">
        <v>219</v>
      </c>
      <c r="AG371" s="210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</row>
    <row r="372" spans="1:59" outlineLevel="1" x14ac:dyDescent="0.25">
      <c r="A372" s="227"/>
      <c r="B372" s="228"/>
      <c r="C372" s="268" t="s">
        <v>424</v>
      </c>
      <c r="D372" s="259"/>
      <c r="E372" s="259"/>
      <c r="F372" s="259"/>
      <c r="G372" s="25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10"/>
      <c r="Y372" s="210"/>
      <c r="Z372" s="210"/>
      <c r="AA372" s="210"/>
      <c r="AB372" s="210"/>
      <c r="AC372" s="210"/>
      <c r="AD372" s="210"/>
      <c r="AE372" s="210"/>
      <c r="AF372" s="210" t="s">
        <v>219</v>
      </c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</row>
    <row r="373" spans="1:59" outlineLevel="1" x14ac:dyDescent="0.25">
      <c r="A373" s="227"/>
      <c r="B373" s="228"/>
      <c r="C373" s="268" t="s">
        <v>425</v>
      </c>
      <c r="D373" s="259"/>
      <c r="E373" s="259"/>
      <c r="F373" s="259"/>
      <c r="G373" s="25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10"/>
      <c r="Y373" s="210"/>
      <c r="Z373" s="210"/>
      <c r="AA373" s="210"/>
      <c r="AB373" s="210"/>
      <c r="AC373" s="210"/>
      <c r="AD373" s="210"/>
      <c r="AE373" s="210"/>
      <c r="AF373" s="210" t="s">
        <v>219</v>
      </c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</row>
    <row r="374" spans="1:59" outlineLevel="1" x14ac:dyDescent="0.25">
      <c r="A374" s="227"/>
      <c r="B374" s="228"/>
      <c r="C374" s="268" t="s">
        <v>426</v>
      </c>
      <c r="D374" s="259"/>
      <c r="E374" s="259"/>
      <c r="F374" s="259"/>
      <c r="G374" s="25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10"/>
      <c r="Y374" s="210"/>
      <c r="Z374" s="210"/>
      <c r="AA374" s="210"/>
      <c r="AB374" s="210"/>
      <c r="AC374" s="210"/>
      <c r="AD374" s="210"/>
      <c r="AE374" s="210"/>
      <c r="AF374" s="210" t="s">
        <v>219</v>
      </c>
      <c r="AG374" s="210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</row>
    <row r="375" spans="1:59" outlineLevel="1" x14ac:dyDescent="0.25">
      <c r="A375" s="227"/>
      <c r="B375" s="228"/>
      <c r="C375" s="264" t="s">
        <v>427</v>
      </c>
      <c r="D375" s="230"/>
      <c r="E375" s="231">
        <v>138.34385</v>
      </c>
      <c r="F375" s="229"/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10"/>
      <c r="Y375" s="210"/>
      <c r="Z375" s="210"/>
      <c r="AA375" s="210"/>
      <c r="AB375" s="210"/>
      <c r="AC375" s="210"/>
      <c r="AD375" s="210"/>
      <c r="AE375" s="210"/>
      <c r="AF375" s="210" t="s">
        <v>155</v>
      </c>
      <c r="AG375" s="210">
        <v>0</v>
      </c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</row>
    <row r="376" spans="1:59" outlineLevel="1" x14ac:dyDescent="0.25">
      <c r="A376" s="251">
        <v>63</v>
      </c>
      <c r="B376" s="252" t="s">
        <v>428</v>
      </c>
      <c r="C376" s="266" t="s">
        <v>429</v>
      </c>
      <c r="D376" s="253" t="s">
        <v>283</v>
      </c>
      <c r="E376" s="254">
        <v>0.80945</v>
      </c>
      <c r="F376" s="255"/>
      <c r="G376" s="256">
        <f>ROUND(E376*F376,2)</f>
        <v>0</v>
      </c>
      <c r="H376" s="255"/>
      <c r="I376" s="256">
        <f>ROUND(E376*H376,2)</f>
        <v>0</v>
      </c>
      <c r="J376" s="255"/>
      <c r="K376" s="256">
        <f>ROUND(E376*J376,2)</f>
        <v>0</v>
      </c>
      <c r="L376" s="256">
        <v>21</v>
      </c>
      <c r="M376" s="256">
        <f>G376*(1+L376/100)</f>
        <v>0</v>
      </c>
      <c r="N376" s="256">
        <v>0</v>
      </c>
      <c r="O376" s="256">
        <f>ROUND(E376*N376,2)</f>
        <v>0</v>
      </c>
      <c r="P376" s="256">
        <v>0</v>
      </c>
      <c r="Q376" s="256">
        <f>ROUND(E376*P376,2)</f>
        <v>0</v>
      </c>
      <c r="R376" s="256"/>
      <c r="S376" s="257" t="s">
        <v>151</v>
      </c>
      <c r="T376" s="229">
        <v>1.5669999999999999</v>
      </c>
      <c r="U376" s="229">
        <f>ROUND(E376*T376,2)</f>
        <v>1.27</v>
      </c>
      <c r="V376" s="229"/>
      <c r="W376" s="229" t="s">
        <v>394</v>
      </c>
      <c r="X376" s="210"/>
      <c r="Y376" s="210"/>
      <c r="Z376" s="210"/>
      <c r="AA376" s="210"/>
      <c r="AB376" s="210"/>
      <c r="AC376" s="210"/>
      <c r="AD376" s="210"/>
      <c r="AE376" s="210"/>
      <c r="AF376" s="210" t="s">
        <v>395</v>
      </c>
      <c r="AG376" s="210"/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</row>
    <row r="377" spans="1:59" x14ac:dyDescent="0.25">
      <c r="A377" s="238" t="s">
        <v>146</v>
      </c>
      <c r="B377" s="239" t="s">
        <v>113</v>
      </c>
      <c r="C377" s="262" t="s">
        <v>114</v>
      </c>
      <c r="D377" s="240"/>
      <c r="E377" s="241"/>
      <c r="F377" s="242"/>
      <c r="G377" s="242">
        <f>SUMIF(AF378:AF400,"&lt;&gt;NOR",G378:G400)</f>
        <v>0</v>
      </c>
      <c r="H377" s="242"/>
      <c r="I377" s="242">
        <f>SUM(I378:I400)</f>
        <v>0</v>
      </c>
      <c r="J377" s="242"/>
      <c r="K377" s="242">
        <f>SUM(K378:K400)</f>
        <v>0</v>
      </c>
      <c r="L377" s="242"/>
      <c r="M377" s="242">
        <f>SUM(M378:M400)</f>
        <v>0</v>
      </c>
      <c r="N377" s="242"/>
      <c r="O377" s="242">
        <f>SUM(O378:O400)</f>
        <v>7.0000000000000007E-2</v>
      </c>
      <c r="P377" s="242"/>
      <c r="Q377" s="242">
        <f>SUM(Q378:Q400)</f>
        <v>0</v>
      </c>
      <c r="R377" s="242"/>
      <c r="S377" s="243"/>
      <c r="T377" s="237"/>
      <c r="U377" s="237">
        <f>SUM(U378:U400)</f>
        <v>51.1</v>
      </c>
      <c r="V377" s="237"/>
      <c r="W377" s="237"/>
      <c r="AF377" t="s">
        <v>147</v>
      </c>
    </row>
    <row r="378" spans="1:59" outlineLevel="1" x14ac:dyDescent="0.25">
      <c r="A378" s="244">
        <v>64</v>
      </c>
      <c r="B378" s="245" t="s">
        <v>430</v>
      </c>
      <c r="C378" s="263" t="s">
        <v>431</v>
      </c>
      <c r="D378" s="246" t="s">
        <v>150</v>
      </c>
      <c r="E378" s="247">
        <v>501.459</v>
      </c>
      <c r="F378" s="248"/>
      <c r="G378" s="249">
        <f>ROUND(E378*F378,2)</f>
        <v>0</v>
      </c>
      <c r="H378" s="248"/>
      <c r="I378" s="249">
        <f>ROUND(E378*H378,2)</f>
        <v>0</v>
      </c>
      <c r="J378" s="248"/>
      <c r="K378" s="249">
        <f>ROUND(E378*J378,2)</f>
        <v>0</v>
      </c>
      <c r="L378" s="249">
        <v>21</v>
      </c>
      <c r="M378" s="249">
        <f>G378*(1+L378/100)</f>
        <v>0</v>
      </c>
      <c r="N378" s="249">
        <v>1.3999999999999999E-4</v>
      </c>
      <c r="O378" s="249">
        <f>ROUND(E378*N378,2)</f>
        <v>7.0000000000000007E-2</v>
      </c>
      <c r="P378" s="249">
        <v>0</v>
      </c>
      <c r="Q378" s="249">
        <f>ROUND(E378*P378,2)</f>
        <v>0</v>
      </c>
      <c r="R378" s="249"/>
      <c r="S378" s="250" t="s">
        <v>151</v>
      </c>
      <c r="T378" s="229">
        <v>0.10191</v>
      </c>
      <c r="U378" s="229">
        <f>ROUND(E378*T378,2)</f>
        <v>51.1</v>
      </c>
      <c r="V378" s="229"/>
      <c r="W378" s="229" t="s">
        <v>152</v>
      </c>
      <c r="X378" s="210"/>
      <c r="Y378" s="210"/>
      <c r="Z378" s="210"/>
      <c r="AA378" s="210"/>
      <c r="AB378" s="210"/>
      <c r="AC378" s="210"/>
      <c r="AD378" s="210"/>
      <c r="AE378" s="210"/>
      <c r="AF378" s="210" t="s">
        <v>153</v>
      </c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</row>
    <row r="379" spans="1:59" outlineLevel="1" x14ac:dyDescent="0.25">
      <c r="A379" s="227"/>
      <c r="B379" s="228"/>
      <c r="C379" s="264" t="s">
        <v>432</v>
      </c>
      <c r="D379" s="230"/>
      <c r="E379" s="231">
        <v>12.42</v>
      </c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10"/>
      <c r="Y379" s="210"/>
      <c r="Z379" s="210"/>
      <c r="AA379" s="210"/>
      <c r="AB379" s="210"/>
      <c r="AC379" s="210"/>
      <c r="AD379" s="210"/>
      <c r="AE379" s="210"/>
      <c r="AF379" s="210" t="s">
        <v>155</v>
      </c>
      <c r="AG379" s="210">
        <v>0</v>
      </c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</row>
    <row r="380" spans="1:59" outlineLevel="1" x14ac:dyDescent="0.25">
      <c r="A380" s="227"/>
      <c r="B380" s="228"/>
      <c r="C380" s="264" t="s">
        <v>433</v>
      </c>
      <c r="D380" s="230"/>
      <c r="E380" s="231">
        <v>34.72</v>
      </c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10"/>
      <c r="Y380" s="210"/>
      <c r="Z380" s="210"/>
      <c r="AA380" s="210"/>
      <c r="AB380" s="210"/>
      <c r="AC380" s="210"/>
      <c r="AD380" s="210"/>
      <c r="AE380" s="210"/>
      <c r="AF380" s="210" t="s">
        <v>155</v>
      </c>
      <c r="AG380" s="210">
        <v>0</v>
      </c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</row>
    <row r="381" spans="1:59" outlineLevel="1" x14ac:dyDescent="0.25">
      <c r="A381" s="227"/>
      <c r="B381" s="228"/>
      <c r="C381" s="264" t="s">
        <v>434</v>
      </c>
      <c r="D381" s="230"/>
      <c r="E381" s="231">
        <v>3.6</v>
      </c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10"/>
      <c r="Y381" s="210"/>
      <c r="Z381" s="210"/>
      <c r="AA381" s="210"/>
      <c r="AB381" s="210"/>
      <c r="AC381" s="210"/>
      <c r="AD381" s="210"/>
      <c r="AE381" s="210"/>
      <c r="AF381" s="210" t="s">
        <v>155</v>
      </c>
      <c r="AG381" s="210">
        <v>0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</row>
    <row r="382" spans="1:59" outlineLevel="1" x14ac:dyDescent="0.25">
      <c r="A382" s="227"/>
      <c r="B382" s="228"/>
      <c r="C382" s="264" t="s">
        <v>435</v>
      </c>
      <c r="D382" s="230"/>
      <c r="E382" s="231">
        <v>16.925999999999998</v>
      </c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10"/>
      <c r="Y382" s="210"/>
      <c r="Z382" s="210"/>
      <c r="AA382" s="210"/>
      <c r="AB382" s="210"/>
      <c r="AC382" s="210"/>
      <c r="AD382" s="210"/>
      <c r="AE382" s="210"/>
      <c r="AF382" s="210" t="s">
        <v>155</v>
      </c>
      <c r="AG382" s="210">
        <v>0</v>
      </c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</row>
    <row r="383" spans="1:59" outlineLevel="1" x14ac:dyDescent="0.25">
      <c r="A383" s="227"/>
      <c r="B383" s="228"/>
      <c r="C383" s="264" t="s">
        <v>436</v>
      </c>
      <c r="D383" s="230"/>
      <c r="E383" s="231">
        <v>22.07</v>
      </c>
      <c r="F383" s="229"/>
      <c r="G383" s="229"/>
      <c r="H383" s="229"/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10"/>
      <c r="Y383" s="210"/>
      <c r="Z383" s="210"/>
      <c r="AA383" s="210"/>
      <c r="AB383" s="210"/>
      <c r="AC383" s="210"/>
      <c r="AD383" s="210"/>
      <c r="AE383" s="210"/>
      <c r="AF383" s="210" t="s">
        <v>155</v>
      </c>
      <c r="AG383" s="210">
        <v>0</v>
      </c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</row>
    <row r="384" spans="1:59" outlineLevel="1" x14ac:dyDescent="0.25">
      <c r="A384" s="227"/>
      <c r="B384" s="228"/>
      <c r="C384" s="264" t="s">
        <v>437</v>
      </c>
      <c r="D384" s="230"/>
      <c r="E384" s="231">
        <v>40.984000000000002</v>
      </c>
      <c r="F384" s="229"/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10"/>
      <c r="Y384" s="210"/>
      <c r="Z384" s="210"/>
      <c r="AA384" s="210"/>
      <c r="AB384" s="210"/>
      <c r="AC384" s="210"/>
      <c r="AD384" s="210"/>
      <c r="AE384" s="210"/>
      <c r="AF384" s="210" t="s">
        <v>155</v>
      </c>
      <c r="AG384" s="210">
        <v>0</v>
      </c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</row>
    <row r="385" spans="1:59" outlineLevel="1" x14ac:dyDescent="0.25">
      <c r="A385" s="227"/>
      <c r="B385" s="228"/>
      <c r="C385" s="264" t="s">
        <v>438</v>
      </c>
      <c r="D385" s="230"/>
      <c r="E385" s="231">
        <v>21.21</v>
      </c>
      <c r="F385" s="229"/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10"/>
      <c r="Y385" s="210"/>
      <c r="Z385" s="210"/>
      <c r="AA385" s="210"/>
      <c r="AB385" s="210"/>
      <c r="AC385" s="210"/>
      <c r="AD385" s="210"/>
      <c r="AE385" s="210"/>
      <c r="AF385" s="210" t="s">
        <v>155</v>
      </c>
      <c r="AG385" s="210">
        <v>0</v>
      </c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</row>
    <row r="386" spans="1:59" outlineLevel="1" x14ac:dyDescent="0.25">
      <c r="A386" s="227"/>
      <c r="B386" s="228"/>
      <c r="C386" s="264" t="s">
        <v>439</v>
      </c>
      <c r="D386" s="230"/>
      <c r="E386" s="231">
        <v>40.1556</v>
      </c>
      <c r="F386" s="229"/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10"/>
      <c r="Y386" s="210"/>
      <c r="Z386" s="210"/>
      <c r="AA386" s="210"/>
      <c r="AB386" s="210"/>
      <c r="AC386" s="210"/>
      <c r="AD386" s="210"/>
      <c r="AE386" s="210"/>
      <c r="AF386" s="210" t="s">
        <v>155</v>
      </c>
      <c r="AG386" s="210">
        <v>0</v>
      </c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</row>
    <row r="387" spans="1:59" outlineLevel="1" x14ac:dyDescent="0.25">
      <c r="A387" s="227"/>
      <c r="B387" s="228"/>
      <c r="C387" s="264" t="s">
        <v>440</v>
      </c>
      <c r="D387" s="230"/>
      <c r="E387" s="231">
        <v>5.81</v>
      </c>
      <c r="F387" s="229"/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10"/>
      <c r="Y387" s="210"/>
      <c r="Z387" s="210"/>
      <c r="AA387" s="210"/>
      <c r="AB387" s="210"/>
      <c r="AC387" s="210"/>
      <c r="AD387" s="210"/>
      <c r="AE387" s="210"/>
      <c r="AF387" s="210" t="s">
        <v>155</v>
      </c>
      <c r="AG387" s="210">
        <v>0</v>
      </c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</row>
    <row r="388" spans="1:59" outlineLevel="1" x14ac:dyDescent="0.25">
      <c r="A388" s="227"/>
      <c r="B388" s="228"/>
      <c r="C388" s="264" t="s">
        <v>441</v>
      </c>
      <c r="D388" s="230"/>
      <c r="E388" s="231">
        <v>20.070399999999999</v>
      </c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10"/>
      <c r="Y388" s="210"/>
      <c r="Z388" s="210"/>
      <c r="AA388" s="210"/>
      <c r="AB388" s="210"/>
      <c r="AC388" s="210"/>
      <c r="AD388" s="210"/>
      <c r="AE388" s="210"/>
      <c r="AF388" s="210" t="s">
        <v>155</v>
      </c>
      <c r="AG388" s="210">
        <v>0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</row>
    <row r="389" spans="1:59" outlineLevel="1" x14ac:dyDescent="0.25">
      <c r="A389" s="227"/>
      <c r="B389" s="228"/>
      <c r="C389" s="264" t="s">
        <v>442</v>
      </c>
      <c r="D389" s="230"/>
      <c r="E389" s="231">
        <v>15.22</v>
      </c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10"/>
      <c r="Y389" s="210"/>
      <c r="Z389" s="210"/>
      <c r="AA389" s="210"/>
      <c r="AB389" s="210"/>
      <c r="AC389" s="210"/>
      <c r="AD389" s="210"/>
      <c r="AE389" s="210"/>
      <c r="AF389" s="210" t="s">
        <v>155</v>
      </c>
      <c r="AG389" s="210">
        <v>0</v>
      </c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</row>
    <row r="390" spans="1:59" outlineLevel="1" x14ac:dyDescent="0.25">
      <c r="A390" s="227"/>
      <c r="B390" s="228"/>
      <c r="C390" s="264" t="s">
        <v>443</v>
      </c>
      <c r="D390" s="230"/>
      <c r="E390" s="231">
        <v>35.915999999999997</v>
      </c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10"/>
      <c r="Y390" s="210"/>
      <c r="Z390" s="210"/>
      <c r="AA390" s="210"/>
      <c r="AB390" s="210"/>
      <c r="AC390" s="210"/>
      <c r="AD390" s="210"/>
      <c r="AE390" s="210"/>
      <c r="AF390" s="210" t="s">
        <v>155</v>
      </c>
      <c r="AG390" s="210">
        <v>0</v>
      </c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</row>
    <row r="391" spans="1:59" outlineLevel="1" x14ac:dyDescent="0.25">
      <c r="A391" s="227"/>
      <c r="B391" s="228"/>
      <c r="C391" s="264" t="s">
        <v>444</v>
      </c>
      <c r="D391" s="230"/>
      <c r="E391" s="231">
        <v>14.96</v>
      </c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10"/>
      <c r="Y391" s="210"/>
      <c r="Z391" s="210"/>
      <c r="AA391" s="210"/>
      <c r="AB391" s="210"/>
      <c r="AC391" s="210"/>
      <c r="AD391" s="210"/>
      <c r="AE391" s="210"/>
      <c r="AF391" s="210" t="s">
        <v>155</v>
      </c>
      <c r="AG391" s="210">
        <v>0</v>
      </c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</row>
    <row r="392" spans="1:59" outlineLevel="1" x14ac:dyDescent="0.25">
      <c r="A392" s="227"/>
      <c r="B392" s="228"/>
      <c r="C392" s="264" t="s">
        <v>445</v>
      </c>
      <c r="D392" s="230"/>
      <c r="E392" s="231">
        <v>33.634999999999998</v>
      </c>
      <c r="F392" s="229"/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10"/>
      <c r="Y392" s="210"/>
      <c r="Z392" s="210"/>
      <c r="AA392" s="210"/>
      <c r="AB392" s="210"/>
      <c r="AC392" s="210"/>
      <c r="AD392" s="210"/>
      <c r="AE392" s="210"/>
      <c r="AF392" s="210" t="s">
        <v>155</v>
      </c>
      <c r="AG392" s="210">
        <v>0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</row>
    <row r="393" spans="1:59" outlineLevel="1" x14ac:dyDescent="0.25">
      <c r="A393" s="227"/>
      <c r="B393" s="228"/>
      <c r="C393" s="264" t="s">
        <v>446</v>
      </c>
      <c r="D393" s="230"/>
      <c r="E393" s="231">
        <v>7.63</v>
      </c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10"/>
      <c r="Y393" s="210"/>
      <c r="Z393" s="210"/>
      <c r="AA393" s="210"/>
      <c r="AB393" s="210"/>
      <c r="AC393" s="210"/>
      <c r="AD393" s="210"/>
      <c r="AE393" s="210"/>
      <c r="AF393" s="210" t="s">
        <v>155</v>
      </c>
      <c r="AG393" s="210">
        <v>0</v>
      </c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</row>
    <row r="394" spans="1:59" outlineLevel="1" x14ac:dyDescent="0.25">
      <c r="A394" s="227"/>
      <c r="B394" s="228"/>
      <c r="C394" s="264" t="s">
        <v>447</v>
      </c>
      <c r="D394" s="230"/>
      <c r="E394" s="231">
        <v>20.6496</v>
      </c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10"/>
      <c r="Y394" s="210"/>
      <c r="Z394" s="210"/>
      <c r="AA394" s="210"/>
      <c r="AB394" s="210"/>
      <c r="AC394" s="210"/>
      <c r="AD394" s="210"/>
      <c r="AE394" s="210"/>
      <c r="AF394" s="210" t="s">
        <v>155</v>
      </c>
      <c r="AG394" s="210">
        <v>0</v>
      </c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</row>
    <row r="395" spans="1:59" outlineLevel="1" x14ac:dyDescent="0.25">
      <c r="A395" s="227"/>
      <c r="B395" s="228"/>
      <c r="C395" s="264" t="s">
        <v>448</v>
      </c>
      <c r="D395" s="230"/>
      <c r="E395" s="231">
        <v>21.89</v>
      </c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10"/>
      <c r="Y395" s="210"/>
      <c r="Z395" s="210"/>
      <c r="AA395" s="210"/>
      <c r="AB395" s="210"/>
      <c r="AC395" s="210"/>
      <c r="AD395" s="210"/>
      <c r="AE395" s="210"/>
      <c r="AF395" s="210" t="s">
        <v>155</v>
      </c>
      <c r="AG395" s="210">
        <v>0</v>
      </c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</row>
    <row r="396" spans="1:59" outlineLevel="1" x14ac:dyDescent="0.25">
      <c r="A396" s="227"/>
      <c r="B396" s="228"/>
      <c r="C396" s="264" t="s">
        <v>449</v>
      </c>
      <c r="D396" s="230"/>
      <c r="E396" s="231">
        <v>40.42</v>
      </c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10"/>
      <c r="Y396" s="210"/>
      <c r="Z396" s="210"/>
      <c r="AA396" s="210"/>
      <c r="AB396" s="210"/>
      <c r="AC396" s="210"/>
      <c r="AD396" s="210"/>
      <c r="AE396" s="210"/>
      <c r="AF396" s="210" t="s">
        <v>155</v>
      </c>
      <c r="AG396" s="210">
        <v>0</v>
      </c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</row>
    <row r="397" spans="1:59" outlineLevel="1" x14ac:dyDescent="0.25">
      <c r="A397" s="227"/>
      <c r="B397" s="228"/>
      <c r="C397" s="264" t="s">
        <v>450</v>
      </c>
      <c r="D397" s="230"/>
      <c r="E397" s="231">
        <v>11.11</v>
      </c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10"/>
      <c r="Y397" s="210"/>
      <c r="Z397" s="210"/>
      <c r="AA397" s="210"/>
      <c r="AB397" s="210"/>
      <c r="AC397" s="210"/>
      <c r="AD397" s="210"/>
      <c r="AE397" s="210"/>
      <c r="AF397" s="210" t="s">
        <v>155</v>
      </c>
      <c r="AG397" s="210">
        <v>0</v>
      </c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</row>
    <row r="398" spans="1:59" outlineLevel="1" x14ac:dyDescent="0.25">
      <c r="A398" s="227"/>
      <c r="B398" s="228"/>
      <c r="C398" s="264" t="s">
        <v>451</v>
      </c>
      <c r="D398" s="230"/>
      <c r="E398" s="231">
        <v>26.082000000000001</v>
      </c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10"/>
      <c r="Y398" s="210"/>
      <c r="Z398" s="210"/>
      <c r="AA398" s="210"/>
      <c r="AB398" s="210"/>
      <c r="AC398" s="210"/>
      <c r="AD398" s="210"/>
      <c r="AE398" s="210"/>
      <c r="AF398" s="210" t="s">
        <v>155</v>
      </c>
      <c r="AG398" s="210">
        <v>0</v>
      </c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</row>
    <row r="399" spans="1:59" outlineLevel="1" x14ac:dyDescent="0.25">
      <c r="A399" s="227"/>
      <c r="B399" s="228"/>
      <c r="C399" s="264" t="s">
        <v>452</v>
      </c>
      <c r="D399" s="230"/>
      <c r="E399" s="231">
        <v>17.88</v>
      </c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10"/>
      <c r="Y399" s="210"/>
      <c r="Z399" s="210"/>
      <c r="AA399" s="210"/>
      <c r="AB399" s="210"/>
      <c r="AC399" s="210"/>
      <c r="AD399" s="210"/>
      <c r="AE399" s="210"/>
      <c r="AF399" s="210" t="s">
        <v>155</v>
      </c>
      <c r="AG399" s="210">
        <v>0</v>
      </c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</row>
    <row r="400" spans="1:59" outlineLevel="1" x14ac:dyDescent="0.25">
      <c r="A400" s="227"/>
      <c r="B400" s="228"/>
      <c r="C400" s="264" t="s">
        <v>453</v>
      </c>
      <c r="D400" s="230"/>
      <c r="E400" s="231">
        <v>38.1004</v>
      </c>
      <c r="F400" s="229"/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10"/>
      <c r="Y400" s="210"/>
      <c r="Z400" s="210"/>
      <c r="AA400" s="210"/>
      <c r="AB400" s="210"/>
      <c r="AC400" s="210"/>
      <c r="AD400" s="210"/>
      <c r="AE400" s="210"/>
      <c r="AF400" s="210" t="s">
        <v>155</v>
      </c>
      <c r="AG400" s="210">
        <v>0</v>
      </c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</row>
    <row r="401" spans="1:59" x14ac:dyDescent="0.25">
      <c r="A401" s="238" t="s">
        <v>146</v>
      </c>
      <c r="B401" s="239" t="s">
        <v>117</v>
      </c>
      <c r="C401" s="262" t="s">
        <v>118</v>
      </c>
      <c r="D401" s="240"/>
      <c r="E401" s="241"/>
      <c r="F401" s="242"/>
      <c r="G401" s="242">
        <f>SUMIF(AF402:AF408,"&lt;&gt;NOR",G402:G408)</f>
        <v>0</v>
      </c>
      <c r="H401" s="242"/>
      <c r="I401" s="242">
        <f>SUM(I402:I408)</f>
        <v>0</v>
      </c>
      <c r="J401" s="242"/>
      <c r="K401" s="242">
        <f>SUM(K402:K408)</f>
        <v>0</v>
      </c>
      <c r="L401" s="242"/>
      <c r="M401" s="242">
        <f>SUM(M402:M408)</f>
        <v>0</v>
      </c>
      <c r="N401" s="242"/>
      <c r="O401" s="242">
        <f>SUM(O402:O408)</f>
        <v>0</v>
      </c>
      <c r="P401" s="242"/>
      <c r="Q401" s="242">
        <f>SUM(Q402:Q408)</f>
        <v>0</v>
      </c>
      <c r="R401" s="242"/>
      <c r="S401" s="243"/>
      <c r="T401" s="237"/>
      <c r="U401" s="237">
        <f>SUM(U402:U408)</f>
        <v>43.679999999999993</v>
      </c>
      <c r="V401" s="237"/>
      <c r="W401" s="237"/>
      <c r="AF401" t="s">
        <v>147</v>
      </c>
    </row>
    <row r="402" spans="1:59" outlineLevel="1" x14ac:dyDescent="0.25">
      <c r="A402" s="251">
        <v>65</v>
      </c>
      <c r="B402" s="252" t="s">
        <v>454</v>
      </c>
      <c r="C402" s="266" t="s">
        <v>455</v>
      </c>
      <c r="D402" s="253" t="s">
        <v>283</v>
      </c>
      <c r="E402" s="254">
        <v>10.95956</v>
      </c>
      <c r="F402" s="255"/>
      <c r="G402" s="256">
        <f>ROUND(E402*F402,2)</f>
        <v>0</v>
      </c>
      <c r="H402" s="255"/>
      <c r="I402" s="256">
        <f>ROUND(E402*H402,2)</f>
        <v>0</v>
      </c>
      <c r="J402" s="255"/>
      <c r="K402" s="256">
        <f>ROUND(E402*J402,2)</f>
        <v>0</v>
      </c>
      <c r="L402" s="256">
        <v>21</v>
      </c>
      <c r="M402" s="256">
        <f>G402*(1+L402/100)</f>
        <v>0</v>
      </c>
      <c r="N402" s="256">
        <v>0</v>
      </c>
      <c r="O402" s="256">
        <f>ROUND(E402*N402,2)</f>
        <v>0</v>
      </c>
      <c r="P402" s="256">
        <v>0</v>
      </c>
      <c r="Q402" s="256">
        <f>ROUND(E402*P402,2)</f>
        <v>0</v>
      </c>
      <c r="R402" s="256"/>
      <c r="S402" s="257" t="s">
        <v>151</v>
      </c>
      <c r="T402" s="229">
        <v>0.27700000000000002</v>
      </c>
      <c r="U402" s="229">
        <f>ROUND(E402*T402,2)</f>
        <v>3.04</v>
      </c>
      <c r="V402" s="229"/>
      <c r="W402" s="229" t="s">
        <v>456</v>
      </c>
      <c r="X402" s="210"/>
      <c r="Y402" s="210"/>
      <c r="Z402" s="210"/>
      <c r="AA402" s="210"/>
      <c r="AB402" s="210"/>
      <c r="AC402" s="210"/>
      <c r="AD402" s="210"/>
      <c r="AE402" s="210"/>
      <c r="AF402" s="210" t="s">
        <v>457</v>
      </c>
      <c r="AG402" s="210"/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</row>
    <row r="403" spans="1:59" outlineLevel="1" x14ac:dyDescent="0.25">
      <c r="A403" s="251">
        <v>66</v>
      </c>
      <c r="B403" s="252" t="s">
        <v>458</v>
      </c>
      <c r="C403" s="266" t="s">
        <v>459</v>
      </c>
      <c r="D403" s="253" t="s">
        <v>283</v>
      </c>
      <c r="E403" s="254">
        <v>10.95956</v>
      </c>
      <c r="F403" s="255"/>
      <c r="G403" s="256">
        <f>ROUND(E403*F403,2)</f>
        <v>0</v>
      </c>
      <c r="H403" s="255"/>
      <c r="I403" s="256">
        <f>ROUND(E403*H403,2)</f>
        <v>0</v>
      </c>
      <c r="J403" s="255"/>
      <c r="K403" s="256">
        <f>ROUND(E403*J403,2)</f>
        <v>0</v>
      </c>
      <c r="L403" s="256">
        <v>21</v>
      </c>
      <c r="M403" s="256">
        <f>G403*(1+L403/100)</f>
        <v>0</v>
      </c>
      <c r="N403" s="256">
        <v>0</v>
      </c>
      <c r="O403" s="256">
        <f>ROUND(E403*N403,2)</f>
        <v>0</v>
      </c>
      <c r="P403" s="256">
        <v>0</v>
      </c>
      <c r="Q403" s="256">
        <f>ROUND(E403*P403,2)</f>
        <v>0</v>
      </c>
      <c r="R403" s="256"/>
      <c r="S403" s="257" t="s">
        <v>151</v>
      </c>
      <c r="T403" s="229">
        <v>2.0670000000000002</v>
      </c>
      <c r="U403" s="229">
        <f>ROUND(E403*T403,2)</f>
        <v>22.65</v>
      </c>
      <c r="V403" s="229"/>
      <c r="W403" s="229" t="s">
        <v>456</v>
      </c>
      <c r="X403" s="210"/>
      <c r="Y403" s="210"/>
      <c r="Z403" s="210"/>
      <c r="AA403" s="210"/>
      <c r="AB403" s="210"/>
      <c r="AC403" s="210"/>
      <c r="AD403" s="210"/>
      <c r="AE403" s="210"/>
      <c r="AF403" s="210" t="s">
        <v>457</v>
      </c>
      <c r="AG403" s="210"/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</row>
    <row r="404" spans="1:59" outlineLevel="1" x14ac:dyDescent="0.25">
      <c r="A404" s="251">
        <v>67</v>
      </c>
      <c r="B404" s="252" t="s">
        <v>460</v>
      </c>
      <c r="C404" s="266" t="s">
        <v>461</v>
      </c>
      <c r="D404" s="253" t="s">
        <v>283</v>
      </c>
      <c r="E404" s="254">
        <v>10.95956</v>
      </c>
      <c r="F404" s="255"/>
      <c r="G404" s="256">
        <f>ROUND(E404*F404,2)</f>
        <v>0</v>
      </c>
      <c r="H404" s="255"/>
      <c r="I404" s="256">
        <f>ROUND(E404*H404,2)</f>
        <v>0</v>
      </c>
      <c r="J404" s="255"/>
      <c r="K404" s="256">
        <f>ROUND(E404*J404,2)</f>
        <v>0</v>
      </c>
      <c r="L404" s="256">
        <v>21</v>
      </c>
      <c r="M404" s="256">
        <f>G404*(1+L404/100)</f>
        <v>0</v>
      </c>
      <c r="N404" s="256">
        <v>0</v>
      </c>
      <c r="O404" s="256">
        <f>ROUND(E404*N404,2)</f>
        <v>0</v>
      </c>
      <c r="P404" s="256">
        <v>0</v>
      </c>
      <c r="Q404" s="256">
        <f>ROUND(E404*P404,2)</f>
        <v>0</v>
      </c>
      <c r="R404" s="256"/>
      <c r="S404" s="257" t="s">
        <v>151</v>
      </c>
      <c r="T404" s="229">
        <v>0.49</v>
      </c>
      <c r="U404" s="229">
        <f>ROUND(E404*T404,2)</f>
        <v>5.37</v>
      </c>
      <c r="V404" s="229"/>
      <c r="W404" s="229" t="s">
        <v>456</v>
      </c>
      <c r="X404" s="210"/>
      <c r="Y404" s="210"/>
      <c r="Z404" s="210"/>
      <c r="AA404" s="210"/>
      <c r="AB404" s="210"/>
      <c r="AC404" s="210"/>
      <c r="AD404" s="210"/>
      <c r="AE404" s="210"/>
      <c r="AF404" s="210" t="s">
        <v>457</v>
      </c>
      <c r="AG404" s="210"/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</row>
    <row r="405" spans="1:59" outlineLevel="1" x14ac:dyDescent="0.25">
      <c r="A405" s="251">
        <v>68</v>
      </c>
      <c r="B405" s="252" t="s">
        <v>462</v>
      </c>
      <c r="C405" s="266" t="s">
        <v>463</v>
      </c>
      <c r="D405" s="253" t="s">
        <v>283</v>
      </c>
      <c r="E405" s="254">
        <v>208.23161999999999</v>
      </c>
      <c r="F405" s="255"/>
      <c r="G405" s="256">
        <f>ROUND(E405*F405,2)</f>
        <v>0</v>
      </c>
      <c r="H405" s="255"/>
      <c r="I405" s="256">
        <f>ROUND(E405*H405,2)</f>
        <v>0</v>
      </c>
      <c r="J405" s="255"/>
      <c r="K405" s="256">
        <f>ROUND(E405*J405,2)</f>
        <v>0</v>
      </c>
      <c r="L405" s="256">
        <v>21</v>
      </c>
      <c r="M405" s="256">
        <f>G405*(1+L405/100)</f>
        <v>0</v>
      </c>
      <c r="N405" s="256">
        <v>0</v>
      </c>
      <c r="O405" s="256">
        <f>ROUND(E405*N405,2)</f>
        <v>0</v>
      </c>
      <c r="P405" s="256">
        <v>0</v>
      </c>
      <c r="Q405" s="256">
        <f>ROUND(E405*P405,2)</f>
        <v>0</v>
      </c>
      <c r="R405" s="256"/>
      <c r="S405" s="257" t="s">
        <v>151</v>
      </c>
      <c r="T405" s="229">
        <v>0</v>
      </c>
      <c r="U405" s="229">
        <f>ROUND(E405*T405,2)</f>
        <v>0</v>
      </c>
      <c r="V405" s="229"/>
      <c r="W405" s="229" t="s">
        <v>456</v>
      </c>
      <c r="X405" s="210"/>
      <c r="Y405" s="210"/>
      <c r="Z405" s="210"/>
      <c r="AA405" s="210"/>
      <c r="AB405" s="210"/>
      <c r="AC405" s="210"/>
      <c r="AD405" s="210"/>
      <c r="AE405" s="210"/>
      <c r="AF405" s="210" t="s">
        <v>457</v>
      </c>
      <c r="AG405" s="210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</row>
    <row r="406" spans="1:59" outlineLevel="1" x14ac:dyDescent="0.25">
      <c r="A406" s="251">
        <v>69</v>
      </c>
      <c r="B406" s="252" t="s">
        <v>464</v>
      </c>
      <c r="C406" s="266" t="s">
        <v>465</v>
      </c>
      <c r="D406" s="253" t="s">
        <v>283</v>
      </c>
      <c r="E406" s="254">
        <v>10.95956</v>
      </c>
      <c r="F406" s="255"/>
      <c r="G406" s="256">
        <f>ROUND(E406*F406,2)</f>
        <v>0</v>
      </c>
      <c r="H406" s="255"/>
      <c r="I406" s="256">
        <f>ROUND(E406*H406,2)</f>
        <v>0</v>
      </c>
      <c r="J406" s="255"/>
      <c r="K406" s="256">
        <f>ROUND(E406*J406,2)</f>
        <v>0</v>
      </c>
      <c r="L406" s="256">
        <v>21</v>
      </c>
      <c r="M406" s="256">
        <f>G406*(1+L406/100)</f>
        <v>0</v>
      </c>
      <c r="N406" s="256">
        <v>0</v>
      </c>
      <c r="O406" s="256">
        <f>ROUND(E406*N406,2)</f>
        <v>0</v>
      </c>
      <c r="P406" s="256">
        <v>0</v>
      </c>
      <c r="Q406" s="256">
        <f>ROUND(E406*P406,2)</f>
        <v>0</v>
      </c>
      <c r="R406" s="256"/>
      <c r="S406" s="257" t="s">
        <v>151</v>
      </c>
      <c r="T406" s="229">
        <v>0.94199999999999995</v>
      </c>
      <c r="U406" s="229">
        <f>ROUND(E406*T406,2)</f>
        <v>10.32</v>
      </c>
      <c r="V406" s="229"/>
      <c r="W406" s="229" t="s">
        <v>456</v>
      </c>
      <c r="X406" s="210"/>
      <c r="Y406" s="210"/>
      <c r="Z406" s="210"/>
      <c r="AA406" s="210"/>
      <c r="AB406" s="210"/>
      <c r="AC406" s="210"/>
      <c r="AD406" s="210"/>
      <c r="AE406" s="210"/>
      <c r="AF406" s="210" t="s">
        <v>457</v>
      </c>
      <c r="AG406" s="210"/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</row>
    <row r="407" spans="1:59" outlineLevel="1" x14ac:dyDescent="0.25">
      <c r="A407" s="251">
        <v>70</v>
      </c>
      <c r="B407" s="252" t="s">
        <v>466</v>
      </c>
      <c r="C407" s="266" t="s">
        <v>467</v>
      </c>
      <c r="D407" s="253" t="s">
        <v>283</v>
      </c>
      <c r="E407" s="254">
        <v>21.919119999999999</v>
      </c>
      <c r="F407" s="255"/>
      <c r="G407" s="256">
        <f>ROUND(E407*F407,2)</f>
        <v>0</v>
      </c>
      <c r="H407" s="255"/>
      <c r="I407" s="256">
        <f>ROUND(E407*H407,2)</f>
        <v>0</v>
      </c>
      <c r="J407" s="255"/>
      <c r="K407" s="256">
        <f>ROUND(E407*J407,2)</f>
        <v>0</v>
      </c>
      <c r="L407" s="256">
        <v>21</v>
      </c>
      <c r="M407" s="256">
        <f>G407*(1+L407/100)</f>
        <v>0</v>
      </c>
      <c r="N407" s="256">
        <v>0</v>
      </c>
      <c r="O407" s="256">
        <f>ROUND(E407*N407,2)</f>
        <v>0</v>
      </c>
      <c r="P407" s="256">
        <v>0</v>
      </c>
      <c r="Q407" s="256">
        <f>ROUND(E407*P407,2)</f>
        <v>0</v>
      </c>
      <c r="R407" s="256"/>
      <c r="S407" s="257" t="s">
        <v>151</v>
      </c>
      <c r="T407" s="229">
        <v>0.105</v>
      </c>
      <c r="U407" s="229">
        <f>ROUND(E407*T407,2)</f>
        <v>2.2999999999999998</v>
      </c>
      <c r="V407" s="229"/>
      <c r="W407" s="229" t="s">
        <v>456</v>
      </c>
      <c r="X407" s="210"/>
      <c r="Y407" s="210"/>
      <c r="Z407" s="210"/>
      <c r="AA407" s="210"/>
      <c r="AB407" s="210"/>
      <c r="AC407" s="210"/>
      <c r="AD407" s="210"/>
      <c r="AE407" s="210"/>
      <c r="AF407" s="210" t="s">
        <v>457</v>
      </c>
      <c r="AG407" s="210"/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</row>
    <row r="408" spans="1:59" outlineLevel="1" x14ac:dyDescent="0.25">
      <c r="A408" s="251">
        <v>71</v>
      </c>
      <c r="B408" s="252" t="s">
        <v>468</v>
      </c>
      <c r="C408" s="266" t="s">
        <v>469</v>
      </c>
      <c r="D408" s="253" t="s">
        <v>283</v>
      </c>
      <c r="E408" s="254">
        <v>10.95956</v>
      </c>
      <c r="F408" s="255"/>
      <c r="G408" s="256">
        <f>ROUND(E408*F408,2)</f>
        <v>0</v>
      </c>
      <c r="H408" s="255"/>
      <c r="I408" s="256">
        <f>ROUND(E408*H408,2)</f>
        <v>0</v>
      </c>
      <c r="J408" s="255"/>
      <c r="K408" s="256">
        <f>ROUND(E408*J408,2)</f>
        <v>0</v>
      </c>
      <c r="L408" s="256">
        <v>21</v>
      </c>
      <c r="M408" s="256">
        <f>G408*(1+L408/100)</f>
        <v>0</v>
      </c>
      <c r="N408" s="256">
        <v>0</v>
      </c>
      <c r="O408" s="256">
        <f>ROUND(E408*N408,2)</f>
        <v>0</v>
      </c>
      <c r="P408" s="256">
        <v>0</v>
      </c>
      <c r="Q408" s="256">
        <f>ROUND(E408*P408,2)</f>
        <v>0</v>
      </c>
      <c r="R408" s="256"/>
      <c r="S408" s="257" t="s">
        <v>151</v>
      </c>
      <c r="T408" s="229">
        <v>0</v>
      </c>
      <c r="U408" s="229">
        <f>ROUND(E408*T408,2)</f>
        <v>0</v>
      </c>
      <c r="V408" s="229"/>
      <c r="W408" s="229" t="s">
        <v>456</v>
      </c>
      <c r="X408" s="210"/>
      <c r="Y408" s="210"/>
      <c r="Z408" s="210"/>
      <c r="AA408" s="210"/>
      <c r="AB408" s="210"/>
      <c r="AC408" s="210"/>
      <c r="AD408" s="210"/>
      <c r="AE408" s="210"/>
      <c r="AF408" s="210" t="s">
        <v>457</v>
      </c>
      <c r="AG408" s="210"/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</row>
    <row r="409" spans="1:59" x14ac:dyDescent="0.25">
      <c r="A409" s="238" t="s">
        <v>146</v>
      </c>
      <c r="B409" s="239" t="s">
        <v>120</v>
      </c>
      <c r="C409" s="262" t="s">
        <v>29</v>
      </c>
      <c r="D409" s="240"/>
      <c r="E409" s="241"/>
      <c r="F409" s="242"/>
      <c r="G409" s="242">
        <f>SUMIF(AF410:AF420,"&lt;&gt;NOR",G410:G420)</f>
        <v>0</v>
      </c>
      <c r="H409" s="242"/>
      <c r="I409" s="242">
        <f>SUM(I410:I420)</f>
        <v>0</v>
      </c>
      <c r="J409" s="242"/>
      <c r="K409" s="242">
        <f>SUM(K410:K420)</f>
        <v>0</v>
      </c>
      <c r="L409" s="242"/>
      <c r="M409" s="242">
        <f>SUM(M410:M420)</f>
        <v>0</v>
      </c>
      <c r="N409" s="242"/>
      <c r="O409" s="242">
        <f>SUM(O410:O420)</f>
        <v>0</v>
      </c>
      <c r="P409" s="242"/>
      <c r="Q409" s="242">
        <f>SUM(Q410:Q420)</f>
        <v>0</v>
      </c>
      <c r="R409" s="242"/>
      <c r="S409" s="243"/>
      <c r="T409" s="237"/>
      <c r="U409" s="237">
        <f>SUM(U410:U420)</f>
        <v>0</v>
      </c>
      <c r="V409" s="237"/>
      <c r="W409" s="237"/>
      <c r="AF409" t="s">
        <v>147</v>
      </c>
    </row>
    <row r="410" spans="1:59" outlineLevel="1" x14ac:dyDescent="0.25">
      <c r="A410" s="244">
        <v>72</v>
      </c>
      <c r="B410" s="245" t="s">
        <v>470</v>
      </c>
      <c r="C410" s="263" t="s">
        <v>471</v>
      </c>
      <c r="D410" s="246" t="s">
        <v>472</v>
      </c>
      <c r="E410" s="247">
        <v>1</v>
      </c>
      <c r="F410" s="248"/>
      <c r="G410" s="249">
        <f>ROUND(E410*F410,2)</f>
        <v>0</v>
      </c>
      <c r="H410" s="248"/>
      <c r="I410" s="249">
        <f>ROUND(E410*H410,2)</f>
        <v>0</v>
      </c>
      <c r="J410" s="248"/>
      <c r="K410" s="249">
        <f>ROUND(E410*J410,2)</f>
        <v>0</v>
      </c>
      <c r="L410" s="249">
        <v>21</v>
      </c>
      <c r="M410" s="249">
        <f>G410*(1+L410/100)</f>
        <v>0</v>
      </c>
      <c r="N410" s="249">
        <v>0</v>
      </c>
      <c r="O410" s="249">
        <f>ROUND(E410*N410,2)</f>
        <v>0</v>
      </c>
      <c r="P410" s="249">
        <v>0</v>
      </c>
      <c r="Q410" s="249">
        <f>ROUND(E410*P410,2)</f>
        <v>0</v>
      </c>
      <c r="R410" s="249"/>
      <c r="S410" s="250" t="s">
        <v>358</v>
      </c>
      <c r="T410" s="229">
        <v>0</v>
      </c>
      <c r="U410" s="229">
        <f>ROUND(E410*T410,2)</f>
        <v>0</v>
      </c>
      <c r="V410" s="229"/>
      <c r="W410" s="229" t="s">
        <v>473</v>
      </c>
      <c r="X410" s="210"/>
      <c r="Y410" s="210"/>
      <c r="Z410" s="210"/>
      <c r="AA410" s="210"/>
      <c r="AB410" s="210"/>
      <c r="AC410" s="210"/>
      <c r="AD410" s="210"/>
      <c r="AE410" s="210"/>
      <c r="AF410" s="210" t="s">
        <v>474</v>
      </c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</row>
    <row r="411" spans="1:59" outlineLevel="1" x14ac:dyDescent="0.25">
      <c r="A411" s="227"/>
      <c r="B411" s="228"/>
      <c r="C411" s="267" t="s">
        <v>475</v>
      </c>
      <c r="D411" s="258"/>
      <c r="E411" s="258"/>
      <c r="F411" s="258"/>
      <c r="G411" s="258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10"/>
      <c r="Y411" s="210"/>
      <c r="Z411" s="210"/>
      <c r="AA411" s="210"/>
      <c r="AB411" s="210"/>
      <c r="AC411" s="210"/>
      <c r="AD411" s="210"/>
      <c r="AE411" s="210"/>
      <c r="AF411" s="210" t="s">
        <v>219</v>
      </c>
      <c r="AG411" s="210"/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60" t="str">
        <f>C411</f>
        <v>Zaměření a vytýčení stávajících inženýrských sítí v místě stavby z hlediska jejich ochrany při provádění stavby.</v>
      </c>
      <c r="BA411" s="210"/>
      <c r="BB411" s="210"/>
      <c r="BC411" s="210"/>
      <c r="BD411" s="210"/>
      <c r="BE411" s="210"/>
      <c r="BF411" s="210"/>
      <c r="BG411" s="210"/>
    </row>
    <row r="412" spans="1:59" outlineLevel="1" x14ac:dyDescent="0.25">
      <c r="A412" s="244">
        <v>73</v>
      </c>
      <c r="B412" s="245" t="s">
        <v>476</v>
      </c>
      <c r="C412" s="263" t="s">
        <v>477</v>
      </c>
      <c r="D412" s="246" t="s">
        <v>472</v>
      </c>
      <c r="E412" s="247">
        <v>1</v>
      </c>
      <c r="F412" s="248"/>
      <c r="G412" s="249">
        <f>ROUND(E412*F412,2)</f>
        <v>0</v>
      </c>
      <c r="H412" s="248"/>
      <c r="I412" s="249">
        <f>ROUND(E412*H412,2)</f>
        <v>0</v>
      </c>
      <c r="J412" s="248"/>
      <c r="K412" s="249">
        <f>ROUND(E412*J412,2)</f>
        <v>0</v>
      </c>
      <c r="L412" s="249">
        <v>21</v>
      </c>
      <c r="M412" s="249">
        <f>G412*(1+L412/100)</f>
        <v>0</v>
      </c>
      <c r="N412" s="249">
        <v>0</v>
      </c>
      <c r="O412" s="249">
        <f>ROUND(E412*N412,2)</f>
        <v>0</v>
      </c>
      <c r="P412" s="249">
        <v>0</v>
      </c>
      <c r="Q412" s="249">
        <f>ROUND(E412*P412,2)</f>
        <v>0</v>
      </c>
      <c r="R412" s="249"/>
      <c r="S412" s="250" t="s">
        <v>358</v>
      </c>
      <c r="T412" s="229">
        <v>0</v>
      </c>
      <c r="U412" s="229">
        <f>ROUND(E412*T412,2)</f>
        <v>0</v>
      </c>
      <c r="V412" s="229"/>
      <c r="W412" s="229" t="s">
        <v>473</v>
      </c>
      <c r="X412" s="210"/>
      <c r="Y412" s="210"/>
      <c r="Z412" s="210"/>
      <c r="AA412" s="210"/>
      <c r="AB412" s="210"/>
      <c r="AC412" s="210"/>
      <c r="AD412" s="210"/>
      <c r="AE412" s="210"/>
      <c r="AF412" s="210" t="s">
        <v>474</v>
      </c>
      <c r="AG412" s="210"/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</row>
    <row r="413" spans="1:59" outlineLevel="1" x14ac:dyDescent="0.25">
      <c r="A413" s="227"/>
      <c r="B413" s="228"/>
      <c r="C413" s="267" t="s">
        <v>478</v>
      </c>
      <c r="D413" s="258"/>
      <c r="E413" s="258"/>
      <c r="F413" s="258"/>
      <c r="G413" s="258"/>
      <c r="H413" s="229"/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10"/>
      <c r="Y413" s="210"/>
      <c r="Z413" s="210"/>
      <c r="AA413" s="210"/>
      <c r="AB413" s="210"/>
      <c r="AC413" s="210"/>
      <c r="AD413" s="210"/>
      <c r="AE413" s="210"/>
      <c r="AF413" s="210" t="s">
        <v>219</v>
      </c>
      <c r="AG413" s="210"/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</row>
    <row r="414" spans="1:59" outlineLevel="1" x14ac:dyDescent="0.25">
      <c r="A414" s="227"/>
      <c r="B414" s="228"/>
      <c r="C414" s="269" t="s">
        <v>326</v>
      </c>
      <c r="D414" s="234"/>
      <c r="E414" s="235"/>
      <c r="F414" s="236"/>
      <c r="G414" s="236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10"/>
      <c r="Y414" s="210"/>
      <c r="Z414" s="210"/>
      <c r="AA414" s="210"/>
      <c r="AB414" s="210"/>
      <c r="AC414" s="210"/>
      <c r="AD414" s="210"/>
      <c r="AE414" s="210"/>
      <c r="AF414" s="210" t="s">
        <v>219</v>
      </c>
      <c r="AG414" s="210"/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</row>
    <row r="415" spans="1:59" outlineLevel="1" x14ac:dyDescent="0.25">
      <c r="A415" s="227"/>
      <c r="B415" s="228"/>
      <c r="C415" s="268" t="s">
        <v>479</v>
      </c>
      <c r="D415" s="259"/>
      <c r="E415" s="259"/>
      <c r="F415" s="259"/>
      <c r="G415" s="25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10"/>
      <c r="Y415" s="210"/>
      <c r="Z415" s="210"/>
      <c r="AA415" s="210"/>
      <c r="AB415" s="210"/>
      <c r="AC415" s="210"/>
      <c r="AD415" s="210"/>
      <c r="AE415" s="210"/>
      <c r="AF415" s="210" t="s">
        <v>219</v>
      </c>
      <c r="AG415" s="210"/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</row>
    <row r="416" spans="1:59" outlineLevel="1" x14ac:dyDescent="0.25">
      <c r="A416" s="227"/>
      <c r="B416" s="228"/>
      <c r="C416" s="268" t="s">
        <v>480</v>
      </c>
      <c r="D416" s="259"/>
      <c r="E416" s="259"/>
      <c r="F416" s="259"/>
      <c r="G416" s="259"/>
      <c r="H416" s="229"/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10"/>
      <c r="Y416" s="210"/>
      <c r="Z416" s="210"/>
      <c r="AA416" s="210"/>
      <c r="AB416" s="210"/>
      <c r="AC416" s="210"/>
      <c r="AD416" s="210"/>
      <c r="AE416" s="210"/>
      <c r="AF416" s="210" t="s">
        <v>219</v>
      </c>
      <c r="AG416" s="210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</row>
    <row r="417" spans="1:59" outlineLevel="1" x14ac:dyDescent="0.25">
      <c r="A417" s="227"/>
      <c r="B417" s="228"/>
      <c r="C417" s="268" t="s">
        <v>481</v>
      </c>
      <c r="D417" s="259"/>
      <c r="E417" s="259"/>
      <c r="F417" s="259"/>
      <c r="G417" s="25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10"/>
      <c r="Y417" s="210"/>
      <c r="Z417" s="210"/>
      <c r="AA417" s="210"/>
      <c r="AB417" s="210"/>
      <c r="AC417" s="210"/>
      <c r="AD417" s="210"/>
      <c r="AE417" s="210"/>
      <c r="AF417" s="210" t="s">
        <v>219</v>
      </c>
      <c r="AG417" s="210"/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</row>
    <row r="418" spans="1:59" outlineLevel="1" x14ac:dyDescent="0.25">
      <c r="A418" s="227"/>
      <c r="B418" s="228"/>
      <c r="C418" s="268" t="s">
        <v>482</v>
      </c>
      <c r="D418" s="259"/>
      <c r="E418" s="259"/>
      <c r="F418" s="259"/>
      <c r="G418" s="25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10"/>
      <c r="Y418" s="210"/>
      <c r="Z418" s="210"/>
      <c r="AA418" s="210"/>
      <c r="AB418" s="210"/>
      <c r="AC418" s="210"/>
      <c r="AD418" s="210"/>
      <c r="AE418" s="210"/>
      <c r="AF418" s="210" t="s">
        <v>219</v>
      </c>
      <c r="AG418" s="210"/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</row>
    <row r="419" spans="1:59" outlineLevel="1" x14ac:dyDescent="0.25">
      <c r="A419" s="244">
        <v>74</v>
      </c>
      <c r="B419" s="245" t="s">
        <v>483</v>
      </c>
      <c r="C419" s="263" t="s">
        <v>484</v>
      </c>
      <c r="D419" s="246" t="s">
        <v>472</v>
      </c>
      <c r="E419" s="247">
        <v>1</v>
      </c>
      <c r="F419" s="248"/>
      <c r="G419" s="249">
        <f>ROUND(E419*F419,2)</f>
        <v>0</v>
      </c>
      <c r="H419" s="248"/>
      <c r="I419" s="249">
        <f>ROUND(E419*H419,2)</f>
        <v>0</v>
      </c>
      <c r="J419" s="248"/>
      <c r="K419" s="249">
        <f>ROUND(E419*J419,2)</f>
        <v>0</v>
      </c>
      <c r="L419" s="249">
        <v>21</v>
      </c>
      <c r="M419" s="249">
        <f>G419*(1+L419/100)</f>
        <v>0</v>
      </c>
      <c r="N419" s="249">
        <v>0</v>
      </c>
      <c r="O419" s="249">
        <f>ROUND(E419*N419,2)</f>
        <v>0</v>
      </c>
      <c r="P419" s="249">
        <v>0</v>
      </c>
      <c r="Q419" s="249">
        <f>ROUND(E419*P419,2)</f>
        <v>0</v>
      </c>
      <c r="R419" s="249"/>
      <c r="S419" s="250" t="s">
        <v>358</v>
      </c>
      <c r="T419" s="229">
        <v>0</v>
      </c>
      <c r="U419" s="229">
        <f>ROUND(E419*T419,2)</f>
        <v>0</v>
      </c>
      <c r="V419" s="229"/>
      <c r="W419" s="229" t="s">
        <v>473</v>
      </c>
      <c r="X419" s="210"/>
      <c r="Y419" s="210"/>
      <c r="Z419" s="210"/>
      <c r="AA419" s="210"/>
      <c r="AB419" s="210"/>
      <c r="AC419" s="210"/>
      <c r="AD419" s="210"/>
      <c r="AE419" s="210"/>
      <c r="AF419" s="210" t="s">
        <v>474</v>
      </c>
      <c r="AG419" s="210"/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</row>
    <row r="420" spans="1:59" ht="21" outlineLevel="1" x14ac:dyDescent="0.25">
      <c r="A420" s="227"/>
      <c r="B420" s="228"/>
      <c r="C420" s="267" t="s">
        <v>485</v>
      </c>
      <c r="D420" s="258"/>
      <c r="E420" s="258"/>
      <c r="F420" s="258"/>
      <c r="G420" s="258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10"/>
      <c r="Y420" s="210"/>
      <c r="Z420" s="210"/>
      <c r="AA420" s="210"/>
      <c r="AB420" s="210"/>
      <c r="AC420" s="210"/>
      <c r="AD420" s="210"/>
      <c r="AE420" s="210"/>
      <c r="AF420" s="210" t="s">
        <v>219</v>
      </c>
      <c r="AG420" s="210"/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60" t="str">
        <f>C420</f>
        <v>Náklady na ztížené provádění stavebních prací v důsledku nepřerušeného provozu na staveništi nebo v případech nepřerušeného provozu v objektech v nichž se stavební práce provádí.</v>
      </c>
      <c r="BA420" s="210"/>
      <c r="BB420" s="210"/>
      <c r="BC420" s="210"/>
      <c r="BD420" s="210"/>
      <c r="BE420" s="210"/>
      <c r="BF420" s="210"/>
      <c r="BG420" s="210"/>
    </row>
    <row r="421" spans="1:59" x14ac:dyDescent="0.25">
      <c r="A421" s="238" t="s">
        <v>146</v>
      </c>
      <c r="B421" s="239" t="s">
        <v>121</v>
      </c>
      <c r="C421" s="262" t="s">
        <v>30</v>
      </c>
      <c r="D421" s="240"/>
      <c r="E421" s="241"/>
      <c r="F421" s="242"/>
      <c r="G421" s="242">
        <f>SUMIF(AF422:AF423,"&lt;&gt;NOR",G422:G423)</f>
        <v>0</v>
      </c>
      <c r="H421" s="242"/>
      <c r="I421" s="242">
        <f>SUM(I422:I423)</f>
        <v>0</v>
      </c>
      <c r="J421" s="242"/>
      <c r="K421" s="242">
        <f>SUM(K422:K423)</f>
        <v>0</v>
      </c>
      <c r="L421" s="242"/>
      <c r="M421" s="242">
        <f>SUM(M422:M423)</f>
        <v>0</v>
      </c>
      <c r="N421" s="242"/>
      <c r="O421" s="242">
        <f>SUM(O422:O423)</f>
        <v>0</v>
      </c>
      <c r="P421" s="242"/>
      <c r="Q421" s="242">
        <f>SUM(Q422:Q423)</f>
        <v>0</v>
      </c>
      <c r="R421" s="242"/>
      <c r="S421" s="243"/>
      <c r="T421" s="237"/>
      <c r="U421" s="237">
        <f>SUM(U422:U423)</f>
        <v>0</v>
      </c>
      <c r="V421" s="237"/>
      <c r="W421" s="237"/>
      <c r="AF421" t="s">
        <v>147</v>
      </c>
    </row>
    <row r="422" spans="1:59" outlineLevel="1" x14ac:dyDescent="0.25">
      <c r="A422" s="244">
        <v>75</v>
      </c>
      <c r="B422" s="245" t="s">
        <v>486</v>
      </c>
      <c r="C422" s="263" t="s">
        <v>487</v>
      </c>
      <c r="D422" s="246" t="s">
        <v>472</v>
      </c>
      <c r="E422" s="247">
        <v>1</v>
      </c>
      <c r="F422" s="248"/>
      <c r="G422" s="249">
        <f>ROUND(E422*F422,2)</f>
        <v>0</v>
      </c>
      <c r="H422" s="248"/>
      <c r="I422" s="249">
        <f>ROUND(E422*H422,2)</f>
        <v>0</v>
      </c>
      <c r="J422" s="248"/>
      <c r="K422" s="249">
        <f>ROUND(E422*J422,2)</f>
        <v>0</v>
      </c>
      <c r="L422" s="249">
        <v>21</v>
      </c>
      <c r="M422" s="249">
        <f>G422*(1+L422/100)</f>
        <v>0</v>
      </c>
      <c r="N422" s="249">
        <v>0</v>
      </c>
      <c r="O422" s="249">
        <f>ROUND(E422*N422,2)</f>
        <v>0</v>
      </c>
      <c r="P422" s="249">
        <v>0</v>
      </c>
      <c r="Q422" s="249">
        <f>ROUND(E422*P422,2)</f>
        <v>0</v>
      </c>
      <c r="R422" s="249"/>
      <c r="S422" s="250" t="s">
        <v>358</v>
      </c>
      <c r="T422" s="229">
        <v>0</v>
      </c>
      <c r="U422" s="229">
        <f>ROUND(E422*T422,2)</f>
        <v>0</v>
      </c>
      <c r="V422" s="229"/>
      <c r="W422" s="229" t="s">
        <v>473</v>
      </c>
      <c r="X422" s="210"/>
      <c r="Y422" s="210"/>
      <c r="Z422" s="210"/>
      <c r="AA422" s="210"/>
      <c r="AB422" s="210"/>
      <c r="AC422" s="210"/>
      <c r="AD422" s="210"/>
      <c r="AE422" s="210"/>
      <c r="AF422" s="210" t="s">
        <v>474</v>
      </c>
      <c r="AG422" s="210"/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</row>
    <row r="423" spans="1:59" ht="31.2" outlineLevel="1" x14ac:dyDescent="0.25">
      <c r="A423" s="227"/>
      <c r="B423" s="228"/>
      <c r="C423" s="267" t="s">
        <v>488</v>
      </c>
      <c r="D423" s="258"/>
      <c r="E423" s="258"/>
      <c r="F423" s="258"/>
      <c r="G423" s="258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10"/>
      <c r="Y423" s="210"/>
      <c r="Z423" s="210"/>
      <c r="AA423" s="210"/>
      <c r="AB423" s="210"/>
      <c r="AC423" s="210"/>
      <c r="AD423" s="210"/>
      <c r="AE423" s="210"/>
      <c r="AF423" s="210" t="s">
        <v>219</v>
      </c>
      <c r="AG423" s="210"/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60" t="str">
        <f>C423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A423" s="210"/>
      <c r="BB423" s="210"/>
      <c r="BC423" s="210"/>
      <c r="BD423" s="210"/>
      <c r="BE423" s="210"/>
      <c r="BF423" s="210"/>
      <c r="BG423" s="210"/>
    </row>
    <row r="424" spans="1:59" x14ac:dyDescent="0.25">
      <c r="A424" s="3"/>
      <c r="B424" s="4"/>
      <c r="C424" s="270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AD424">
        <v>15</v>
      </c>
      <c r="AE424">
        <v>21</v>
      </c>
      <c r="AF424" t="s">
        <v>134</v>
      </c>
    </row>
    <row r="425" spans="1:59" x14ac:dyDescent="0.25">
      <c r="A425" s="213"/>
      <c r="B425" s="214" t="s">
        <v>31</v>
      </c>
      <c r="C425" s="271"/>
      <c r="D425" s="215"/>
      <c r="E425" s="216"/>
      <c r="F425" s="216"/>
      <c r="G425" s="261">
        <f>G8+G91+G97+G135+G161+G171+G217+G229+G256+G259+G293+G295+G377+G401+G409+G421</f>
        <v>0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AD425">
        <f>SUMIF(L7:L423,AD424,G7:G423)</f>
        <v>0</v>
      </c>
      <c r="AE425">
        <f>SUMIF(L7:L423,AE424,G7:G423)</f>
        <v>0</v>
      </c>
      <c r="AF425" t="s">
        <v>489</v>
      </c>
    </row>
    <row r="426" spans="1:59" x14ac:dyDescent="0.25">
      <c r="A426" s="3"/>
      <c r="B426" s="4"/>
      <c r="C426" s="270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59" x14ac:dyDescent="0.25">
      <c r="A427" s="3"/>
      <c r="B427" s="4"/>
      <c r="C427" s="270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59" x14ac:dyDescent="0.25">
      <c r="A428" s="217" t="s">
        <v>490</v>
      </c>
      <c r="B428" s="217"/>
      <c r="C428" s="272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59" x14ac:dyDescent="0.25">
      <c r="A429" s="218"/>
      <c r="B429" s="219"/>
      <c r="C429" s="273"/>
      <c r="D429" s="219"/>
      <c r="E429" s="219"/>
      <c r="F429" s="219"/>
      <c r="G429" s="22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AF429" t="s">
        <v>491</v>
      </c>
    </row>
    <row r="430" spans="1:59" x14ac:dyDescent="0.25">
      <c r="A430" s="221"/>
      <c r="B430" s="222"/>
      <c r="C430" s="274"/>
      <c r="D430" s="222"/>
      <c r="E430" s="222"/>
      <c r="F430" s="222"/>
      <c r="G430" s="22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59" x14ac:dyDescent="0.25">
      <c r="A431" s="221"/>
      <c r="B431" s="222"/>
      <c r="C431" s="274"/>
      <c r="D431" s="222"/>
      <c r="E431" s="222"/>
      <c r="F431" s="222"/>
      <c r="G431" s="22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59" x14ac:dyDescent="0.25">
      <c r="A432" s="221"/>
      <c r="B432" s="222"/>
      <c r="C432" s="274"/>
      <c r="D432" s="222"/>
      <c r="E432" s="222"/>
      <c r="F432" s="222"/>
      <c r="G432" s="22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32" x14ac:dyDescent="0.25">
      <c r="A433" s="224"/>
      <c r="B433" s="225"/>
      <c r="C433" s="275"/>
      <c r="D433" s="225"/>
      <c r="E433" s="225"/>
      <c r="F433" s="225"/>
      <c r="G433" s="22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32" x14ac:dyDescent="0.25">
      <c r="A434" s="3"/>
      <c r="B434" s="4"/>
      <c r="C434" s="270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32" x14ac:dyDescent="0.25">
      <c r="C435" s="276"/>
      <c r="D435" s="10"/>
      <c r="AF435" t="s">
        <v>493</v>
      </c>
    </row>
    <row r="436" spans="1:32" x14ac:dyDescent="0.25">
      <c r="D436" s="10"/>
    </row>
    <row r="437" spans="1:32" x14ac:dyDescent="0.25">
      <c r="D437" s="10"/>
    </row>
    <row r="438" spans="1:32" x14ac:dyDescent="0.25">
      <c r="D438" s="10"/>
    </row>
    <row r="439" spans="1:32" x14ac:dyDescent="0.25">
      <c r="D439" s="10"/>
    </row>
    <row r="440" spans="1:32" x14ac:dyDescent="0.25">
      <c r="D440" s="10"/>
    </row>
    <row r="441" spans="1:32" x14ac:dyDescent="0.25">
      <c r="D441" s="10"/>
    </row>
    <row r="442" spans="1:32" x14ac:dyDescent="0.25">
      <c r="D442" s="10"/>
    </row>
    <row r="443" spans="1:32" x14ac:dyDescent="0.25">
      <c r="D443" s="10"/>
    </row>
    <row r="444" spans="1:32" x14ac:dyDescent="0.25">
      <c r="D444" s="10"/>
    </row>
    <row r="445" spans="1:32" x14ac:dyDescent="0.25">
      <c r="D445" s="10"/>
    </row>
    <row r="446" spans="1:32" x14ac:dyDescent="0.25">
      <c r="D446" s="10"/>
    </row>
    <row r="447" spans="1:32" x14ac:dyDescent="0.25">
      <c r="D447" s="10"/>
    </row>
    <row r="448" spans="1:32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TVU1VnBB0j3c2fbqX42NsKh/8MGRiBt3yC9gC9qOsMBUJtZmeNT4yT/bYLy/edqWiUBoq2eLVSVtxb1vjr9s9A==" saltValue="B8KRTMK57Hj70T/PmuAddQ==" spinCount="100000" sheet="1"/>
  <mergeCells count="38">
    <mergeCell ref="C417:G417"/>
    <mergeCell ref="C418:G418"/>
    <mergeCell ref="C420:G420"/>
    <mergeCell ref="C423:G423"/>
    <mergeCell ref="C373:G373"/>
    <mergeCell ref="C374:G374"/>
    <mergeCell ref="C411:G411"/>
    <mergeCell ref="C413:G413"/>
    <mergeCell ref="C415:G415"/>
    <mergeCell ref="C416:G416"/>
    <mergeCell ref="C196:G196"/>
    <mergeCell ref="C197:G197"/>
    <mergeCell ref="C199:G199"/>
    <mergeCell ref="C370:G370"/>
    <mergeCell ref="C371:G371"/>
    <mergeCell ref="C372:G372"/>
    <mergeCell ref="C190:G190"/>
    <mergeCell ref="C191:G191"/>
    <mergeCell ref="C192:G192"/>
    <mergeCell ref="C193:G193"/>
    <mergeCell ref="C194:G194"/>
    <mergeCell ref="C195:G195"/>
    <mergeCell ref="C184:G184"/>
    <mergeCell ref="C185:G185"/>
    <mergeCell ref="C186:G186"/>
    <mergeCell ref="C187:G187"/>
    <mergeCell ref="C188:G188"/>
    <mergeCell ref="C189:G189"/>
    <mergeCell ref="A1:G1"/>
    <mergeCell ref="C2:G2"/>
    <mergeCell ref="C3:G3"/>
    <mergeCell ref="C4:G4"/>
    <mergeCell ref="A428:C428"/>
    <mergeCell ref="A429:G433"/>
    <mergeCell ref="C83:G83"/>
    <mergeCell ref="C86:G86"/>
    <mergeCell ref="C182:G182"/>
    <mergeCell ref="C183:G18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A1CF-5712-4D80-B203-A88C651CF43C}">
  <sheetPr>
    <outlinePr summaryBelow="0"/>
  </sheetPr>
  <dimension ref="A1:BG5000"/>
  <sheetViews>
    <sheetView workbookViewId="0">
      <pane ySplit="7" topLeftCell="A8" activePane="bottomLeft" state="frozen"/>
      <selection pane="bottomLeft" activeCell="S1" sqref="S1"/>
    </sheetView>
  </sheetViews>
  <sheetFormatPr defaultRowHeight="13.2" outlineLevelRow="1" x14ac:dyDescent="0.25"/>
  <cols>
    <col min="1" max="1" width="3.44140625" customWidth="1"/>
    <col min="2" max="2" width="12.6640625" style="175" customWidth="1"/>
    <col min="3" max="3" width="38.33203125" style="17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19" max="19" width="9.21875" customWidth="1"/>
    <col min="20" max="23" width="0" hidden="1" customWidth="1"/>
    <col min="28" max="28" width="0" hidden="1" customWidth="1"/>
    <col min="30" max="40" width="0" hidden="1" customWidth="1"/>
    <col min="52" max="52" width="73.6640625" customWidth="1"/>
  </cols>
  <sheetData>
    <row r="1" spans="1:59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F1" t="s">
        <v>122</v>
      </c>
    </row>
    <row r="2" spans="1:59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F2" t="s">
        <v>123</v>
      </c>
    </row>
    <row r="3" spans="1:59" ht="25.05" customHeight="1" x14ac:dyDescent="0.25">
      <c r="A3" s="196" t="s">
        <v>9</v>
      </c>
      <c r="B3" s="49" t="s">
        <v>49</v>
      </c>
      <c r="C3" s="199" t="s">
        <v>50</v>
      </c>
      <c r="D3" s="197"/>
      <c r="E3" s="197"/>
      <c r="F3" s="197"/>
      <c r="G3" s="198"/>
      <c r="AB3" s="175" t="s">
        <v>123</v>
      </c>
      <c r="AF3" t="s">
        <v>124</v>
      </c>
    </row>
    <row r="4" spans="1:59" ht="25.05" customHeight="1" x14ac:dyDescent="0.25">
      <c r="A4" s="200" t="s">
        <v>10</v>
      </c>
      <c r="B4" s="201" t="s">
        <v>43</v>
      </c>
      <c r="C4" s="202" t="s">
        <v>48</v>
      </c>
      <c r="D4" s="203"/>
      <c r="E4" s="203"/>
      <c r="F4" s="203"/>
      <c r="G4" s="204"/>
      <c r="AF4" t="s">
        <v>125</v>
      </c>
    </row>
    <row r="5" spans="1:59" x14ac:dyDescent="0.25">
      <c r="D5" s="10"/>
    </row>
    <row r="6" spans="1:59" ht="39.6" x14ac:dyDescent="0.25">
      <c r="A6" s="206" t="s">
        <v>126</v>
      </c>
      <c r="B6" s="208" t="s">
        <v>127</v>
      </c>
      <c r="C6" s="208" t="s">
        <v>128</v>
      </c>
      <c r="D6" s="207" t="s">
        <v>129</v>
      </c>
      <c r="E6" s="206" t="s">
        <v>130</v>
      </c>
      <c r="F6" s="205" t="s">
        <v>131</v>
      </c>
      <c r="G6" s="206" t="s">
        <v>31</v>
      </c>
      <c r="H6" s="209" t="s">
        <v>32</v>
      </c>
      <c r="I6" s="209" t="s">
        <v>132</v>
      </c>
      <c r="J6" s="209" t="s">
        <v>33</v>
      </c>
      <c r="K6" s="209" t="s">
        <v>133</v>
      </c>
      <c r="L6" s="209" t="s">
        <v>134</v>
      </c>
      <c r="M6" s="209" t="s">
        <v>135</v>
      </c>
      <c r="N6" s="209" t="s">
        <v>136</v>
      </c>
      <c r="O6" s="209" t="s">
        <v>137</v>
      </c>
      <c r="P6" s="209" t="s">
        <v>138</v>
      </c>
      <c r="Q6" s="209" t="s">
        <v>139</v>
      </c>
      <c r="R6" s="209" t="s">
        <v>140</v>
      </c>
      <c r="S6" s="209" t="s">
        <v>141</v>
      </c>
      <c r="T6" s="209" t="s">
        <v>142</v>
      </c>
      <c r="U6" s="209" t="s">
        <v>143</v>
      </c>
      <c r="V6" s="209" t="s">
        <v>144</v>
      </c>
      <c r="W6" s="209" t="s">
        <v>145</v>
      </c>
    </row>
    <row r="7" spans="1:59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59" x14ac:dyDescent="0.25">
      <c r="A8" s="238" t="s">
        <v>146</v>
      </c>
      <c r="B8" s="239" t="s">
        <v>63</v>
      </c>
      <c r="C8" s="262" t="s">
        <v>64</v>
      </c>
      <c r="D8" s="240"/>
      <c r="E8" s="241"/>
      <c r="F8" s="242"/>
      <c r="G8" s="242">
        <f>SUMIF(AF9:AF10,"&lt;&gt;NOR",G9:G10)</f>
        <v>0</v>
      </c>
      <c r="H8" s="242"/>
      <c r="I8" s="242">
        <f>SUM(I9:I10)</f>
        <v>0</v>
      </c>
      <c r="J8" s="242"/>
      <c r="K8" s="242">
        <f>SUM(K9:K10)</f>
        <v>0</v>
      </c>
      <c r="L8" s="242"/>
      <c r="M8" s="242">
        <f>SUM(M9:M10)</f>
        <v>0</v>
      </c>
      <c r="N8" s="242"/>
      <c r="O8" s="242">
        <f>SUM(O9:O10)</f>
        <v>1.4</v>
      </c>
      <c r="P8" s="242"/>
      <c r="Q8" s="242">
        <f>SUM(Q9:Q10)</f>
        <v>0</v>
      </c>
      <c r="R8" s="242"/>
      <c r="S8" s="243"/>
      <c r="T8" s="237"/>
      <c r="U8" s="237">
        <f>SUM(U9:U10)</f>
        <v>6.06</v>
      </c>
      <c r="V8" s="237"/>
      <c r="W8" s="237"/>
      <c r="AF8" t="s">
        <v>147</v>
      </c>
    </row>
    <row r="9" spans="1:59" outlineLevel="1" x14ac:dyDescent="0.25">
      <c r="A9" s="244">
        <v>1</v>
      </c>
      <c r="B9" s="245" t="s">
        <v>494</v>
      </c>
      <c r="C9" s="263" t="s">
        <v>495</v>
      </c>
      <c r="D9" s="246" t="s">
        <v>264</v>
      </c>
      <c r="E9" s="247">
        <v>11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9">
        <v>0.12720000000000001</v>
      </c>
      <c r="O9" s="249">
        <f>ROUND(E9*N9,2)</f>
        <v>1.4</v>
      </c>
      <c r="P9" s="249">
        <v>0</v>
      </c>
      <c r="Q9" s="249">
        <f>ROUND(E9*P9,2)</f>
        <v>0</v>
      </c>
      <c r="R9" s="249"/>
      <c r="S9" s="250" t="s">
        <v>151</v>
      </c>
      <c r="T9" s="229">
        <v>0.55100000000000005</v>
      </c>
      <c r="U9" s="229">
        <f>ROUND(E9*T9,2)</f>
        <v>6.06</v>
      </c>
      <c r="V9" s="229"/>
      <c r="W9" s="229" t="s">
        <v>152</v>
      </c>
      <c r="X9" s="210"/>
      <c r="Y9" s="210"/>
      <c r="Z9" s="210"/>
      <c r="AA9" s="210"/>
      <c r="AB9" s="210"/>
      <c r="AC9" s="210"/>
      <c r="AD9" s="210"/>
      <c r="AE9" s="210"/>
      <c r="AF9" s="210" t="s">
        <v>153</v>
      </c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</row>
    <row r="10" spans="1:59" outlineLevel="1" x14ac:dyDescent="0.25">
      <c r="A10" s="227"/>
      <c r="B10" s="228"/>
      <c r="C10" s="264" t="s">
        <v>496</v>
      </c>
      <c r="D10" s="230"/>
      <c r="E10" s="231">
        <v>11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10"/>
      <c r="Y10" s="210"/>
      <c r="Z10" s="210"/>
      <c r="AA10" s="210"/>
      <c r="AB10" s="210"/>
      <c r="AC10" s="210"/>
      <c r="AD10" s="210"/>
      <c r="AE10" s="210"/>
      <c r="AF10" s="210" t="s">
        <v>155</v>
      </c>
      <c r="AG10" s="210">
        <v>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</row>
    <row r="11" spans="1:59" x14ac:dyDescent="0.25">
      <c r="A11" s="238" t="s">
        <v>146</v>
      </c>
      <c r="B11" s="239" t="s">
        <v>65</v>
      </c>
      <c r="C11" s="262" t="s">
        <v>66</v>
      </c>
      <c r="D11" s="240"/>
      <c r="E11" s="241"/>
      <c r="F11" s="242"/>
      <c r="G11" s="242">
        <f>SUMIF(AF12:AF19,"&lt;&gt;NOR",G12:G19)</f>
        <v>0</v>
      </c>
      <c r="H11" s="242"/>
      <c r="I11" s="242">
        <f>SUM(I12:I19)</f>
        <v>0</v>
      </c>
      <c r="J11" s="242"/>
      <c r="K11" s="242">
        <f>SUM(K12:K19)</f>
        <v>0</v>
      </c>
      <c r="L11" s="242"/>
      <c r="M11" s="242">
        <f>SUM(M12:M19)</f>
        <v>0</v>
      </c>
      <c r="N11" s="242"/>
      <c r="O11" s="242">
        <f>SUM(O12:O19)</f>
        <v>0</v>
      </c>
      <c r="P11" s="242"/>
      <c r="Q11" s="242">
        <f>SUM(Q12:Q19)</f>
        <v>0</v>
      </c>
      <c r="R11" s="242"/>
      <c r="S11" s="243"/>
      <c r="T11" s="237"/>
      <c r="U11" s="237">
        <f>SUM(U12:U19)</f>
        <v>0</v>
      </c>
      <c r="V11" s="237"/>
      <c r="W11" s="237"/>
      <c r="AF11" t="s">
        <v>147</v>
      </c>
    </row>
    <row r="12" spans="1:59" ht="30.6" outlineLevel="1" x14ac:dyDescent="0.25">
      <c r="A12" s="244">
        <v>2</v>
      </c>
      <c r="B12" s="245" t="s">
        <v>497</v>
      </c>
      <c r="C12" s="263" t="s">
        <v>498</v>
      </c>
      <c r="D12" s="246" t="s">
        <v>499</v>
      </c>
      <c r="E12" s="247">
        <v>1</v>
      </c>
      <c r="F12" s="248"/>
      <c r="G12" s="249">
        <f>ROUND(E12*F12,2)</f>
        <v>0</v>
      </c>
      <c r="H12" s="248"/>
      <c r="I12" s="249">
        <f>ROUND(E12*H12,2)</f>
        <v>0</v>
      </c>
      <c r="J12" s="248"/>
      <c r="K12" s="249">
        <f>ROUND(E12*J12,2)</f>
        <v>0</v>
      </c>
      <c r="L12" s="249">
        <v>21</v>
      </c>
      <c r="M12" s="249">
        <f>G12*(1+L12/100)</f>
        <v>0</v>
      </c>
      <c r="N12" s="249">
        <v>0</v>
      </c>
      <c r="O12" s="249">
        <f>ROUND(E12*N12,2)</f>
        <v>0</v>
      </c>
      <c r="P12" s="249">
        <v>0</v>
      </c>
      <c r="Q12" s="249">
        <f>ROUND(E12*P12,2)</f>
        <v>0</v>
      </c>
      <c r="R12" s="249"/>
      <c r="S12" s="250" t="s">
        <v>358</v>
      </c>
      <c r="T12" s="229">
        <v>0</v>
      </c>
      <c r="U12" s="229">
        <f>ROUND(E12*T12,2)</f>
        <v>0</v>
      </c>
      <c r="V12" s="229"/>
      <c r="W12" s="229" t="s">
        <v>152</v>
      </c>
      <c r="X12" s="210"/>
      <c r="Y12" s="210"/>
      <c r="Z12" s="210"/>
      <c r="AA12" s="210"/>
      <c r="AB12" s="210"/>
      <c r="AC12" s="210"/>
      <c r="AD12" s="210"/>
      <c r="AE12" s="210"/>
      <c r="AF12" s="210" t="s">
        <v>153</v>
      </c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</row>
    <row r="13" spans="1:59" outlineLevel="1" x14ac:dyDescent="0.25">
      <c r="A13" s="227"/>
      <c r="B13" s="228"/>
      <c r="C13" s="267" t="s">
        <v>500</v>
      </c>
      <c r="D13" s="258"/>
      <c r="E13" s="258"/>
      <c r="F13" s="258"/>
      <c r="G13" s="258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10"/>
      <c r="Y13" s="210"/>
      <c r="Z13" s="210"/>
      <c r="AA13" s="210"/>
      <c r="AB13" s="210"/>
      <c r="AC13" s="210"/>
      <c r="AD13" s="210"/>
      <c r="AE13" s="210"/>
      <c r="AF13" s="210" t="s">
        <v>219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</row>
    <row r="14" spans="1:59" outlineLevel="1" x14ac:dyDescent="0.25">
      <c r="A14" s="227"/>
      <c r="B14" s="228"/>
      <c r="C14" s="268" t="s">
        <v>501</v>
      </c>
      <c r="D14" s="259"/>
      <c r="E14" s="259"/>
      <c r="F14" s="259"/>
      <c r="G14" s="25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10"/>
      <c r="Y14" s="210"/>
      <c r="Z14" s="210"/>
      <c r="AA14" s="210"/>
      <c r="AB14" s="210"/>
      <c r="AC14" s="210"/>
      <c r="AD14" s="210"/>
      <c r="AE14" s="210"/>
      <c r="AF14" s="210" t="s">
        <v>219</v>
      </c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</row>
    <row r="15" spans="1:59" outlineLevel="1" x14ac:dyDescent="0.25">
      <c r="A15" s="227"/>
      <c r="B15" s="228"/>
      <c r="C15" s="268" t="s">
        <v>502</v>
      </c>
      <c r="D15" s="259"/>
      <c r="E15" s="259"/>
      <c r="F15" s="259"/>
      <c r="G15" s="25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10"/>
      <c r="Y15" s="210"/>
      <c r="Z15" s="210"/>
      <c r="AA15" s="210"/>
      <c r="AB15" s="210"/>
      <c r="AC15" s="210"/>
      <c r="AD15" s="210"/>
      <c r="AE15" s="210"/>
      <c r="AF15" s="210" t="s">
        <v>219</v>
      </c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</row>
    <row r="16" spans="1:59" outlineLevel="1" x14ac:dyDescent="0.25">
      <c r="A16" s="227"/>
      <c r="B16" s="228"/>
      <c r="C16" s="268" t="s">
        <v>503</v>
      </c>
      <c r="D16" s="259"/>
      <c r="E16" s="259"/>
      <c r="F16" s="259"/>
      <c r="G16" s="25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10"/>
      <c r="Y16" s="210"/>
      <c r="Z16" s="210"/>
      <c r="AA16" s="210"/>
      <c r="AB16" s="210"/>
      <c r="AC16" s="210"/>
      <c r="AD16" s="210"/>
      <c r="AE16" s="210"/>
      <c r="AF16" s="210" t="s">
        <v>219</v>
      </c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</row>
    <row r="17" spans="1:59" outlineLevel="1" x14ac:dyDescent="0.25">
      <c r="A17" s="227"/>
      <c r="B17" s="228"/>
      <c r="C17" s="268" t="s">
        <v>504</v>
      </c>
      <c r="D17" s="259"/>
      <c r="E17" s="259"/>
      <c r="F17" s="259"/>
      <c r="G17" s="25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10"/>
      <c r="Y17" s="210"/>
      <c r="Z17" s="210"/>
      <c r="AA17" s="210"/>
      <c r="AB17" s="210"/>
      <c r="AC17" s="210"/>
      <c r="AD17" s="210"/>
      <c r="AE17" s="210"/>
      <c r="AF17" s="210" t="s">
        <v>219</v>
      </c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</row>
    <row r="18" spans="1:59" outlineLevel="1" x14ac:dyDescent="0.25">
      <c r="A18" s="227"/>
      <c r="B18" s="228"/>
      <c r="C18" s="268" t="s">
        <v>505</v>
      </c>
      <c r="D18" s="259"/>
      <c r="E18" s="259"/>
      <c r="F18" s="259"/>
      <c r="G18" s="25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10"/>
      <c r="Y18" s="210"/>
      <c r="Z18" s="210"/>
      <c r="AA18" s="210"/>
      <c r="AB18" s="210"/>
      <c r="AC18" s="210"/>
      <c r="AD18" s="210"/>
      <c r="AE18" s="210"/>
      <c r="AF18" s="210" t="s">
        <v>219</v>
      </c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</row>
    <row r="19" spans="1:59" outlineLevel="1" x14ac:dyDescent="0.25">
      <c r="A19" s="227"/>
      <c r="B19" s="228"/>
      <c r="C19" s="268" t="s">
        <v>506</v>
      </c>
      <c r="D19" s="259"/>
      <c r="E19" s="259"/>
      <c r="F19" s="259"/>
      <c r="G19" s="25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10"/>
      <c r="Y19" s="210"/>
      <c r="Z19" s="210"/>
      <c r="AA19" s="210"/>
      <c r="AB19" s="210"/>
      <c r="AC19" s="210"/>
      <c r="AD19" s="210"/>
      <c r="AE19" s="210"/>
      <c r="AF19" s="210" t="s">
        <v>219</v>
      </c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</row>
    <row r="20" spans="1:59" x14ac:dyDescent="0.25">
      <c r="A20" s="238" t="s">
        <v>146</v>
      </c>
      <c r="B20" s="239" t="s">
        <v>71</v>
      </c>
      <c r="C20" s="262" t="s">
        <v>72</v>
      </c>
      <c r="D20" s="240"/>
      <c r="E20" s="241"/>
      <c r="F20" s="242"/>
      <c r="G20" s="242">
        <f>SUMIF(AF21:AF222,"&lt;&gt;NOR",G21:G222)</f>
        <v>0</v>
      </c>
      <c r="H20" s="242"/>
      <c r="I20" s="242">
        <f>SUM(I21:I222)</f>
        <v>0</v>
      </c>
      <c r="J20" s="242"/>
      <c r="K20" s="242">
        <f>SUM(K21:K222)</f>
        <v>0</v>
      </c>
      <c r="L20" s="242"/>
      <c r="M20" s="242">
        <f>SUM(M21:M222)</f>
        <v>0</v>
      </c>
      <c r="N20" s="242"/>
      <c r="O20" s="242">
        <f>SUM(O21:O222)</f>
        <v>30.73</v>
      </c>
      <c r="P20" s="242"/>
      <c r="Q20" s="242">
        <f>SUM(Q21:Q222)</f>
        <v>0</v>
      </c>
      <c r="R20" s="242"/>
      <c r="S20" s="243"/>
      <c r="T20" s="237"/>
      <c r="U20" s="237">
        <f>SUM(U21:U222)</f>
        <v>1052.44</v>
      </c>
      <c r="V20" s="237"/>
      <c r="W20" s="237"/>
      <c r="AF20" t="s">
        <v>147</v>
      </c>
    </row>
    <row r="21" spans="1:59" outlineLevel="1" x14ac:dyDescent="0.25">
      <c r="A21" s="244">
        <v>3</v>
      </c>
      <c r="B21" s="245" t="s">
        <v>507</v>
      </c>
      <c r="C21" s="263" t="s">
        <v>508</v>
      </c>
      <c r="D21" s="246" t="s">
        <v>150</v>
      </c>
      <c r="E21" s="247">
        <v>88.895099999999999</v>
      </c>
      <c r="F21" s="248"/>
      <c r="G21" s="249">
        <f>ROUND(E21*F21,2)</f>
        <v>0</v>
      </c>
      <c r="H21" s="248"/>
      <c r="I21" s="249">
        <f>ROUND(E21*H21,2)</f>
        <v>0</v>
      </c>
      <c r="J21" s="248"/>
      <c r="K21" s="249">
        <f>ROUND(E21*J21,2)</f>
        <v>0</v>
      </c>
      <c r="L21" s="249">
        <v>21</v>
      </c>
      <c r="M21" s="249">
        <f>G21*(1+L21/100)</f>
        <v>0</v>
      </c>
      <c r="N21" s="249">
        <v>4.0000000000000003E-5</v>
      </c>
      <c r="O21" s="249">
        <f>ROUND(E21*N21,2)</f>
        <v>0</v>
      </c>
      <c r="P21" s="249">
        <v>0</v>
      </c>
      <c r="Q21" s="249">
        <f>ROUND(E21*P21,2)</f>
        <v>0</v>
      </c>
      <c r="R21" s="249"/>
      <c r="S21" s="250" t="s">
        <v>151</v>
      </c>
      <c r="T21" s="229">
        <v>7.8E-2</v>
      </c>
      <c r="U21" s="229">
        <f>ROUND(E21*T21,2)</f>
        <v>6.93</v>
      </c>
      <c r="V21" s="229"/>
      <c r="W21" s="229" t="s">
        <v>152</v>
      </c>
      <c r="X21" s="210"/>
      <c r="Y21" s="210"/>
      <c r="Z21" s="210"/>
      <c r="AA21" s="210"/>
      <c r="AB21" s="210"/>
      <c r="AC21" s="210"/>
      <c r="AD21" s="210"/>
      <c r="AE21" s="210"/>
      <c r="AF21" s="210" t="s">
        <v>153</v>
      </c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</row>
    <row r="22" spans="1:59" outlineLevel="1" x14ac:dyDescent="0.25">
      <c r="A22" s="227"/>
      <c r="B22" s="228"/>
      <c r="C22" s="264" t="s">
        <v>509</v>
      </c>
      <c r="D22" s="230"/>
      <c r="E22" s="231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10"/>
      <c r="Y22" s="210"/>
      <c r="Z22" s="210"/>
      <c r="AA22" s="210"/>
      <c r="AB22" s="210"/>
      <c r="AC22" s="210"/>
      <c r="AD22" s="210"/>
      <c r="AE22" s="210"/>
      <c r="AF22" s="210" t="s">
        <v>155</v>
      </c>
      <c r="AG22" s="210">
        <v>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</row>
    <row r="23" spans="1:59" outlineLevel="1" x14ac:dyDescent="0.25">
      <c r="A23" s="227"/>
      <c r="B23" s="228"/>
      <c r="C23" s="264" t="s">
        <v>510</v>
      </c>
      <c r="D23" s="230"/>
      <c r="E23" s="231">
        <v>1.2190000000000001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10"/>
      <c r="Y23" s="210"/>
      <c r="Z23" s="210"/>
      <c r="AA23" s="210"/>
      <c r="AB23" s="210"/>
      <c r="AC23" s="210"/>
      <c r="AD23" s="210"/>
      <c r="AE23" s="210"/>
      <c r="AF23" s="210" t="s">
        <v>155</v>
      </c>
      <c r="AG23" s="210">
        <v>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</row>
    <row r="24" spans="1:59" outlineLevel="1" x14ac:dyDescent="0.25">
      <c r="A24" s="227"/>
      <c r="B24" s="228"/>
      <c r="C24" s="264" t="s">
        <v>511</v>
      </c>
      <c r="D24" s="230"/>
      <c r="E24" s="231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10"/>
      <c r="Y24" s="210"/>
      <c r="Z24" s="210"/>
      <c r="AA24" s="210"/>
      <c r="AB24" s="210"/>
      <c r="AC24" s="210"/>
      <c r="AD24" s="210"/>
      <c r="AE24" s="210"/>
      <c r="AF24" s="210" t="s">
        <v>155</v>
      </c>
      <c r="AG24" s="210">
        <v>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</row>
    <row r="25" spans="1:59" outlineLevel="1" x14ac:dyDescent="0.25">
      <c r="A25" s="227"/>
      <c r="B25" s="228"/>
      <c r="C25" s="264" t="s">
        <v>512</v>
      </c>
      <c r="D25" s="230"/>
      <c r="E25" s="231">
        <v>1.02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10"/>
      <c r="Y25" s="210"/>
      <c r="Z25" s="210"/>
      <c r="AA25" s="210"/>
      <c r="AB25" s="210"/>
      <c r="AC25" s="210"/>
      <c r="AD25" s="210"/>
      <c r="AE25" s="210"/>
      <c r="AF25" s="210" t="s">
        <v>155</v>
      </c>
      <c r="AG25" s="210">
        <v>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</row>
    <row r="26" spans="1:59" outlineLevel="1" x14ac:dyDescent="0.25">
      <c r="A26" s="227"/>
      <c r="B26" s="228"/>
      <c r="C26" s="264" t="s">
        <v>513</v>
      </c>
      <c r="D26" s="230"/>
      <c r="E26" s="231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10"/>
      <c r="Y26" s="210"/>
      <c r="Z26" s="210"/>
      <c r="AA26" s="210"/>
      <c r="AB26" s="210"/>
      <c r="AC26" s="210"/>
      <c r="AD26" s="210"/>
      <c r="AE26" s="210"/>
      <c r="AF26" s="210" t="s">
        <v>155</v>
      </c>
      <c r="AG26" s="210">
        <v>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</row>
    <row r="27" spans="1:59" outlineLevel="1" x14ac:dyDescent="0.25">
      <c r="A27" s="227"/>
      <c r="B27" s="228"/>
      <c r="C27" s="264" t="s">
        <v>514</v>
      </c>
      <c r="D27" s="230"/>
      <c r="E27" s="231">
        <v>1.0349999999999999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10"/>
      <c r="Y27" s="210"/>
      <c r="Z27" s="210"/>
      <c r="AA27" s="210"/>
      <c r="AB27" s="210"/>
      <c r="AC27" s="210"/>
      <c r="AD27" s="210"/>
      <c r="AE27" s="210"/>
      <c r="AF27" s="210" t="s">
        <v>155</v>
      </c>
      <c r="AG27" s="210">
        <v>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</row>
    <row r="28" spans="1:59" outlineLevel="1" x14ac:dyDescent="0.25">
      <c r="A28" s="227"/>
      <c r="B28" s="228"/>
      <c r="C28" s="264" t="s">
        <v>515</v>
      </c>
      <c r="D28" s="230"/>
      <c r="E28" s="231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10"/>
      <c r="Y28" s="210"/>
      <c r="Z28" s="210"/>
      <c r="AA28" s="210"/>
      <c r="AB28" s="210"/>
      <c r="AC28" s="210"/>
      <c r="AD28" s="210"/>
      <c r="AE28" s="210"/>
      <c r="AF28" s="210" t="s">
        <v>155</v>
      </c>
      <c r="AG28" s="210">
        <v>0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</row>
    <row r="29" spans="1:59" outlineLevel="1" x14ac:dyDescent="0.25">
      <c r="A29" s="227"/>
      <c r="B29" s="228"/>
      <c r="C29" s="264" t="s">
        <v>514</v>
      </c>
      <c r="D29" s="230"/>
      <c r="E29" s="231">
        <v>1.0349999999999999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10"/>
      <c r="Y29" s="210"/>
      <c r="Z29" s="210"/>
      <c r="AA29" s="210"/>
      <c r="AB29" s="210"/>
      <c r="AC29" s="210"/>
      <c r="AD29" s="210"/>
      <c r="AE29" s="210"/>
      <c r="AF29" s="210" t="s">
        <v>155</v>
      </c>
      <c r="AG29" s="210">
        <v>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</row>
    <row r="30" spans="1:59" outlineLevel="1" x14ac:dyDescent="0.25">
      <c r="A30" s="227"/>
      <c r="B30" s="228"/>
      <c r="C30" s="264" t="s">
        <v>516</v>
      </c>
      <c r="D30" s="230"/>
      <c r="E30" s="231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10"/>
      <c r="Y30" s="210"/>
      <c r="Z30" s="210"/>
      <c r="AA30" s="210"/>
      <c r="AB30" s="210"/>
      <c r="AC30" s="210"/>
      <c r="AD30" s="210"/>
      <c r="AE30" s="210"/>
      <c r="AF30" s="210" t="s">
        <v>155</v>
      </c>
      <c r="AG30" s="210">
        <v>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</row>
    <row r="31" spans="1:59" outlineLevel="1" x14ac:dyDescent="0.25">
      <c r="A31" s="227"/>
      <c r="B31" s="228"/>
      <c r="C31" s="264" t="s">
        <v>517</v>
      </c>
      <c r="D31" s="230"/>
      <c r="E31" s="231">
        <v>1.7849999999999999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10"/>
      <c r="Y31" s="210"/>
      <c r="Z31" s="210"/>
      <c r="AA31" s="210"/>
      <c r="AB31" s="210"/>
      <c r="AC31" s="210"/>
      <c r="AD31" s="210"/>
      <c r="AE31" s="210"/>
      <c r="AF31" s="210" t="s">
        <v>155</v>
      </c>
      <c r="AG31" s="210">
        <v>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</row>
    <row r="32" spans="1:59" outlineLevel="1" x14ac:dyDescent="0.25">
      <c r="A32" s="227"/>
      <c r="B32" s="228"/>
      <c r="C32" s="264" t="s">
        <v>518</v>
      </c>
      <c r="D32" s="230"/>
      <c r="E32" s="231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10"/>
      <c r="Y32" s="210"/>
      <c r="Z32" s="210"/>
      <c r="AA32" s="210"/>
      <c r="AB32" s="210"/>
      <c r="AC32" s="210"/>
      <c r="AD32" s="210"/>
      <c r="AE32" s="210"/>
      <c r="AF32" s="210" t="s">
        <v>155</v>
      </c>
      <c r="AG32" s="210">
        <v>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</row>
    <row r="33" spans="1:59" outlineLevel="1" x14ac:dyDescent="0.25">
      <c r="A33" s="227"/>
      <c r="B33" s="228"/>
      <c r="C33" s="264" t="s">
        <v>519</v>
      </c>
      <c r="D33" s="230"/>
      <c r="E33" s="231">
        <v>0.74750000000000005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10"/>
      <c r="Y33" s="210"/>
      <c r="Z33" s="210"/>
      <c r="AA33" s="210"/>
      <c r="AB33" s="210"/>
      <c r="AC33" s="210"/>
      <c r="AD33" s="210"/>
      <c r="AE33" s="210"/>
      <c r="AF33" s="210" t="s">
        <v>155</v>
      </c>
      <c r="AG33" s="210">
        <v>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</row>
    <row r="34" spans="1:59" outlineLevel="1" x14ac:dyDescent="0.25">
      <c r="A34" s="227"/>
      <c r="B34" s="228"/>
      <c r="C34" s="264" t="s">
        <v>520</v>
      </c>
      <c r="D34" s="230"/>
      <c r="E34" s="231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10"/>
      <c r="Y34" s="210"/>
      <c r="Z34" s="210"/>
      <c r="AA34" s="210"/>
      <c r="AB34" s="210"/>
      <c r="AC34" s="210"/>
      <c r="AD34" s="210"/>
      <c r="AE34" s="210"/>
      <c r="AF34" s="210" t="s">
        <v>155</v>
      </c>
      <c r="AG34" s="210">
        <v>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</row>
    <row r="35" spans="1:59" outlineLevel="1" x14ac:dyDescent="0.25">
      <c r="A35" s="227"/>
      <c r="B35" s="228"/>
      <c r="C35" s="264" t="s">
        <v>521</v>
      </c>
      <c r="D35" s="230"/>
      <c r="E35" s="231">
        <v>0.41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10"/>
      <c r="Y35" s="210"/>
      <c r="Z35" s="210"/>
      <c r="AA35" s="210"/>
      <c r="AB35" s="210"/>
      <c r="AC35" s="210"/>
      <c r="AD35" s="210"/>
      <c r="AE35" s="210"/>
      <c r="AF35" s="210" t="s">
        <v>155</v>
      </c>
      <c r="AG35" s="210">
        <v>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</row>
    <row r="36" spans="1:59" outlineLevel="1" x14ac:dyDescent="0.25">
      <c r="A36" s="227"/>
      <c r="B36" s="228"/>
      <c r="C36" s="264" t="s">
        <v>522</v>
      </c>
      <c r="D36" s="230"/>
      <c r="E36" s="231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10"/>
      <c r="Y36" s="210"/>
      <c r="Z36" s="210"/>
      <c r="AA36" s="210"/>
      <c r="AB36" s="210"/>
      <c r="AC36" s="210"/>
      <c r="AD36" s="210"/>
      <c r="AE36" s="210"/>
      <c r="AF36" s="210" t="s">
        <v>155</v>
      </c>
      <c r="AG36" s="210">
        <v>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</row>
    <row r="37" spans="1:59" outlineLevel="1" x14ac:dyDescent="0.25">
      <c r="A37" s="227"/>
      <c r="B37" s="228"/>
      <c r="C37" s="264" t="s">
        <v>523</v>
      </c>
      <c r="D37" s="230"/>
      <c r="E37" s="231">
        <v>0.246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10"/>
      <c r="Y37" s="210"/>
      <c r="Z37" s="210"/>
      <c r="AA37" s="210"/>
      <c r="AB37" s="210"/>
      <c r="AC37" s="210"/>
      <c r="AD37" s="210"/>
      <c r="AE37" s="210"/>
      <c r="AF37" s="210" t="s">
        <v>155</v>
      </c>
      <c r="AG37" s="210">
        <v>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</row>
    <row r="38" spans="1:59" outlineLevel="1" x14ac:dyDescent="0.25">
      <c r="A38" s="227"/>
      <c r="B38" s="228"/>
      <c r="C38" s="264" t="s">
        <v>524</v>
      </c>
      <c r="D38" s="230"/>
      <c r="E38" s="231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10"/>
      <c r="Y38" s="210"/>
      <c r="Z38" s="210"/>
      <c r="AA38" s="210"/>
      <c r="AB38" s="210"/>
      <c r="AC38" s="210"/>
      <c r="AD38" s="210"/>
      <c r="AE38" s="210"/>
      <c r="AF38" s="210" t="s">
        <v>155</v>
      </c>
      <c r="AG38" s="210">
        <v>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</row>
    <row r="39" spans="1:59" outlineLevel="1" x14ac:dyDescent="0.25">
      <c r="A39" s="227"/>
      <c r="B39" s="228"/>
      <c r="C39" s="264" t="s">
        <v>525</v>
      </c>
      <c r="D39" s="230"/>
      <c r="E39" s="231">
        <v>0.42499999999999999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10"/>
      <c r="Y39" s="210"/>
      <c r="Z39" s="210"/>
      <c r="AA39" s="210"/>
      <c r="AB39" s="210"/>
      <c r="AC39" s="210"/>
      <c r="AD39" s="210"/>
      <c r="AE39" s="210"/>
      <c r="AF39" s="210" t="s">
        <v>155</v>
      </c>
      <c r="AG39" s="210">
        <v>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</row>
    <row r="40" spans="1:59" outlineLevel="1" x14ac:dyDescent="0.25">
      <c r="A40" s="227"/>
      <c r="B40" s="228"/>
      <c r="C40" s="264" t="s">
        <v>526</v>
      </c>
      <c r="D40" s="230"/>
      <c r="E40" s="231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10"/>
      <c r="Y40" s="210"/>
      <c r="Z40" s="210"/>
      <c r="AA40" s="210"/>
      <c r="AB40" s="210"/>
      <c r="AC40" s="210"/>
      <c r="AD40" s="210"/>
      <c r="AE40" s="210"/>
      <c r="AF40" s="210" t="s">
        <v>155</v>
      </c>
      <c r="AG40" s="210">
        <v>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</row>
    <row r="41" spans="1:59" outlineLevel="1" x14ac:dyDescent="0.25">
      <c r="A41" s="227"/>
      <c r="B41" s="228"/>
      <c r="C41" s="264" t="s">
        <v>527</v>
      </c>
      <c r="D41" s="230"/>
      <c r="E41" s="231">
        <v>0.66600000000000004</v>
      </c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10"/>
      <c r="Y41" s="210"/>
      <c r="Z41" s="210"/>
      <c r="AA41" s="210"/>
      <c r="AB41" s="210"/>
      <c r="AC41" s="210"/>
      <c r="AD41" s="210"/>
      <c r="AE41" s="210"/>
      <c r="AF41" s="210" t="s">
        <v>155</v>
      </c>
      <c r="AG41" s="210">
        <v>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</row>
    <row r="42" spans="1:59" outlineLevel="1" x14ac:dyDescent="0.25">
      <c r="A42" s="227"/>
      <c r="B42" s="228"/>
      <c r="C42" s="264" t="s">
        <v>528</v>
      </c>
      <c r="D42" s="230"/>
      <c r="E42" s="231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10"/>
      <c r="Y42" s="210"/>
      <c r="Z42" s="210"/>
      <c r="AA42" s="210"/>
      <c r="AB42" s="210"/>
      <c r="AC42" s="210"/>
      <c r="AD42" s="210"/>
      <c r="AE42" s="210"/>
      <c r="AF42" s="210" t="s">
        <v>155</v>
      </c>
      <c r="AG42" s="210">
        <v>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</row>
    <row r="43" spans="1:59" outlineLevel="1" x14ac:dyDescent="0.25">
      <c r="A43" s="227"/>
      <c r="B43" s="228"/>
      <c r="C43" s="264" t="s">
        <v>529</v>
      </c>
      <c r="D43" s="230"/>
      <c r="E43" s="231">
        <v>2.7879999999999998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10"/>
      <c r="Y43" s="210"/>
      <c r="Z43" s="210"/>
      <c r="AA43" s="210"/>
      <c r="AB43" s="210"/>
      <c r="AC43" s="210"/>
      <c r="AD43" s="210"/>
      <c r="AE43" s="210"/>
      <c r="AF43" s="210" t="s">
        <v>155</v>
      </c>
      <c r="AG43" s="210">
        <v>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</row>
    <row r="44" spans="1:59" outlineLevel="1" x14ac:dyDescent="0.25">
      <c r="A44" s="227"/>
      <c r="B44" s="228"/>
      <c r="C44" s="264" t="s">
        <v>530</v>
      </c>
      <c r="D44" s="230"/>
      <c r="E44" s="231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10"/>
      <c r="Y44" s="210"/>
      <c r="Z44" s="210"/>
      <c r="AA44" s="210"/>
      <c r="AB44" s="210"/>
      <c r="AC44" s="210"/>
      <c r="AD44" s="210"/>
      <c r="AE44" s="210"/>
      <c r="AF44" s="210" t="s">
        <v>155</v>
      </c>
      <c r="AG44" s="210">
        <v>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</row>
    <row r="45" spans="1:59" outlineLevel="1" x14ac:dyDescent="0.25">
      <c r="A45" s="227"/>
      <c r="B45" s="228"/>
      <c r="C45" s="264" t="s">
        <v>531</v>
      </c>
      <c r="D45" s="230"/>
      <c r="E45" s="231">
        <v>3.28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10"/>
      <c r="Y45" s="210"/>
      <c r="Z45" s="210"/>
      <c r="AA45" s="210"/>
      <c r="AB45" s="210"/>
      <c r="AC45" s="210"/>
      <c r="AD45" s="210"/>
      <c r="AE45" s="210"/>
      <c r="AF45" s="210" t="s">
        <v>155</v>
      </c>
      <c r="AG45" s="210">
        <v>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</row>
    <row r="46" spans="1:59" outlineLevel="1" x14ac:dyDescent="0.25">
      <c r="A46" s="227"/>
      <c r="B46" s="228"/>
      <c r="C46" s="264" t="s">
        <v>532</v>
      </c>
      <c r="D46" s="230"/>
      <c r="E46" s="231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10"/>
      <c r="Y46" s="210"/>
      <c r="Z46" s="210"/>
      <c r="AA46" s="210"/>
      <c r="AB46" s="210"/>
      <c r="AC46" s="210"/>
      <c r="AD46" s="210"/>
      <c r="AE46" s="210"/>
      <c r="AF46" s="210" t="s">
        <v>155</v>
      </c>
      <c r="AG46" s="210">
        <v>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</row>
    <row r="47" spans="1:59" outlineLevel="1" x14ac:dyDescent="0.25">
      <c r="A47" s="227"/>
      <c r="B47" s="228"/>
      <c r="C47" s="264" t="s">
        <v>533</v>
      </c>
      <c r="D47" s="230"/>
      <c r="E47" s="231">
        <v>1.4964999999999999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10"/>
      <c r="Y47" s="210"/>
      <c r="Z47" s="210"/>
      <c r="AA47" s="210"/>
      <c r="AB47" s="210"/>
      <c r="AC47" s="210"/>
      <c r="AD47" s="210"/>
      <c r="AE47" s="210"/>
      <c r="AF47" s="210" t="s">
        <v>155</v>
      </c>
      <c r="AG47" s="210">
        <v>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</row>
    <row r="48" spans="1:59" outlineLevel="1" x14ac:dyDescent="0.25">
      <c r="A48" s="227"/>
      <c r="B48" s="228"/>
      <c r="C48" s="264" t="s">
        <v>534</v>
      </c>
      <c r="D48" s="230"/>
      <c r="E48" s="231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10"/>
      <c r="Y48" s="210"/>
      <c r="Z48" s="210"/>
      <c r="AA48" s="210"/>
      <c r="AB48" s="210"/>
      <c r="AC48" s="210"/>
      <c r="AD48" s="210"/>
      <c r="AE48" s="210"/>
      <c r="AF48" s="210" t="s">
        <v>155</v>
      </c>
      <c r="AG48" s="210">
        <v>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</row>
    <row r="49" spans="1:59" outlineLevel="1" x14ac:dyDescent="0.25">
      <c r="A49" s="227"/>
      <c r="B49" s="228"/>
      <c r="C49" s="264" t="s">
        <v>535</v>
      </c>
      <c r="D49" s="230"/>
      <c r="E49" s="231">
        <v>0.16800000000000001</v>
      </c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10"/>
      <c r="Y49" s="210"/>
      <c r="Z49" s="210"/>
      <c r="AA49" s="210"/>
      <c r="AB49" s="210"/>
      <c r="AC49" s="210"/>
      <c r="AD49" s="210"/>
      <c r="AE49" s="210"/>
      <c r="AF49" s="210" t="s">
        <v>155</v>
      </c>
      <c r="AG49" s="210">
        <v>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</row>
    <row r="50" spans="1:59" outlineLevel="1" x14ac:dyDescent="0.25">
      <c r="A50" s="227"/>
      <c r="B50" s="228"/>
      <c r="C50" s="265" t="s">
        <v>173</v>
      </c>
      <c r="D50" s="232"/>
      <c r="E50" s="233">
        <v>16.321000000000002</v>
      </c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10"/>
      <c r="Y50" s="210"/>
      <c r="Z50" s="210"/>
      <c r="AA50" s="210"/>
      <c r="AB50" s="210"/>
      <c r="AC50" s="210"/>
      <c r="AD50" s="210"/>
      <c r="AE50" s="210"/>
      <c r="AF50" s="210" t="s">
        <v>155</v>
      </c>
      <c r="AG50" s="210">
        <v>1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</row>
    <row r="51" spans="1:59" outlineLevel="1" x14ac:dyDescent="0.25">
      <c r="A51" s="227"/>
      <c r="B51" s="228"/>
      <c r="C51" s="264" t="s">
        <v>536</v>
      </c>
      <c r="D51" s="230"/>
      <c r="E51" s="231">
        <v>17.7408</v>
      </c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10"/>
      <c r="Y51" s="210"/>
      <c r="Z51" s="210"/>
      <c r="AA51" s="210"/>
      <c r="AB51" s="210"/>
      <c r="AC51" s="210"/>
      <c r="AD51" s="210"/>
      <c r="AE51" s="210"/>
      <c r="AF51" s="210" t="s">
        <v>155</v>
      </c>
      <c r="AG51" s="210">
        <v>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</row>
    <row r="52" spans="1:59" outlineLevel="1" x14ac:dyDescent="0.25">
      <c r="A52" s="227"/>
      <c r="B52" s="228"/>
      <c r="C52" s="264" t="s">
        <v>537</v>
      </c>
      <c r="D52" s="230"/>
      <c r="E52" s="231">
        <v>3.5880000000000001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10"/>
      <c r="Y52" s="210"/>
      <c r="Z52" s="210"/>
      <c r="AA52" s="210"/>
      <c r="AB52" s="210"/>
      <c r="AC52" s="210"/>
      <c r="AD52" s="210"/>
      <c r="AE52" s="210"/>
      <c r="AF52" s="210" t="s">
        <v>155</v>
      </c>
      <c r="AG52" s="210">
        <v>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</row>
    <row r="53" spans="1:59" outlineLevel="1" x14ac:dyDescent="0.25">
      <c r="A53" s="227"/>
      <c r="B53" s="228"/>
      <c r="C53" s="264" t="s">
        <v>538</v>
      </c>
      <c r="D53" s="230"/>
      <c r="E53" s="231">
        <v>3.6072000000000002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10"/>
      <c r="Y53" s="210"/>
      <c r="Z53" s="210"/>
      <c r="AA53" s="210"/>
      <c r="AB53" s="210"/>
      <c r="AC53" s="210"/>
      <c r="AD53" s="210"/>
      <c r="AE53" s="210"/>
      <c r="AF53" s="210" t="s">
        <v>155</v>
      </c>
      <c r="AG53" s="210">
        <v>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</row>
    <row r="54" spans="1:59" outlineLevel="1" x14ac:dyDescent="0.25">
      <c r="A54" s="227"/>
      <c r="B54" s="228"/>
      <c r="C54" s="264" t="s">
        <v>539</v>
      </c>
      <c r="D54" s="230"/>
      <c r="E54" s="231">
        <v>0.98799999999999999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10"/>
      <c r="Y54" s="210"/>
      <c r="Z54" s="210"/>
      <c r="AA54" s="210"/>
      <c r="AB54" s="210"/>
      <c r="AC54" s="210"/>
      <c r="AD54" s="210"/>
      <c r="AE54" s="210"/>
      <c r="AF54" s="210" t="s">
        <v>155</v>
      </c>
      <c r="AG54" s="210">
        <v>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</row>
    <row r="55" spans="1:59" outlineLevel="1" x14ac:dyDescent="0.25">
      <c r="A55" s="227"/>
      <c r="B55" s="228"/>
      <c r="C55" s="264" t="s">
        <v>540</v>
      </c>
      <c r="D55" s="230"/>
      <c r="E55" s="231">
        <v>3.3264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10"/>
      <c r="Y55" s="210"/>
      <c r="Z55" s="210"/>
      <c r="AA55" s="210"/>
      <c r="AB55" s="210"/>
      <c r="AC55" s="210"/>
      <c r="AD55" s="210"/>
      <c r="AE55" s="210"/>
      <c r="AF55" s="210" t="s">
        <v>155</v>
      </c>
      <c r="AG55" s="210">
        <v>0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</row>
    <row r="56" spans="1:59" outlineLevel="1" x14ac:dyDescent="0.25">
      <c r="A56" s="227"/>
      <c r="B56" s="228"/>
      <c r="C56" s="264" t="s">
        <v>541</v>
      </c>
      <c r="D56" s="230"/>
      <c r="E56" s="231">
        <v>1.5908</v>
      </c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10"/>
      <c r="Y56" s="210"/>
      <c r="Z56" s="210"/>
      <c r="AA56" s="210"/>
      <c r="AB56" s="210"/>
      <c r="AC56" s="210"/>
      <c r="AD56" s="210"/>
      <c r="AE56" s="210"/>
      <c r="AF56" s="210" t="s">
        <v>155</v>
      </c>
      <c r="AG56" s="210">
        <v>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</row>
    <row r="57" spans="1:59" outlineLevel="1" x14ac:dyDescent="0.25">
      <c r="A57" s="227"/>
      <c r="B57" s="228"/>
      <c r="C57" s="264" t="s">
        <v>542</v>
      </c>
      <c r="D57" s="230"/>
      <c r="E57" s="231">
        <v>0.98799999999999999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10"/>
      <c r="Y57" s="210"/>
      <c r="Z57" s="210"/>
      <c r="AA57" s="210"/>
      <c r="AB57" s="210"/>
      <c r="AC57" s="210"/>
      <c r="AD57" s="210"/>
      <c r="AE57" s="210"/>
      <c r="AF57" s="210" t="s">
        <v>155</v>
      </c>
      <c r="AG57" s="210">
        <v>0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</row>
    <row r="58" spans="1:59" outlineLevel="1" x14ac:dyDescent="0.25">
      <c r="A58" s="227"/>
      <c r="B58" s="228"/>
      <c r="C58" s="264" t="s">
        <v>543</v>
      </c>
      <c r="D58" s="230"/>
      <c r="E58" s="231">
        <v>1.9379999999999999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10"/>
      <c r="Y58" s="210"/>
      <c r="Z58" s="210"/>
      <c r="AA58" s="210"/>
      <c r="AB58" s="210"/>
      <c r="AC58" s="210"/>
      <c r="AD58" s="210"/>
      <c r="AE58" s="210"/>
      <c r="AF58" s="210" t="s">
        <v>155</v>
      </c>
      <c r="AG58" s="210">
        <v>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</row>
    <row r="59" spans="1:59" outlineLevel="1" x14ac:dyDescent="0.25">
      <c r="A59" s="227"/>
      <c r="B59" s="228"/>
      <c r="C59" s="264" t="s">
        <v>544</v>
      </c>
      <c r="D59" s="230"/>
      <c r="E59" s="231">
        <v>4.0119999999999996</v>
      </c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10"/>
      <c r="Y59" s="210"/>
      <c r="Z59" s="210"/>
      <c r="AA59" s="210"/>
      <c r="AB59" s="210"/>
      <c r="AC59" s="210"/>
      <c r="AD59" s="210"/>
      <c r="AE59" s="210"/>
      <c r="AF59" s="210" t="s">
        <v>155</v>
      </c>
      <c r="AG59" s="210">
        <v>0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</row>
    <row r="60" spans="1:59" outlineLevel="1" x14ac:dyDescent="0.25">
      <c r="A60" s="227"/>
      <c r="B60" s="228"/>
      <c r="C60" s="264" t="s">
        <v>545</v>
      </c>
      <c r="D60" s="230"/>
      <c r="E60" s="231">
        <v>3.4632000000000001</v>
      </c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10"/>
      <c r="Y60" s="210"/>
      <c r="Z60" s="210"/>
      <c r="AA60" s="210"/>
      <c r="AB60" s="210"/>
      <c r="AC60" s="210"/>
      <c r="AD60" s="210"/>
      <c r="AE60" s="210"/>
      <c r="AF60" s="210" t="s">
        <v>155</v>
      </c>
      <c r="AG60" s="210">
        <v>0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</row>
    <row r="61" spans="1:59" outlineLevel="1" x14ac:dyDescent="0.25">
      <c r="A61" s="227"/>
      <c r="B61" s="228"/>
      <c r="C61" s="264" t="s">
        <v>546</v>
      </c>
      <c r="D61" s="230"/>
      <c r="E61" s="231">
        <v>3.3264</v>
      </c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10"/>
      <c r="Y61" s="210"/>
      <c r="Z61" s="210"/>
      <c r="AA61" s="210"/>
      <c r="AB61" s="210"/>
      <c r="AC61" s="210"/>
      <c r="AD61" s="210"/>
      <c r="AE61" s="210"/>
      <c r="AF61" s="210" t="s">
        <v>155</v>
      </c>
      <c r="AG61" s="210">
        <v>0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</row>
    <row r="62" spans="1:59" outlineLevel="1" x14ac:dyDescent="0.25">
      <c r="A62" s="227"/>
      <c r="B62" s="228"/>
      <c r="C62" s="264" t="s">
        <v>547</v>
      </c>
      <c r="D62" s="230"/>
      <c r="E62" s="231">
        <v>1.9403999999999999</v>
      </c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10"/>
      <c r="Y62" s="210"/>
      <c r="Z62" s="210"/>
      <c r="AA62" s="210"/>
      <c r="AB62" s="210"/>
      <c r="AC62" s="210"/>
      <c r="AD62" s="210"/>
      <c r="AE62" s="210"/>
      <c r="AF62" s="210" t="s">
        <v>155</v>
      </c>
      <c r="AG62" s="210">
        <v>0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</row>
    <row r="63" spans="1:59" outlineLevel="1" x14ac:dyDescent="0.25">
      <c r="A63" s="227"/>
      <c r="B63" s="228"/>
      <c r="C63" s="264" t="s">
        <v>548</v>
      </c>
      <c r="D63" s="230"/>
      <c r="E63" s="231">
        <v>1.5908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10"/>
      <c r="Y63" s="210"/>
      <c r="Z63" s="210"/>
      <c r="AA63" s="210"/>
      <c r="AB63" s="210"/>
      <c r="AC63" s="210"/>
      <c r="AD63" s="210"/>
      <c r="AE63" s="210"/>
      <c r="AF63" s="210" t="s">
        <v>155</v>
      </c>
      <c r="AG63" s="210">
        <v>0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</row>
    <row r="64" spans="1:59" outlineLevel="1" x14ac:dyDescent="0.25">
      <c r="A64" s="227"/>
      <c r="B64" s="228"/>
      <c r="C64" s="264" t="s">
        <v>549</v>
      </c>
      <c r="D64" s="230"/>
      <c r="E64" s="231">
        <v>1.0296000000000001</v>
      </c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10"/>
      <c r="Y64" s="210"/>
      <c r="Z64" s="210"/>
      <c r="AA64" s="210"/>
      <c r="AB64" s="210"/>
      <c r="AC64" s="210"/>
      <c r="AD64" s="210"/>
      <c r="AE64" s="210"/>
      <c r="AF64" s="210" t="s">
        <v>155</v>
      </c>
      <c r="AG64" s="210">
        <v>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</row>
    <row r="65" spans="1:59" outlineLevel="1" x14ac:dyDescent="0.25">
      <c r="A65" s="227"/>
      <c r="B65" s="228"/>
      <c r="C65" s="264" t="s">
        <v>550</v>
      </c>
      <c r="D65" s="230"/>
      <c r="E65" s="231">
        <v>2.2176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10"/>
      <c r="Y65" s="210"/>
      <c r="Z65" s="210"/>
      <c r="AA65" s="210"/>
      <c r="AB65" s="210"/>
      <c r="AC65" s="210"/>
      <c r="AD65" s="210"/>
      <c r="AE65" s="210"/>
      <c r="AF65" s="210" t="s">
        <v>155</v>
      </c>
      <c r="AG65" s="210">
        <v>0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</row>
    <row r="66" spans="1:59" outlineLevel="1" x14ac:dyDescent="0.25">
      <c r="A66" s="227"/>
      <c r="B66" s="228"/>
      <c r="C66" s="264" t="s">
        <v>551</v>
      </c>
      <c r="D66" s="230"/>
      <c r="E66" s="231">
        <v>0.65549999999999997</v>
      </c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10"/>
      <c r="Y66" s="210"/>
      <c r="Z66" s="210"/>
      <c r="AA66" s="210"/>
      <c r="AB66" s="210"/>
      <c r="AC66" s="210"/>
      <c r="AD66" s="210"/>
      <c r="AE66" s="210"/>
      <c r="AF66" s="210" t="s">
        <v>155</v>
      </c>
      <c r="AG66" s="210">
        <v>0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</row>
    <row r="67" spans="1:59" outlineLevel="1" x14ac:dyDescent="0.25">
      <c r="A67" s="227"/>
      <c r="B67" s="228"/>
      <c r="C67" s="264" t="s">
        <v>552</v>
      </c>
      <c r="D67" s="230"/>
      <c r="E67" s="231">
        <v>1.2749999999999999</v>
      </c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10"/>
      <c r="Y67" s="210"/>
      <c r="Z67" s="210"/>
      <c r="AA67" s="210"/>
      <c r="AB67" s="210"/>
      <c r="AC67" s="210"/>
      <c r="AD67" s="210"/>
      <c r="AE67" s="210"/>
      <c r="AF67" s="210" t="s">
        <v>155</v>
      </c>
      <c r="AG67" s="210">
        <v>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</row>
    <row r="68" spans="1:59" outlineLevel="1" x14ac:dyDescent="0.25">
      <c r="A68" s="227"/>
      <c r="B68" s="228"/>
      <c r="C68" s="264" t="s">
        <v>553</v>
      </c>
      <c r="D68" s="230"/>
      <c r="E68" s="231">
        <v>2.7839999999999998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10"/>
      <c r="Y68" s="210"/>
      <c r="Z68" s="210"/>
      <c r="AA68" s="210"/>
      <c r="AB68" s="210"/>
      <c r="AC68" s="210"/>
      <c r="AD68" s="210"/>
      <c r="AE68" s="210"/>
      <c r="AF68" s="210" t="s">
        <v>155</v>
      </c>
      <c r="AG68" s="210">
        <v>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</row>
    <row r="69" spans="1:59" outlineLevel="1" x14ac:dyDescent="0.25">
      <c r="A69" s="227"/>
      <c r="B69" s="228"/>
      <c r="C69" s="264" t="s">
        <v>554</v>
      </c>
      <c r="D69" s="230"/>
      <c r="E69" s="231">
        <v>1.46</v>
      </c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10"/>
      <c r="Y69" s="210"/>
      <c r="Z69" s="210"/>
      <c r="AA69" s="210"/>
      <c r="AB69" s="210"/>
      <c r="AC69" s="210"/>
      <c r="AD69" s="210"/>
      <c r="AE69" s="210"/>
      <c r="AF69" s="210" t="s">
        <v>155</v>
      </c>
      <c r="AG69" s="210">
        <v>0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</row>
    <row r="70" spans="1:59" outlineLevel="1" x14ac:dyDescent="0.25">
      <c r="A70" s="227"/>
      <c r="B70" s="228"/>
      <c r="C70" s="264" t="s">
        <v>555</v>
      </c>
      <c r="D70" s="230"/>
      <c r="E70" s="231">
        <v>5.9109999999999996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10"/>
      <c r="Y70" s="210"/>
      <c r="Z70" s="210"/>
      <c r="AA70" s="210"/>
      <c r="AB70" s="210"/>
      <c r="AC70" s="210"/>
      <c r="AD70" s="210"/>
      <c r="AE70" s="210"/>
      <c r="AF70" s="210" t="s">
        <v>155</v>
      </c>
      <c r="AG70" s="210">
        <v>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</row>
    <row r="71" spans="1:59" outlineLevel="1" x14ac:dyDescent="0.25">
      <c r="A71" s="227"/>
      <c r="B71" s="228"/>
      <c r="C71" s="264" t="s">
        <v>556</v>
      </c>
      <c r="D71" s="230"/>
      <c r="E71" s="231">
        <v>5.7054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10"/>
      <c r="Y71" s="210"/>
      <c r="Z71" s="210"/>
      <c r="AA71" s="210"/>
      <c r="AB71" s="210"/>
      <c r="AC71" s="210"/>
      <c r="AD71" s="210"/>
      <c r="AE71" s="210"/>
      <c r="AF71" s="210" t="s">
        <v>155</v>
      </c>
      <c r="AG71" s="210">
        <v>0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</row>
    <row r="72" spans="1:59" outlineLevel="1" x14ac:dyDescent="0.25">
      <c r="A72" s="227"/>
      <c r="B72" s="228"/>
      <c r="C72" s="264" t="s">
        <v>557</v>
      </c>
      <c r="D72" s="230"/>
      <c r="E72" s="231">
        <v>2.78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10"/>
      <c r="Y72" s="210"/>
      <c r="Z72" s="210"/>
      <c r="AA72" s="210"/>
      <c r="AB72" s="210"/>
      <c r="AC72" s="210"/>
      <c r="AD72" s="210"/>
      <c r="AE72" s="210"/>
      <c r="AF72" s="210" t="s">
        <v>155</v>
      </c>
      <c r="AG72" s="210">
        <v>0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</row>
    <row r="73" spans="1:59" outlineLevel="1" x14ac:dyDescent="0.25">
      <c r="A73" s="227"/>
      <c r="B73" s="228"/>
      <c r="C73" s="265" t="s">
        <v>173</v>
      </c>
      <c r="D73" s="232"/>
      <c r="E73" s="233">
        <v>71.918099999999995</v>
      </c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10"/>
      <c r="Y73" s="210"/>
      <c r="Z73" s="210"/>
      <c r="AA73" s="210"/>
      <c r="AB73" s="210"/>
      <c r="AC73" s="210"/>
      <c r="AD73" s="210"/>
      <c r="AE73" s="210"/>
      <c r="AF73" s="210" t="s">
        <v>155</v>
      </c>
      <c r="AG73" s="210">
        <v>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</row>
    <row r="74" spans="1:59" outlineLevel="1" x14ac:dyDescent="0.25">
      <c r="A74" s="227"/>
      <c r="B74" s="228"/>
      <c r="C74" s="264" t="s">
        <v>558</v>
      </c>
      <c r="D74" s="230"/>
      <c r="E74" s="231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10"/>
      <c r="Y74" s="210"/>
      <c r="Z74" s="210"/>
      <c r="AA74" s="210"/>
      <c r="AB74" s="210"/>
      <c r="AC74" s="210"/>
      <c r="AD74" s="210"/>
      <c r="AE74" s="210"/>
      <c r="AF74" s="210" t="s">
        <v>155</v>
      </c>
      <c r="AG74" s="210">
        <v>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</row>
    <row r="75" spans="1:59" outlineLevel="1" x14ac:dyDescent="0.25">
      <c r="A75" s="227"/>
      <c r="B75" s="228"/>
      <c r="C75" s="264" t="s">
        <v>523</v>
      </c>
      <c r="D75" s="230"/>
      <c r="E75" s="231">
        <v>0.246</v>
      </c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10"/>
      <c r="Y75" s="210"/>
      <c r="Z75" s="210"/>
      <c r="AA75" s="210"/>
      <c r="AB75" s="210"/>
      <c r="AC75" s="210"/>
      <c r="AD75" s="210"/>
      <c r="AE75" s="210"/>
      <c r="AF75" s="210" t="s">
        <v>155</v>
      </c>
      <c r="AG75" s="210">
        <v>0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</row>
    <row r="76" spans="1:59" outlineLevel="1" x14ac:dyDescent="0.25">
      <c r="A76" s="227"/>
      <c r="B76" s="228"/>
      <c r="C76" s="264" t="s">
        <v>559</v>
      </c>
      <c r="D76" s="230"/>
      <c r="E76" s="231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10"/>
      <c r="Y76" s="210"/>
      <c r="Z76" s="210"/>
      <c r="AA76" s="210"/>
      <c r="AB76" s="210"/>
      <c r="AC76" s="210"/>
      <c r="AD76" s="210"/>
      <c r="AE76" s="210"/>
      <c r="AF76" s="210" t="s">
        <v>155</v>
      </c>
      <c r="AG76" s="210">
        <v>0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</row>
    <row r="77" spans="1:59" outlineLevel="1" x14ac:dyDescent="0.25">
      <c r="A77" s="227"/>
      <c r="B77" s="228"/>
      <c r="C77" s="264" t="s">
        <v>521</v>
      </c>
      <c r="D77" s="230"/>
      <c r="E77" s="231">
        <v>0.41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10"/>
      <c r="Y77" s="210"/>
      <c r="Z77" s="210"/>
      <c r="AA77" s="210"/>
      <c r="AB77" s="210"/>
      <c r="AC77" s="210"/>
      <c r="AD77" s="210"/>
      <c r="AE77" s="210"/>
      <c r="AF77" s="210" t="s">
        <v>155</v>
      </c>
      <c r="AG77" s="210">
        <v>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</row>
    <row r="78" spans="1:59" outlineLevel="1" x14ac:dyDescent="0.25">
      <c r="A78" s="227"/>
      <c r="B78" s="228"/>
      <c r="C78" s="265" t="s">
        <v>173</v>
      </c>
      <c r="D78" s="232"/>
      <c r="E78" s="233">
        <v>0.65600000000000003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10"/>
      <c r="Y78" s="210"/>
      <c r="Z78" s="210"/>
      <c r="AA78" s="210"/>
      <c r="AB78" s="210"/>
      <c r="AC78" s="210"/>
      <c r="AD78" s="210"/>
      <c r="AE78" s="210"/>
      <c r="AF78" s="210" t="s">
        <v>155</v>
      </c>
      <c r="AG78" s="210">
        <v>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</row>
    <row r="79" spans="1:59" outlineLevel="1" x14ac:dyDescent="0.25">
      <c r="A79" s="244">
        <v>4</v>
      </c>
      <c r="B79" s="245" t="s">
        <v>560</v>
      </c>
      <c r="C79" s="263" t="s">
        <v>561</v>
      </c>
      <c r="D79" s="246" t="s">
        <v>150</v>
      </c>
      <c r="E79" s="247">
        <v>476.17169999999999</v>
      </c>
      <c r="F79" s="248"/>
      <c r="G79" s="249">
        <f>ROUND(E79*F79,2)</f>
        <v>0</v>
      </c>
      <c r="H79" s="248"/>
      <c r="I79" s="249">
        <f>ROUND(E79*H79,2)</f>
        <v>0</v>
      </c>
      <c r="J79" s="248"/>
      <c r="K79" s="249">
        <f>ROUND(E79*J79,2)</f>
        <v>0</v>
      </c>
      <c r="L79" s="249">
        <v>21</v>
      </c>
      <c r="M79" s="249">
        <f>G79*(1+L79/100)</f>
        <v>0</v>
      </c>
      <c r="N79" s="249">
        <v>1.873E-2</v>
      </c>
      <c r="O79" s="249">
        <f>ROUND(E79*N79,2)</f>
        <v>8.92</v>
      </c>
      <c r="P79" s="249">
        <v>0</v>
      </c>
      <c r="Q79" s="249">
        <f>ROUND(E79*P79,2)</f>
        <v>0</v>
      </c>
      <c r="R79" s="249"/>
      <c r="S79" s="250" t="s">
        <v>151</v>
      </c>
      <c r="T79" s="229">
        <v>0.37859999999999999</v>
      </c>
      <c r="U79" s="229">
        <f>ROUND(E79*T79,2)</f>
        <v>180.28</v>
      </c>
      <c r="V79" s="229"/>
      <c r="W79" s="229" t="s">
        <v>152</v>
      </c>
      <c r="X79" s="210"/>
      <c r="Y79" s="210"/>
      <c r="Z79" s="210"/>
      <c r="AA79" s="210"/>
      <c r="AB79" s="210"/>
      <c r="AC79" s="210"/>
      <c r="AD79" s="210"/>
      <c r="AE79" s="210"/>
      <c r="AF79" s="210" t="s">
        <v>153</v>
      </c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</row>
    <row r="80" spans="1:59" outlineLevel="1" x14ac:dyDescent="0.25">
      <c r="A80" s="227"/>
      <c r="B80" s="228"/>
      <c r="C80" s="264" t="s">
        <v>562</v>
      </c>
      <c r="D80" s="230"/>
      <c r="E80" s="231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10"/>
      <c r="Y80" s="210"/>
      <c r="Z80" s="210"/>
      <c r="AA80" s="210"/>
      <c r="AB80" s="210"/>
      <c r="AC80" s="210"/>
      <c r="AD80" s="210"/>
      <c r="AE80" s="210"/>
      <c r="AF80" s="210" t="s">
        <v>155</v>
      </c>
      <c r="AG80" s="210">
        <v>0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</row>
    <row r="81" spans="1:59" outlineLevel="1" x14ac:dyDescent="0.25">
      <c r="A81" s="227"/>
      <c r="B81" s="228"/>
      <c r="C81" s="264" t="s">
        <v>166</v>
      </c>
      <c r="D81" s="230"/>
      <c r="E81" s="231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10"/>
      <c r="Y81" s="210"/>
      <c r="Z81" s="210"/>
      <c r="AA81" s="210"/>
      <c r="AB81" s="210"/>
      <c r="AC81" s="210"/>
      <c r="AD81" s="210"/>
      <c r="AE81" s="210"/>
      <c r="AF81" s="210" t="s">
        <v>155</v>
      </c>
      <c r="AG81" s="210">
        <v>0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</row>
    <row r="82" spans="1:59" outlineLevel="1" x14ac:dyDescent="0.25">
      <c r="A82" s="227"/>
      <c r="B82" s="228"/>
      <c r="C82" s="264" t="s">
        <v>563</v>
      </c>
      <c r="D82" s="230"/>
      <c r="E82" s="231">
        <v>25.504000000000001</v>
      </c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10"/>
      <c r="Y82" s="210"/>
      <c r="Z82" s="210"/>
      <c r="AA82" s="210"/>
      <c r="AB82" s="210"/>
      <c r="AC82" s="210"/>
      <c r="AD82" s="210"/>
      <c r="AE82" s="210"/>
      <c r="AF82" s="210" t="s">
        <v>155</v>
      </c>
      <c r="AG82" s="210">
        <v>0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</row>
    <row r="83" spans="1:59" outlineLevel="1" x14ac:dyDescent="0.25">
      <c r="A83" s="227"/>
      <c r="B83" s="228"/>
      <c r="C83" s="265" t="s">
        <v>173</v>
      </c>
      <c r="D83" s="232"/>
      <c r="E83" s="233">
        <v>25.504000000000001</v>
      </c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10"/>
      <c r="Y83" s="210"/>
      <c r="Z83" s="210"/>
      <c r="AA83" s="210"/>
      <c r="AB83" s="210"/>
      <c r="AC83" s="210"/>
      <c r="AD83" s="210"/>
      <c r="AE83" s="210"/>
      <c r="AF83" s="210" t="s">
        <v>155</v>
      </c>
      <c r="AG83" s="210">
        <v>1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</row>
    <row r="84" spans="1:59" outlineLevel="1" x14ac:dyDescent="0.25">
      <c r="A84" s="227"/>
      <c r="B84" s="228"/>
      <c r="C84" s="264" t="s">
        <v>564</v>
      </c>
      <c r="D84" s="230"/>
      <c r="E84" s="231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10"/>
      <c r="Y84" s="210"/>
      <c r="Z84" s="210"/>
      <c r="AA84" s="210"/>
      <c r="AB84" s="210"/>
      <c r="AC84" s="210"/>
      <c r="AD84" s="210"/>
      <c r="AE84" s="210"/>
      <c r="AF84" s="210" t="s">
        <v>155</v>
      </c>
      <c r="AG84" s="210">
        <v>0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</row>
    <row r="85" spans="1:59" outlineLevel="1" x14ac:dyDescent="0.25">
      <c r="A85" s="227"/>
      <c r="B85" s="228"/>
      <c r="C85" s="264" t="s">
        <v>171</v>
      </c>
      <c r="D85" s="230"/>
      <c r="E85" s="231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10"/>
      <c r="Y85" s="210"/>
      <c r="Z85" s="210"/>
      <c r="AA85" s="210"/>
      <c r="AB85" s="210"/>
      <c r="AC85" s="210"/>
      <c r="AD85" s="210"/>
      <c r="AE85" s="210"/>
      <c r="AF85" s="210" t="s">
        <v>155</v>
      </c>
      <c r="AG85" s="210">
        <v>0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</row>
    <row r="86" spans="1:59" outlineLevel="1" x14ac:dyDescent="0.25">
      <c r="A86" s="227"/>
      <c r="B86" s="228"/>
      <c r="C86" s="264" t="s">
        <v>565</v>
      </c>
      <c r="D86" s="230"/>
      <c r="E86" s="231">
        <v>142.38</v>
      </c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10"/>
      <c r="Y86" s="210"/>
      <c r="Z86" s="210"/>
      <c r="AA86" s="210"/>
      <c r="AB86" s="210"/>
      <c r="AC86" s="210"/>
      <c r="AD86" s="210"/>
      <c r="AE86" s="210"/>
      <c r="AF86" s="210" t="s">
        <v>155</v>
      </c>
      <c r="AG86" s="210">
        <v>0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</row>
    <row r="87" spans="1:59" outlineLevel="1" x14ac:dyDescent="0.25">
      <c r="A87" s="227"/>
      <c r="B87" s="228"/>
      <c r="C87" s="264" t="s">
        <v>566</v>
      </c>
      <c r="D87" s="230"/>
      <c r="E87" s="231">
        <v>10.8</v>
      </c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10"/>
      <c r="Y87" s="210"/>
      <c r="Z87" s="210"/>
      <c r="AA87" s="210"/>
      <c r="AB87" s="210"/>
      <c r="AC87" s="210"/>
      <c r="AD87" s="210"/>
      <c r="AE87" s="210"/>
      <c r="AF87" s="210" t="s">
        <v>155</v>
      </c>
      <c r="AG87" s="210">
        <v>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</row>
    <row r="88" spans="1:59" outlineLevel="1" x14ac:dyDescent="0.25">
      <c r="A88" s="227"/>
      <c r="B88" s="228"/>
      <c r="C88" s="264" t="s">
        <v>567</v>
      </c>
      <c r="D88" s="230"/>
      <c r="E88" s="231">
        <v>4.5</v>
      </c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10"/>
      <c r="Y88" s="210"/>
      <c r="Z88" s="210"/>
      <c r="AA88" s="210"/>
      <c r="AB88" s="210"/>
      <c r="AC88" s="210"/>
      <c r="AD88" s="210"/>
      <c r="AE88" s="210"/>
      <c r="AF88" s="210" t="s">
        <v>155</v>
      </c>
      <c r="AG88" s="210">
        <v>0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</row>
    <row r="89" spans="1:59" outlineLevel="1" x14ac:dyDescent="0.25">
      <c r="A89" s="227"/>
      <c r="B89" s="228"/>
      <c r="C89" s="264" t="s">
        <v>568</v>
      </c>
      <c r="D89" s="230"/>
      <c r="E89" s="231">
        <v>-5.4282000000000004</v>
      </c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10"/>
      <c r="Y89" s="210"/>
      <c r="Z89" s="210"/>
      <c r="AA89" s="210"/>
      <c r="AB89" s="210"/>
      <c r="AC89" s="210"/>
      <c r="AD89" s="210"/>
      <c r="AE89" s="210"/>
      <c r="AF89" s="210" t="s">
        <v>155</v>
      </c>
      <c r="AG89" s="210">
        <v>0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</row>
    <row r="90" spans="1:59" outlineLevel="1" x14ac:dyDescent="0.25">
      <c r="A90" s="227"/>
      <c r="B90" s="228"/>
      <c r="C90" s="264" t="s">
        <v>569</v>
      </c>
      <c r="D90" s="230"/>
      <c r="E90" s="231">
        <v>-4.4352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10"/>
      <c r="Y90" s="210"/>
      <c r="Z90" s="210"/>
      <c r="AA90" s="210"/>
      <c r="AB90" s="210"/>
      <c r="AC90" s="210"/>
      <c r="AD90" s="210"/>
      <c r="AE90" s="210"/>
      <c r="AF90" s="210" t="s">
        <v>155</v>
      </c>
      <c r="AG90" s="210">
        <v>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</row>
    <row r="91" spans="1:59" outlineLevel="1" x14ac:dyDescent="0.25">
      <c r="A91" s="227"/>
      <c r="B91" s="228"/>
      <c r="C91" s="264" t="s">
        <v>570</v>
      </c>
      <c r="D91" s="230"/>
      <c r="E91" s="231">
        <v>-1.9379999999999999</v>
      </c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10"/>
      <c r="Y91" s="210"/>
      <c r="Z91" s="210"/>
      <c r="AA91" s="210"/>
      <c r="AB91" s="210"/>
      <c r="AC91" s="210"/>
      <c r="AD91" s="210"/>
      <c r="AE91" s="210"/>
      <c r="AF91" s="210" t="s">
        <v>155</v>
      </c>
      <c r="AG91" s="210">
        <v>0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</row>
    <row r="92" spans="1:59" outlineLevel="1" x14ac:dyDescent="0.25">
      <c r="A92" s="227"/>
      <c r="B92" s="228"/>
      <c r="C92" s="264" t="s">
        <v>571</v>
      </c>
      <c r="D92" s="230"/>
      <c r="E92" s="231">
        <v>-1.7316</v>
      </c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10"/>
      <c r="Y92" s="210"/>
      <c r="Z92" s="210"/>
      <c r="AA92" s="210"/>
      <c r="AB92" s="210"/>
      <c r="AC92" s="210"/>
      <c r="AD92" s="210"/>
      <c r="AE92" s="210"/>
      <c r="AF92" s="210" t="s">
        <v>155</v>
      </c>
      <c r="AG92" s="210">
        <v>0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</row>
    <row r="93" spans="1:59" outlineLevel="1" x14ac:dyDescent="0.25">
      <c r="A93" s="227"/>
      <c r="B93" s="228"/>
      <c r="C93" s="264" t="s">
        <v>572</v>
      </c>
      <c r="D93" s="230"/>
      <c r="E93" s="231">
        <v>-0.65549999999999997</v>
      </c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10"/>
      <c r="Y93" s="210"/>
      <c r="Z93" s="210"/>
      <c r="AA93" s="210"/>
      <c r="AB93" s="210"/>
      <c r="AC93" s="210"/>
      <c r="AD93" s="210"/>
      <c r="AE93" s="210"/>
      <c r="AF93" s="210" t="s">
        <v>155</v>
      </c>
      <c r="AG93" s="210">
        <v>0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</row>
    <row r="94" spans="1:59" outlineLevel="1" x14ac:dyDescent="0.25">
      <c r="A94" s="227"/>
      <c r="B94" s="228"/>
      <c r="C94" s="264" t="s">
        <v>573</v>
      </c>
      <c r="D94" s="230"/>
      <c r="E94" s="231">
        <v>-1.2749999999999999</v>
      </c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10"/>
      <c r="Y94" s="210"/>
      <c r="Z94" s="210"/>
      <c r="AA94" s="210"/>
      <c r="AB94" s="210"/>
      <c r="AC94" s="210"/>
      <c r="AD94" s="210"/>
      <c r="AE94" s="210"/>
      <c r="AF94" s="210" t="s">
        <v>155</v>
      </c>
      <c r="AG94" s="210">
        <v>0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</row>
    <row r="95" spans="1:59" outlineLevel="1" x14ac:dyDescent="0.25">
      <c r="A95" s="227"/>
      <c r="B95" s="228"/>
      <c r="C95" s="264" t="s">
        <v>164</v>
      </c>
      <c r="D95" s="230"/>
      <c r="E95" s="231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10"/>
      <c r="Y95" s="210"/>
      <c r="Z95" s="210"/>
      <c r="AA95" s="210"/>
      <c r="AB95" s="210"/>
      <c r="AC95" s="210"/>
      <c r="AD95" s="210"/>
      <c r="AE95" s="210"/>
      <c r="AF95" s="210" t="s">
        <v>155</v>
      </c>
      <c r="AG95" s="210">
        <v>0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</row>
    <row r="96" spans="1:59" outlineLevel="1" x14ac:dyDescent="0.25">
      <c r="A96" s="227"/>
      <c r="B96" s="228"/>
      <c r="C96" s="264" t="s">
        <v>574</v>
      </c>
      <c r="D96" s="230"/>
      <c r="E96" s="231">
        <v>41.4</v>
      </c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10"/>
      <c r="Y96" s="210"/>
      <c r="Z96" s="210"/>
      <c r="AA96" s="210"/>
      <c r="AB96" s="210"/>
      <c r="AC96" s="210"/>
      <c r="AD96" s="210"/>
      <c r="AE96" s="210"/>
      <c r="AF96" s="210" t="s">
        <v>155</v>
      </c>
      <c r="AG96" s="210">
        <v>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</row>
    <row r="97" spans="1:59" outlineLevel="1" x14ac:dyDescent="0.25">
      <c r="A97" s="227"/>
      <c r="B97" s="228"/>
      <c r="C97" s="264" t="s">
        <v>575</v>
      </c>
      <c r="D97" s="230"/>
      <c r="E97" s="231">
        <v>24</v>
      </c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10"/>
      <c r="Y97" s="210"/>
      <c r="Z97" s="210"/>
      <c r="AA97" s="210"/>
      <c r="AB97" s="210"/>
      <c r="AC97" s="210"/>
      <c r="AD97" s="210"/>
      <c r="AE97" s="210"/>
      <c r="AF97" s="210" t="s">
        <v>155</v>
      </c>
      <c r="AG97" s="210">
        <v>0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</row>
    <row r="98" spans="1:59" outlineLevel="1" x14ac:dyDescent="0.25">
      <c r="A98" s="227"/>
      <c r="B98" s="228"/>
      <c r="C98" s="264" t="s">
        <v>567</v>
      </c>
      <c r="D98" s="230"/>
      <c r="E98" s="231">
        <v>4.5</v>
      </c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10"/>
      <c r="Y98" s="210"/>
      <c r="Z98" s="210"/>
      <c r="AA98" s="210"/>
      <c r="AB98" s="210"/>
      <c r="AC98" s="210"/>
      <c r="AD98" s="210"/>
      <c r="AE98" s="210"/>
      <c r="AF98" s="210" t="s">
        <v>155</v>
      </c>
      <c r="AG98" s="210">
        <v>0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</row>
    <row r="99" spans="1:59" outlineLevel="1" x14ac:dyDescent="0.25">
      <c r="A99" s="227"/>
      <c r="B99" s="228"/>
      <c r="C99" s="264" t="s">
        <v>569</v>
      </c>
      <c r="D99" s="230"/>
      <c r="E99" s="231">
        <v>-4.4352</v>
      </c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10"/>
      <c r="Y99" s="210"/>
      <c r="Z99" s="210"/>
      <c r="AA99" s="210"/>
      <c r="AB99" s="210"/>
      <c r="AC99" s="210"/>
      <c r="AD99" s="210"/>
      <c r="AE99" s="210"/>
      <c r="AF99" s="210" t="s">
        <v>155</v>
      </c>
      <c r="AG99" s="210">
        <v>0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</row>
    <row r="100" spans="1:59" outlineLevel="1" x14ac:dyDescent="0.25">
      <c r="A100" s="227"/>
      <c r="B100" s="228"/>
      <c r="C100" s="264" t="s">
        <v>166</v>
      </c>
      <c r="D100" s="230"/>
      <c r="E100" s="231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10"/>
      <c r="Y100" s="210"/>
      <c r="Z100" s="210"/>
      <c r="AA100" s="210"/>
      <c r="AB100" s="210"/>
      <c r="AC100" s="210"/>
      <c r="AD100" s="210"/>
      <c r="AE100" s="210"/>
      <c r="AF100" s="210" t="s">
        <v>155</v>
      </c>
      <c r="AG100" s="210">
        <v>0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</row>
    <row r="101" spans="1:59" outlineLevel="1" x14ac:dyDescent="0.25">
      <c r="A101" s="227"/>
      <c r="B101" s="228"/>
      <c r="C101" s="264" t="s">
        <v>576</v>
      </c>
      <c r="D101" s="230"/>
      <c r="E101" s="231">
        <v>56.34</v>
      </c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10"/>
      <c r="Y101" s="210"/>
      <c r="Z101" s="210"/>
      <c r="AA101" s="210"/>
      <c r="AB101" s="210"/>
      <c r="AC101" s="210"/>
      <c r="AD101" s="210"/>
      <c r="AE101" s="210"/>
      <c r="AF101" s="210" t="s">
        <v>155</v>
      </c>
      <c r="AG101" s="210">
        <v>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</row>
    <row r="102" spans="1:59" outlineLevel="1" x14ac:dyDescent="0.25">
      <c r="A102" s="227"/>
      <c r="B102" s="228"/>
      <c r="C102" s="264" t="s">
        <v>577</v>
      </c>
      <c r="D102" s="230"/>
      <c r="E102" s="231">
        <v>13.86</v>
      </c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10"/>
      <c r="Y102" s="210"/>
      <c r="Z102" s="210"/>
      <c r="AA102" s="210"/>
      <c r="AB102" s="210"/>
      <c r="AC102" s="210"/>
      <c r="AD102" s="210"/>
      <c r="AE102" s="210"/>
      <c r="AF102" s="210" t="s">
        <v>155</v>
      </c>
      <c r="AG102" s="210">
        <v>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</row>
    <row r="103" spans="1:59" outlineLevel="1" x14ac:dyDescent="0.25">
      <c r="A103" s="227"/>
      <c r="B103" s="228"/>
      <c r="C103" s="264" t="s">
        <v>567</v>
      </c>
      <c r="D103" s="230"/>
      <c r="E103" s="231">
        <v>4.5</v>
      </c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10"/>
      <c r="Y103" s="210"/>
      <c r="Z103" s="210"/>
      <c r="AA103" s="210"/>
      <c r="AB103" s="210"/>
      <c r="AC103" s="210"/>
      <c r="AD103" s="210"/>
      <c r="AE103" s="210"/>
      <c r="AF103" s="210" t="s">
        <v>155</v>
      </c>
      <c r="AG103" s="210">
        <v>0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</row>
    <row r="104" spans="1:59" outlineLevel="1" x14ac:dyDescent="0.25">
      <c r="A104" s="227"/>
      <c r="B104" s="228"/>
      <c r="C104" s="264" t="s">
        <v>578</v>
      </c>
      <c r="D104" s="230"/>
      <c r="E104" s="231">
        <v>-0.98799999999999999</v>
      </c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10"/>
      <c r="Y104" s="210"/>
      <c r="Z104" s="210"/>
      <c r="AA104" s="210"/>
      <c r="AB104" s="210"/>
      <c r="AC104" s="210"/>
      <c r="AD104" s="210"/>
      <c r="AE104" s="210"/>
      <c r="AF104" s="210" t="s">
        <v>155</v>
      </c>
      <c r="AG104" s="210">
        <v>0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</row>
    <row r="105" spans="1:59" outlineLevel="1" x14ac:dyDescent="0.25">
      <c r="A105" s="227"/>
      <c r="B105" s="228"/>
      <c r="C105" s="264" t="s">
        <v>579</v>
      </c>
      <c r="D105" s="230"/>
      <c r="E105" s="231">
        <v>-1.46</v>
      </c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10"/>
      <c r="Y105" s="210"/>
      <c r="Z105" s="210"/>
      <c r="AA105" s="210"/>
      <c r="AB105" s="210"/>
      <c r="AC105" s="210"/>
      <c r="AD105" s="210"/>
      <c r="AE105" s="210"/>
      <c r="AF105" s="210" t="s">
        <v>155</v>
      </c>
      <c r="AG105" s="210">
        <v>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</row>
    <row r="106" spans="1:59" outlineLevel="1" x14ac:dyDescent="0.25">
      <c r="A106" s="227"/>
      <c r="B106" s="228"/>
      <c r="C106" s="264" t="s">
        <v>580</v>
      </c>
      <c r="D106" s="230"/>
      <c r="E106" s="231">
        <v>-0.16800000000000001</v>
      </c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10"/>
      <c r="Y106" s="210"/>
      <c r="Z106" s="210"/>
      <c r="AA106" s="210"/>
      <c r="AB106" s="210"/>
      <c r="AC106" s="210"/>
      <c r="AD106" s="210"/>
      <c r="AE106" s="210"/>
      <c r="AF106" s="210" t="s">
        <v>155</v>
      </c>
      <c r="AG106" s="210">
        <v>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</row>
    <row r="107" spans="1:59" outlineLevel="1" x14ac:dyDescent="0.25">
      <c r="A107" s="227"/>
      <c r="B107" s="228"/>
      <c r="C107" s="264" t="s">
        <v>168</v>
      </c>
      <c r="D107" s="230"/>
      <c r="E107" s="231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10"/>
      <c r="Y107" s="210"/>
      <c r="Z107" s="210"/>
      <c r="AA107" s="210"/>
      <c r="AB107" s="210"/>
      <c r="AC107" s="210"/>
      <c r="AD107" s="210"/>
      <c r="AE107" s="210"/>
      <c r="AF107" s="210" t="s">
        <v>155</v>
      </c>
      <c r="AG107" s="210">
        <v>0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</row>
    <row r="108" spans="1:59" outlineLevel="1" x14ac:dyDescent="0.25">
      <c r="A108" s="227"/>
      <c r="B108" s="228"/>
      <c r="C108" s="264" t="s">
        <v>581</v>
      </c>
      <c r="D108" s="230"/>
      <c r="E108" s="231">
        <v>138.6</v>
      </c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10"/>
      <c r="Y108" s="210"/>
      <c r="Z108" s="210"/>
      <c r="AA108" s="210"/>
      <c r="AB108" s="210"/>
      <c r="AC108" s="210"/>
      <c r="AD108" s="210"/>
      <c r="AE108" s="210"/>
      <c r="AF108" s="210" t="s">
        <v>155</v>
      </c>
      <c r="AG108" s="210">
        <v>0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</row>
    <row r="109" spans="1:59" outlineLevel="1" x14ac:dyDescent="0.25">
      <c r="A109" s="227"/>
      <c r="B109" s="228"/>
      <c r="C109" s="264" t="s">
        <v>582</v>
      </c>
      <c r="D109" s="230"/>
      <c r="E109" s="231">
        <v>-2.7879999999999998</v>
      </c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10"/>
      <c r="Y109" s="210"/>
      <c r="Z109" s="210"/>
      <c r="AA109" s="210"/>
      <c r="AB109" s="210"/>
      <c r="AC109" s="210"/>
      <c r="AD109" s="210"/>
      <c r="AE109" s="210"/>
      <c r="AF109" s="210" t="s">
        <v>155</v>
      </c>
      <c r="AG109" s="210">
        <v>0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</row>
    <row r="110" spans="1:59" outlineLevel="1" x14ac:dyDescent="0.25">
      <c r="A110" s="227"/>
      <c r="B110" s="228"/>
      <c r="C110" s="264" t="s">
        <v>583</v>
      </c>
      <c r="D110" s="230"/>
      <c r="E110" s="231">
        <v>-3.28</v>
      </c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10"/>
      <c r="Y110" s="210"/>
      <c r="Z110" s="210"/>
      <c r="AA110" s="210"/>
      <c r="AB110" s="210"/>
      <c r="AC110" s="210"/>
      <c r="AD110" s="210"/>
      <c r="AE110" s="210"/>
      <c r="AF110" s="210" t="s">
        <v>155</v>
      </c>
      <c r="AG110" s="210">
        <v>0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</row>
    <row r="111" spans="1:59" outlineLevel="1" x14ac:dyDescent="0.25">
      <c r="A111" s="227"/>
      <c r="B111" s="228"/>
      <c r="C111" s="264" t="s">
        <v>584</v>
      </c>
      <c r="D111" s="230"/>
      <c r="E111" s="231">
        <v>8.8704000000000001</v>
      </c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10"/>
      <c r="Y111" s="210"/>
      <c r="Z111" s="210"/>
      <c r="AA111" s="210"/>
      <c r="AB111" s="210"/>
      <c r="AC111" s="210"/>
      <c r="AD111" s="210"/>
      <c r="AE111" s="210"/>
      <c r="AF111" s="210" t="s">
        <v>155</v>
      </c>
      <c r="AG111" s="210">
        <v>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</row>
    <row r="112" spans="1:59" outlineLevel="1" x14ac:dyDescent="0.25">
      <c r="A112" s="227"/>
      <c r="B112" s="228"/>
      <c r="C112" s="264" t="s">
        <v>585</v>
      </c>
      <c r="D112" s="230"/>
      <c r="E112" s="231">
        <v>-1.0296000000000001</v>
      </c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10"/>
      <c r="Y112" s="210"/>
      <c r="Z112" s="210"/>
      <c r="AA112" s="210"/>
      <c r="AB112" s="210"/>
      <c r="AC112" s="210"/>
      <c r="AD112" s="210"/>
      <c r="AE112" s="210"/>
      <c r="AF112" s="210" t="s">
        <v>155</v>
      </c>
      <c r="AG112" s="210">
        <v>0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</row>
    <row r="113" spans="1:59" outlineLevel="1" x14ac:dyDescent="0.25">
      <c r="A113" s="227"/>
      <c r="B113" s="228"/>
      <c r="C113" s="264" t="s">
        <v>586</v>
      </c>
      <c r="D113" s="230"/>
      <c r="E113" s="231">
        <v>-1.5908</v>
      </c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10"/>
      <c r="Y113" s="210"/>
      <c r="Z113" s="210"/>
      <c r="AA113" s="210"/>
      <c r="AB113" s="210"/>
      <c r="AC113" s="210"/>
      <c r="AD113" s="210"/>
      <c r="AE113" s="210"/>
      <c r="AF113" s="210" t="s">
        <v>155</v>
      </c>
      <c r="AG113" s="210">
        <v>0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</row>
    <row r="114" spans="1:59" outlineLevel="1" x14ac:dyDescent="0.25">
      <c r="A114" s="227"/>
      <c r="B114" s="228"/>
      <c r="C114" s="264" t="s">
        <v>587</v>
      </c>
      <c r="D114" s="230"/>
      <c r="E114" s="231">
        <v>-1.9403999999999999</v>
      </c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10"/>
      <c r="Y114" s="210"/>
      <c r="Z114" s="210"/>
      <c r="AA114" s="210"/>
      <c r="AB114" s="210"/>
      <c r="AC114" s="210"/>
      <c r="AD114" s="210"/>
      <c r="AE114" s="210"/>
      <c r="AF114" s="210" t="s">
        <v>155</v>
      </c>
      <c r="AG114" s="210">
        <v>0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</row>
    <row r="115" spans="1:59" outlineLevel="1" x14ac:dyDescent="0.25">
      <c r="A115" s="227"/>
      <c r="B115" s="228"/>
      <c r="C115" s="264" t="s">
        <v>588</v>
      </c>
      <c r="D115" s="230"/>
      <c r="E115" s="231">
        <v>-2.78</v>
      </c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10"/>
      <c r="Y115" s="210"/>
      <c r="Z115" s="210"/>
      <c r="AA115" s="210"/>
      <c r="AB115" s="210"/>
      <c r="AC115" s="210"/>
      <c r="AD115" s="210"/>
      <c r="AE115" s="210"/>
      <c r="AF115" s="210" t="s">
        <v>155</v>
      </c>
      <c r="AG115" s="210">
        <v>0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</row>
    <row r="116" spans="1:59" outlineLevel="1" x14ac:dyDescent="0.25">
      <c r="A116" s="227"/>
      <c r="B116" s="228"/>
      <c r="C116" s="264" t="s">
        <v>589</v>
      </c>
      <c r="D116" s="230"/>
      <c r="E116" s="231">
        <v>-0.66600000000000004</v>
      </c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10"/>
      <c r="Y116" s="210"/>
      <c r="Z116" s="210"/>
      <c r="AA116" s="210"/>
      <c r="AB116" s="210"/>
      <c r="AC116" s="210"/>
      <c r="AD116" s="210"/>
      <c r="AE116" s="210"/>
      <c r="AF116" s="210" t="s">
        <v>155</v>
      </c>
      <c r="AG116" s="210">
        <v>0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</row>
    <row r="117" spans="1:59" outlineLevel="1" x14ac:dyDescent="0.25">
      <c r="A117" s="227"/>
      <c r="B117" s="228"/>
      <c r="C117" s="264" t="s">
        <v>578</v>
      </c>
      <c r="D117" s="230"/>
      <c r="E117" s="231">
        <v>-0.98799999999999999</v>
      </c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10"/>
      <c r="Y117" s="210"/>
      <c r="Z117" s="210"/>
      <c r="AA117" s="210"/>
      <c r="AB117" s="210"/>
      <c r="AC117" s="210"/>
      <c r="AD117" s="210"/>
      <c r="AE117" s="210"/>
      <c r="AF117" s="210" t="s">
        <v>155</v>
      </c>
      <c r="AG117" s="210">
        <v>0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</row>
    <row r="118" spans="1:59" outlineLevel="1" x14ac:dyDescent="0.25">
      <c r="A118" s="227"/>
      <c r="B118" s="228"/>
      <c r="C118" s="264" t="s">
        <v>586</v>
      </c>
      <c r="D118" s="230"/>
      <c r="E118" s="231">
        <v>-1.5908</v>
      </c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10"/>
      <c r="Y118" s="210"/>
      <c r="Z118" s="210"/>
      <c r="AA118" s="210"/>
      <c r="AB118" s="210"/>
      <c r="AC118" s="210"/>
      <c r="AD118" s="210"/>
      <c r="AE118" s="210"/>
      <c r="AF118" s="210" t="s">
        <v>155</v>
      </c>
      <c r="AG118" s="210">
        <v>0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</row>
    <row r="119" spans="1:59" outlineLevel="1" x14ac:dyDescent="0.25">
      <c r="A119" s="227"/>
      <c r="B119" s="228"/>
      <c r="C119" s="264" t="s">
        <v>590</v>
      </c>
      <c r="D119" s="230"/>
      <c r="E119" s="231">
        <v>-3.3264</v>
      </c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10"/>
      <c r="Y119" s="210"/>
      <c r="Z119" s="210"/>
      <c r="AA119" s="210"/>
      <c r="AB119" s="210"/>
      <c r="AC119" s="210"/>
      <c r="AD119" s="210"/>
      <c r="AE119" s="210"/>
      <c r="AF119" s="210" t="s">
        <v>155</v>
      </c>
      <c r="AG119" s="210">
        <v>0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</row>
    <row r="120" spans="1:59" outlineLevel="1" x14ac:dyDescent="0.25">
      <c r="A120" s="227"/>
      <c r="B120" s="228"/>
      <c r="C120" s="265" t="s">
        <v>173</v>
      </c>
      <c r="D120" s="232"/>
      <c r="E120" s="233">
        <v>407.25569999999999</v>
      </c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10"/>
      <c r="Y120" s="210"/>
      <c r="Z120" s="210"/>
      <c r="AA120" s="210"/>
      <c r="AB120" s="210"/>
      <c r="AC120" s="210"/>
      <c r="AD120" s="210"/>
      <c r="AE120" s="210"/>
      <c r="AF120" s="210" t="s">
        <v>155</v>
      </c>
      <c r="AG120" s="210">
        <v>1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</row>
    <row r="121" spans="1:59" outlineLevel="1" x14ac:dyDescent="0.25">
      <c r="A121" s="227"/>
      <c r="B121" s="228"/>
      <c r="C121" s="264" t="s">
        <v>591</v>
      </c>
      <c r="D121" s="230"/>
      <c r="E121" s="231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10"/>
      <c r="Y121" s="210"/>
      <c r="Z121" s="210"/>
      <c r="AA121" s="210"/>
      <c r="AB121" s="210"/>
      <c r="AC121" s="210"/>
      <c r="AD121" s="210"/>
      <c r="AE121" s="210"/>
      <c r="AF121" s="210" t="s">
        <v>155</v>
      </c>
      <c r="AG121" s="210">
        <v>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</row>
    <row r="122" spans="1:59" outlineLevel="1" x14ac:dyDescent="0.25">
      <c r="A122" s="227"/>
      <c r="B122" s="228"/>
      <c r="C122" s="264" t="s">
        <v>509</v>
      </c>
      <c r="D122" s="230"/>
      <c r="E122" s="231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10"/>
      <c r="Y122" s="210"/>
      <c r="Z122" s="210"/>
      <c r="AA122" s="210"/>
      <c r="AB122" s="210"/>
      <c r="AC122" s="210"/>
      <c r="AD122" s="210"/>
      <c r="AE122" s="210"/>
      <c r="AF122" s="210" t="s">
        <v>155</v>
      </c>
      <c r="AG122" s="210">
        <v>0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</row>
    <row r="123" spans="1:59" outlineLevel="1" x14ac:dyDescent="0.25">
      <c r="A123" s="227"/>
      <c r="B123" s="228"/>
      <c r="C123" s="264" t="s">
        <v>592</v>
      </c>
      <c r="D123" s="230"/>
      <c r="E123" s="231">
        <v>0.88400000000000001</v>
      </c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10"/>
      <c r="Y123" s="210"/>
      <c r="Z123" s="210"/>
      <c r="AA123" s="210"/>
      <c r="AB123" s="210"/>
      <c r="AC123" s="210"/>
      <c r="AD123" s="210"/>
      <c r="AE123" s="210"/>
      <c r="AF123" s="210" t="s">
        <v>155</v>
      </c>
      <c r="AG123" s="210">
        <v>0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</row>
    <row r="124" spans="1:59" outlineLevel="1" x14ac:dyDescent="0.25">
      <c r="A124" s="227"/>
      <c r="B124" s="228"/>
      <c r="C124" s="264" t="s">
        <v>511</v>
      </c>
      <c r="D124" s="230"/>
      <c r="E124" s="231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10"/>
      <c r="Y124" s="210"/>
      <c r="Z124" s="210"/>
      <c r="AA124" s="210"/>
      <c r="AB124" s="210"/>
      <c r="AC124" s="210"/>
      <c r="AD124" s="210"/>
      <c r="AE124" s="210"/>
      <c r="AF124" s="210" t="s">
        <v>155</v>
      </c>
      <c r="AG124" s="210">
        <v>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</row>
    <row r="125" spans="1:59" outlineLevel="1" x14ac:dyDescent="0.25">
      <c r="A125" s="227"/>
      <c r="B125" s="228"/>
      <c r="C125" s="264" t="s">
        <v>593</v>
      </c>
      <c r="D125" s="230"/>
      <c r="E125" s="231">
        <v>0.82</v>
      </c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10"/>
      <c r="Y125" s="210"/>
      <c r="Z125" s="210"/>
      <c r="AA125" s="210"/>
      <c r="AB125" s="210"/>
      <c r="AC125" s="210"/>
      <c r="AD125" s="210"/>
      <c r="AE125" s="210"/>
      <c r="AF125" s="210" t="s">
        <v>155</v>
      </c>
      <c r="AG125" s="210">
        <v>0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</row>
    <row r="126" spans="1:59" outlineLevel="1" x14ac:dyDescent="0.25">
      <c r="A126" s="227"/>
      <c r="B126" s="228"/>
      <c r="C126" s="264" t="s">
        <v>513</v>
      </c>
      <c r="D126" s="230"/>
      <c r="E126" s="231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10"/>
      <c r="Y126" s="210"/>
      <c r="Z126" s="210"/>
      <c r="AA126" s="210"/>
      <c r="AB126" s="210"/>
      <c r="AC126" s="210"/>
      <c r="AD126" s="210"/>
      <c r="AE126" s="210"/>
      <c r="AF126" s="210" t="s">
        <v>155</v>
      </c>
      <c r="AG126" s="210">
        <v>0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</row>
    <row r="127" spans="1:59" outlineLevel="1" x14ac:dyDescent="0.25">
      <c r="A127" s="227"/>
      <c r="B127" s="228"/>
      <c r="C127" s="264" t="s">
        <v>594</v>
      </c>
      <c r="D127" s="230"/>
      <c r="E127" s="231">
        <v>0.82</v>
      </c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10"/>
      <c r="Y127" s="210"/>
      <c r="Z127" s="210"/>
      <c r="AA127" s="210"/>
      <c r="AB127" s="210"/>
      <c r="AC127" s="210"/>
      <c r="AD127" s="210"/>
      <c r="AE127" s="210"/>
      <c r="AF127" s="210" t="s">
        <v>155</v>
      </c>
      <c r="AG127" s="210">
        <v>0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</row>
    <row r="128" spans="1:59" outlineLevel="1" x14ac:dyDescent="0.25">
      <c r="A128" s="227"/>
      <c r="B128" s="228"/>
      <c r="C128" s="264" t="s">
        <v>515</v>
      </c>
      <c r="D128" s="230"/>
      <c r="E128" s="231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10"/>
      <c r="Y128" s="210"/>
      <c r="Z128" s="210"/>
      <c r="AA128" s="210"/>
      <c r="AB128" s="210"/>
      <c r="AC128" s="210"/>
      <c r="AD128" s="210"/>
      <c r="AE128" s="210"/>
      <c r="AF128" s="210" t="s">
        <v>155</v>
      </c>
      <c r="AG128" s="210">
        <v>0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</row>
    <row r="129" spans="1:59" outlineLevel="1" x14ac:dyDescent="0.25">
      <c r="A129" s="227"/>
      <c r="B129" s="228"/>
      <c r="C129" s="264" t="s">
        <v>594</v>
      </c>
      <c r="D129" s="230"/>
      <c r="E129" s="231">
        <v>0.82</v>
      </c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10"/>
      <c r="Y129" s="210"/>
      <c r="Z129" s="210"/>
      <c r="AA129" s="210"/>
      <c r="AB129" s="210"/>
      <c r="AC129" s="210"/>
      <c r="AD129" s="210"/>
      <c r="AE129" s="210"/>
      <c r="AF129" s="210" t="s">
        <v>155</v>
      </c>
      <c r="AG129" s="210">
        <v>0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</row>
    <row r="130" spans="1:59" outlineLevel="1" x14ac:dyDescent="0.25">
      <c r="A130" s="227"/>
      <c r="B130" s="228"/>
      <c r="C130" s="264" t="s">
        <v>516</v>
      </c>
      <c r="D130" s="230"/>
      <c r="E130" s="231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10"/>
      <c r="Y130" s="210"/>
      <c r="Z130" s="210"/>
      <c r="AA130" s="210"/>
      <c r="AB130" s="210"/>
      <c r="AC130" s="210"/>
      <c r="AD130" s="210"/>
      <c r="AE130" s="210"/>
      <c r="AF130" s="210" t="s">
        <v>155</v>
      </c>
      <c r="AG130" s="210">
        <v>0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</row>
    <row r="131" spans="1:59" outlineLevel="1" x14ac:dyDescent="0.25">
      <c r="A131" s="227"/>
      <c r="B131" s="228"/>
      <c r="C131" s="264" t="s">
        <v>595</v>
      </c>
      <c r="D131" s="230"/>
      <c r="E131" s="231">
        <v>1.18</v>
      </c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10"/>
      <c r="Y131" s="210"/>
      <c r="Z131" s="210"/>
      <c r="AA131" s="210"/>
      <c r="AB131" s="210"/>
      <c r="AC131" s="210"/>
      <c r="AD131" s="210"/>
      <c r="AE131" s="210"/>
      <c r="AF131" s="210" t="s">
        <v>155</v>
      </c>
      <c r="AG131" s="210">
        <v>0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</row>
    <row r="132" spans="1:59" outlineLevel="1" x14ac:dyDescent="0.25">
      <c r="A132" s="227"/>
      <c r="B132" s="228"/>
      <c r="C132" s="264" t="s">
        <v>518</v>
      </c>
      <c r="D132" s="230"/>
      <c r="E132" s="231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10"/>
      <c r="Y132" s="210"/>
      <c r="Z132" s="210"/>
      <c r="AA132" s="210"/>
      <c r="AB132" s="210"/>
      <c r="AC132" s="210"/>
      <c r="AD132" s="210"/>
      <c r="AE132" s="210"/>
      <c r="AF132" s="210" t="s">
        <v>155</v>
      </c>
      <c r="AG132" s="210">
        <v>0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</row>
    <row r="133" spans="1:59" outlineLevel="1" x14ac:dyDescent="0.25">
      <c r="A133" s="227"/>
      <c r="B133" s="228"/>
      <c r="C133" s="264" t="s">
        <v>596</v>
      </c>
      <c r="D133" s="230"/>
      <c r="E133" s="231">
        <v>0.72</v>
      </c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10"/>
      <c r="Y133" s="210"/>
      <c r="Z133" s="210"/>
      <c r="AA133" s="210"/>
      <c r="AB133" s="210"/>
      <c r="AC133" s="210"/>
      <c r="AD133" s="210"/>
      <c r="AE133" s="210"/>
      <c r="AF133" s="210" t="s">
        <v>155</v>
      </c>
      <c r="AG133" s="210">
        <v>0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</row>
    <row r="134" spans="1:59" outlineLevel="1" x14ac:dyDescent="0.25">
      <c r="A134" s="227"/>
      <c r="B134" s="228"/>
      <c r="C134" s="264" t="s">
        <v>520</v>
      </c>
      <c r="D134" s="230"/>
      <c r="E134" s="231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10"/>
      <c r="Y134" s="210"/>
      <c r="Z134" s="210"/>
      <c r="AA134" s="210"/>
      <c r="AB134" s="210"/>
      <c r="AC134" s="210"/>
      <c r="AD134" s="210"/>
      <c r="AE134" s="210"/>
      <c r="AF134" s="210" t="s">
        <v>155</v>
      </c>
      <c r="AG134" s="210">
        <v>0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</row>
    <row r="135" spans="1:59" outlineLevel="1" x14ac:dyDescent="0.25">
      <c r="A135" s="227"/>
      <c r="B135" s="228"/>
      <c r="C135" s="264" t="s">
        <v>597</v>
      </c>
      <c r="D135" s="230"/>
      <c r="E135" s="231">
        <v>0.52800000000000002</v>
      </c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10"/>
      <c r="Y135" s="210"/>
      <c r="Z135" s="210"/>
      <c r="AA135" s="210"/>
      <c r="AB135" s="210"/>
      <c r="AC135" s="210"/>
      <c r="AD135" s="210"/>
      <c r="AE135" s="210"/>
      <c r="AF135" s="210" t="s">
        <v>155</v>
      </c>
      <c r="AG135" s="210">
        <v>0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</row>
    <row r="136" spans="1:59" outlineLevel="1" x14ac:dyDescent="0.25">
      <c r="A136" s="227"/>
      <c r="B136" s="228"/>
      <c r="C136" s="264" t="s">
        <v>558</v>
      </c>
      <c r="D136" s="230"/>
      <c r="E136" s="231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10"/>
      <c r="Y136" s="210"/>
      <c r="Z136" s="210"/>
      <c r="AA136" s="210"/>
      <c r="AB136" s="210"/>
      <c r="AC136" s="210"/>
      <c r="AD136" s="210"/>
      <c r="AE136" s="210"/>
      <c r="AF136" s="210" t="s">
        <v>155</v>
      </c>
      <c r="AG136" s="210">
        <v>0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</row>
    <row r="137" spans="1:59" outlineLevel="1" x14ac:dyDescent="0.25">
      <c r="A137" s="227"/>
      <c r="B137" s="228"/>
      <c r="C137" s="264" t="s">
        <v>598</v>
      </c>
      <c r="D137" s="230"/>
      <c r="E137" s="231">
        <v>0.44800000000000001</v>
      </c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10"/>
      <c r="Y137" s="210"/>
      <c r="Z137" s="210"/>
      <c r="AA137" s="210"/>
      <c r="AB137" s="210"/>
      <c r="AC137" s="210"/>
      <c r="AD137" s="210"/>
      <c r="AE137" s="210"/>
      <c r="AF137" s="210" t="s">
        <v>155</v>
      </c>
      <c r="AG137" s="210">
        <v>0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</row>
    <row r="138" spans="1:59" outlineLevel="1" x14ac:dyDescent="0.25">
      <c r="A138" s="227"/>
      <c r="B138" s="228"/>
      <c r="C138" s="264" t="s">
        <v>559</v>
      </c>
      <c r="D138" s="230"/>
      <c r="E138" s="231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10"/>
      <c r="Y138" s="210"/>
      <c r="Z138" s="210"/>
      <c r="AA138" s="210"/>
      <c r="AB138" s="210"/>
      <c r="AC138" s="210"/>
      <c r="AD138" s="210"/>
      <c r="AE138" s="210"/>
      <c r="AF138" s="210" t="s">
        <v>155</v>
      </c>
      <c r="AG138" s="210">
        <v>0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</row>
    <row r="139" spans="1:59" outlineLevel="1" x14ac:dyDescent="0.25">
      <c r="A139" s="227"/>
      <c r="B139" s="228"/>
      <c r="C139" s="264" t="s">
        <v>597</v>
      </c>
      <c r="D139" s="230"/>
      <c r="E139" s="231">
        <v>0.52800000000000002</v>
      </c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10"/>
      <c r="Y139" s="210"/>
      <c r="Z139" s="210"/>
      <c r="AA139" s="210"/>
      <c r="AB139" s="210"/>
      <c r="AC139" s="210"/>
      <c r="AD139" s="210"/>
      <c r="AE139" s="210"/>
      <c r="AF139" s="210" t="s">
        <v>155</v>
      </c>
      <c r="AG139" s="210">
        <v>0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</row>
    <row r="140" spans="1:59" outlineLevel="1" x14ac:dyDescent="0.25">
      <c r="A140" s="227"/>
      <c r="B140" s="228"/>
      <c r="C140" s="264" t="s">
        <v>522</v>
      </c>
      <c r="D140" s="230"/>
      <c r="E140" s="231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10"/>
      <c r="Y140" s="210"/>
      <c r="Z140" s="210"/>
      <c r="AA140" s="210"/>
      <c r="AB140" s="210"/>
      <c r="AC140" s="210"/>
      <c r="AD140" s="210"/>
      <c r="AE140" s="210"/>
      <c r="AF140" s="210" t="s">
        <v>155</v>
      </c>
      <c r="AG140" s="210">
        <v>0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</row>
    <row r="141" spans="1:59" outlineLevel="1" x14ac:dyDescent="0.25">
      <c r="A141" s="227"/>
      <c r="B141" s="228"/>
      <c r="C141" s="264" t="s">
        <v>598</v>
      </c>
      <c r="D141" s="230"/>
      <c r="E141" s="231">
        <v>0.44800000000000001</v>
      </c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10"/>
      <c r="Y141" s="210"/>
      <c r="Z141" s="210"/>
      <c r="AA141" s="210"/>
      <c r="AB141" s="210"/>
      <c r="AC141" s="210"/>
      <c r="AD141" s="210"/>
      <c r="AE141" s="210"/>
      <c r="AF141" s="210" t="s">
        <v>155</v>
      </c>
      <c r="AG141" s="210">
        <v>0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</row>
    <row r="142" spans="1:59" outlineLevel="1" x14ac:dyDescent="0.25">
      <c r="A142" s="227"/>
      <c r="B142" s="228"/>
      <c r="C142" s="264" t="s">
        <v>599</v>
      </c>
      <c r="D142" s="230"/>
      <c r="E142" s="231">
        <v>8.2560000000000002</v>
      </c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10"/>
      <c r="Y142" s="210"/>
      <c r="Z142" s="210"/>
      <c r="AA142" s="210"/>
      <c r="AB142" s="210"/>
      <c r="AC142" s="210"/>
      <c r="AD142" s="210"/>
      <c r="AE142" s="210"/>
      <c r="AF142" s="210" t="s">
        <v>155</v>
      </c>
      <c r="AG142" s="210">
        <v>0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</row>
    <row r="143" spans="1:59" outlineLevel="1" x14ac:dyDescent="0.25">
      <c r="A143" s="227"/>
      <c r="B143" s="228"/>
      <c r="C143" s="264" t="s">
        <v>600</v>
      </c>
      <c r="D143" s="230"/>
      <c r="E143" s="231">
        <v>1.4339999999999999</v>
      </c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10"/>
      <c r="Y143" s="210"/>
      <c r="Z143" s="210"/>
      <c r="AA143" s="210"/>
      <c r="AB143" s="210"/>
      <c r="AC143" s="210"/>
      <c r="AD143" s="210"/>
      <c r="AE143" s="210"/>
      <c r="AF143" s="210" t="s">
        <v>155</v>
      </c>
      <c r="AG143" s="210">
        <v>0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</row>
    <row r="144" spans="1:59" outlineLevel="1" x14ac:dyDescent="0.25">
      <c r="A144" s="227"/>
      <c r="B144" s="228"/>
      <c r="C144" s="264" t="s">
        <v>601</v>
      </c>
      <c r="D144" s="230"/>
      <c r="E144" s="231">
        <v>2.1520000000000001</v>
      </c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10"/>
      <c r="Y144" s="210"/>
      <c r="Z144" s="210"/>
      <c r="AA144" s="210"/>
      <c r="AB144" s="210"/>
      <c r="AC144" s="210"/>
      <c r="AD144" s="210"/>
      <c r="AE144" s="210"/>
      <c r="AF144" s="210" t="s">
        <v>155</v>
      </c>
      <c r="AG144" s="210">
        <v>0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</row>
    <row r="145" spans="1:59" outlineLevel="1" x14ac:dyDescent="0.25">
      <c r="A145" s="227"/>
      <c r="B145" s="228"/>
      <c r="C145" s="264" t="s">
        <v>602</v>
      </c>
      <c r="D145" s="230"/>
      <c r="E145" s="231">
        <v>1.198</v>
      </c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10"/>
      <c r="Y145" s="210"/>
      <c r="Z145" s="210"/>
      <c r="AA145" s="210"/>
      <c r="AB145" s="210"/>
      <c r="AC145" s="210"/>
      <c r="AD145" s="210"/>
      <c r="AE145" s="210"/>
      <c r="AF145" s="210" t="s">
        <v>155</v>
      </c>
      <c r="AG145" s="210">
        <v>0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</row>
    <row r="146" spans="1:59" outlineLevel="1" x14ac:dyDescent="0.25">
      <c r="A146" s="227"/>
      <c r="B146" s="228"/>
      <c r="C146" s="264" t="s">
        <v>603</v>
      </c>
      <c r="D146" s="230"/>
      <c r="E146" s="231">
        <v>0.89600000000000002</v>
      </c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10"/>
      <c r="Y146" s="210"/>
      <c r="Z146" s="210"/>
      <c r="AA146" s="210"/>
      <c r="AB146" s="210"/>
      <c r="AC146" s="210"/>
      <c r="AD146" s="210"/>
      <c r="AE146" s="210"/>
      <c r="AF146" s="210" t="s">
        <v>155</v>
      </c>
      <c r="AG146" s="210">
        <v>0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</row>
    <row r="147" spans="1:59" outlineLevel="1" x14ac:dyDescent="0.25">
      <c r="A147" s="227"/>
      <c r="B147" s="228"/>
      <c r="C147" s="264" t="s">
        <v>604</v>
      </c>
      <c r="D147" s="230"/>
      <c r="E147" s="231">
        <v>1.1279999999999999</v>
      </c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10"/>
      <c r="Y147" s="210"/>
      <c r="Z147" s="210"/>
      <c r="AA147" s="210"/>
      <c r="AB147" s="210"/>
      <c r="AC147" s="210"/>
      <c r="AD147" s="210"/>
      <c r="AE147" s="210"/>
      <c r="AF147" s="210" t="s">
        <v>155</v>
      </c>
      <c r="AG147" s="210">
        <v>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</row>
    <row r="148" spans="1:59" outlineLevel="1" x14ac:dyDescent="0.25">
      <c r="A148" s="227"/>
      <c r="B148" s="228"/>
      <c r="C148" s="264" t="s">
        <v>605</v>
      </c>
      <c r="D148" s="230"/>
      <c r="E148" s="231">
        <v>0.94</v>
      </c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10"/>
      <c r="Y148" s="210"/>
      <c r="Z148" s="210"/>
      <c r="AA148" s="210"/>
      <c r="AB148" s="210"/>
      <c r="AC148" s="210"/>
      <c r="AD148" s="210"/>
      <c r="AE148" s="210"/>
      <c r="AF148" s="210" t="s">
        <v>155</v>
      </c>
      <c r="AG148" s="210">
        <v>0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</row>
    <row r="149" spans="1:59" outlineLevel="1" x14ac:dyDescent="0.25">
      <c r="A149" s="227"/>
      <c r="B149" s="228"/>
      <c r="C149" s="264" t="s">
        <v>606</v>
      </c>
      <c r="D149" s="230"/>
      <c r="E149" s="231">
        <v>0.86399999999999999</v>
      </c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10"/>
      <c r="Y149" s="210"/>
      <c r="Z149" s="210"/>
      <c r="AA149" s="210"/>
      <c r="AB149" s="210"/>
      <c r="AC149" s="210"/>
      <c r="AD149" s="210"/>
      <c r="AE149" s="210"/>
      <c r="AF149" s="210" t="s">
        <v>155</v>
      </c>
      <c r="AG149" s="210">
        <v>0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</row>
    <row r="150" spans="1:59" outlineLevel="1" x14ac:dyDescent="0.25">
      <c r="A150" s="227"/>
      <c r="B150" s="228"/>
      <c r="C150" s="264" t="s">
        <v>526</v>
      </c>
      <c r="D150" s="230"/>
      <c r="E150" s="231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10"/>
      <c r="Y150" s="210"/>
      <c r="Z150" s="210"/>
      <c r="AA150" s="210"/>
      <c r="AB150" s="210"/>
      <c r="AC150" s="210"/>
      <c r="AD150" s="210"/>
      <c r="AE150" s="210"/>
      <c r="AF150" s="210" t="s">
        <v>155</v>
      </c>
      <c r="AG150" s="210">
        <v>0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</row>
    <row r="151" spans="1:59" outlineLevel="1" x14ac:dyDescent="0.25">
      <c r="A151" s="227"/>
      <c r="B151" s="228"/>
      <c r="C151" s="264" t="s">
        <v>607</v>
      </c>
      <c r="D151" s="230"/>
      <c r="E151" s="231">
        <v>0.47599999999999998</v>
      </c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10"/>
      <c r="Y151" s="210"/>
      <c r="Z151" s="210"/>
      <c r="AA151" s="210"/>
      <c r="AB151" s="210"/>
      <c r="AC151" s="210"/>
      <c r="AD151" s="210"/>
      <c r="AE151" s="210"/>
      <c r="AF151" s="210" t="s">
        <v>155</v>
      </c>
      <c r="AG151" s="210">
        <v>0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</row>
    <row r="152" spans="1:59" outlineLevel="1" x14ac:dyDescent="0.25">
      <c r="A152" s="227"/>
      <c r="B152" s="228"/>
      <c r="C152" s="264" t="s">
        <v>608</v>
      </c>
      <c r="D152" s="230"/>
      <c r="E152" s="231">
        <v>0.90800000000000003</v>
      </c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10"/>
      <c r="Y152" s="210"/>
      <c r="Z152" s="210"/>
      <c r="AA152" s="210"/>
      <c r="AB152" s="210"/>
      <c r="AC152" s="210"/>
      <c r="AD152" s="210"/>
      <c r="AE152" s="210"/>
      <c r="AF152" s="210" t="s">
        <v>155</v>
      </c>
      <c r="AG152" s="210">
        <v>0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</row>
    <row r="153" spans="1:59" outlineLevel="1" x14ac:dyDescent="0.25">
      <c r="A153" s="227"/>
      <c r="B153" s="228"/>
      <c r="C153" s="264" t="s">
        <v>609</v>
      </c>
      <c r="D153" s="230"/>
      <c r="E153" s="231">
        <v>1.284</v>
      </c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10"/>
      <c r="Y153" s="210"/>
      <c r="Z153" s="210"/>
      <c r="AA153" s="210"/>
      <c r="AB153" s="210"/>
      <c r="AC153" s="210"/>
      <c r="AD153" s="210"/>
      <c r="AE153" s="210"/>
      <c r="AF153" s="210" t="s">
        <v>155</v>
      </c>
      <c r="AG153" s="210">
        <v>0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</row>
    <row r="154" spans="1:59" outlineLevel="1" x14ac:dyDescent="0.25">
      <c r="A154" s="227"/>
      <c r="B154" s="228"/>
      <c r="C154" s="264" t="s">
        <v>610</v>
      </c>
      <c r="D154" s="230"/>
      <c r="E154" s="231">
        <v>1.4019999999999999</v>
      </c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10"/>
      <c r="Y154" s="210"/>
      <c r="Z154" s="210"/>
      <c r="AA154" s="210"/>
      <c r="AB154" s="210"/>
      <c r="AC154" s="210"/>
      <c r="AD154" s="210"/>
      <c r="AE154" s="210"/>
      <c r="AF154" s="210" t="s">
        <v>155</v>
      </c>
      <c r="AG154" s="210">
        <v>0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</row>
    <row r="155" spans="1:59" outlineLevel="1" x14ac:dyDescent="0.25">
      <c r="A155" s="227"/>
      <c r="B155" s="228"/>
      <c r="C155" s="264" t="s">
        <v>611</v>
      </c>
      <c r="D155" s="230"/>
      <c r="E155" s="231">
        <v>2.0880000000000001</v>
      </c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10"/>
      <c r="Y155" s="210"/>
      <c r="Z155" s="210"/>
      <c r="AA155" s="210"/>
      <c r="AB155" s="210"/>
      <c r="AC155" s="210"/>
      <c r="AD155" s="210"/>
      <c r="AE155" s="210"/>
      <c r="AF155" s="210" t="s">
        <v>155</v>
      </c>
      <c r="AG155" s="210">
        <v>0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</row>
    <row r="156" spans="1:59" outlineLevel="1" x14ac:dyDescent="0.25">
      <c r="A156" s="227"/>
      <c r="B156" s="228"/>
      <c r="C156" s="264" t="s">
        <v>612</v>
      </c>
      <c r="D156" s="230"/>
      <c r="E156" s="231">
        <v>1.1279999999999999</v>
      </c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10"/>
      <c r="Y156" s="210"/>
      <c r="Z156" s="210"/>
      <c r="AA156" s="210"/>
      <c r="AB156" s="210"/>
      <c r="AC156" s="210"/>
      <c r="AD156" s="210"/>
      <c r="AE156" s="210"/>
      <c r="AF156" s="210" t="s">
        <v>155</v>
      </c>
      <c r="AG156" s="210">
        <v>0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</row>
    <row r="157" spans="1:59" outlineLevel="1" x14ac:dyDescent="0.25">
      <c r="A157" s="227"/>
      <c r="B157" s="228"/>
      <c r="C157" s="264" t="s">
        <v>613</v>
      </c>
      <c r="D157" s="230"/>
      <c r="E157" s="231">
        <v>1.3480000000000001</v>
      </c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10"/>
      <c r="Y157" s="210"/>
      <c r="Z157" s="210"/>
      <c r="AA157" s="210"/>
      <c r="AB157" s="210"/>
      <c r="AC157" s="210"/>
      <c r="AD157" s="210"/>
      <c r="AE157" s="210"/>
      <c r="AF157" s="210" t="s">
        <v>155</v>
      </c>
      <c r="AG157" s="210">
        <v>0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</row>
    <row r="158" spans="1:59" outlineLevel="1" x14ac:dyDescent="0.25">
      <c r="A158" s="227"/>
      <c r="B158" s="228"/>
      <c r="C158" s="264" t="s">
        <v>614</v>
      </c>
      <c r="D158" s="230"/>
      <c r="E158" s="231">
        <v>0.94</v>
      </c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10"/>
      <c r="Y158" s="210"/>
      <c r="Z158" s="210"/>
      <c r="AA158" s="210"/>
      <c r="AB158" s="210"/>
      <c r="AC158" s="210"/>
      <c r="AD158" s="210"/>
      <c r="AE158" s="210"/>
      <c r="AF158" s="210" t="s">
        <v>155</v>
      </c>
      <c r="AG158" s="210">
        <v>0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</row>
    <row r="159" spans="1:59" outlineLevel="1" x14ac:dyDescent="0.25">
      <c r="A159" s="227"/>
      <c r="B159" s="228"/>
      <c r="C159" s="264" t="s">
        <v>615</v>
      </c>
      <c r="D159" s="230"/>
      <c r="E159" s="231">
        <v>0.89600000000000002</v>
      </c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10"/>
      <c r="Y159" s="210"/>
      <c r="Z159" s="210"/>
      <c r="AA159" s="210"/>
      <c r="AB159" s="210"/>
      <c r="AC159" s="210"/>
      <c r="AD159" s="210"/>
      <c r="AE159" s="210"/>
      <c r="AF159" s="210" t="s">
        <v>155</v>
      </c>
      <c r="AG159" s="210">
        <v>0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</row>
    <row r="160" spans="1:59" outlineLevel="1" x14ac:dyDescent="0.25">
      <c r="A160" s="227"/>
      <c r="B160" s="228"/>
      <c r="C160" s="264" t="s">
        <v>616</v>
      </c>
      <c r="D160" s="230"/>
      <c r="E160" s="231">
        <v>4.0640000000000001</v>
      </c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10"/>
      <c r="Y160" s="210"/>
      <c r="Z160" s="210"/>
      <c r="AA160" s="210"/>
      <c r="AB160" s="210"/>
      <c r="AC160" s="210"/>
      <c r="AD160" s="210"/>
      <c r="AE160" s="210"/>
      <c r="AF160" s="210" t="s">
        <v>155</v>
      </c>
      <c r="AG160" s="210">
        <v>0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</row>
    <row r="161" spans="1:59" outlineLevel="1" x14ac:dyDescent="0.25">
      <c r="A161" s="227"/>
      <c r="B161" s="228"/>
      <c r="C161" s="264" t="s">
        <v>532</v>
      </c>
      <c r="D161" s="230"/>
      <c r="E161" s="231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10"/>
      <c r="Y161" s="210"/>
      <c r="Z161" s="210"/>
      <c r="AA161" s="210"/>
      <c r="AB161" s="210"/>
      <c r="AC161" s="210"/>
      <c r="AD161" s="210"/>
      <c r="AE161" s="210"/>
      <c r="AF161" s="210" t="s">
        <v>155</v>
      </c>
      <c r="AG161" s="210">
        <v>0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</row>
    <row r="162" spans="1:59" outlineLevel="1" x14ac:dyDescent="0.25">
      <c r="A162" s="227"/>
      <c r="B162" s="228"/>
      <c r="C162" s="264" t="s">
        <v>617</v>
      </c>
      <c r="D162" s="230"/>
      <c r="E162" s="231">
        <v>0.96599999999999997</v>
      </c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10"/>
      <c r="Y162" s="210"/>
      <c r="Z162" s="210"/>
      <c r="AA162" s="210"/>
      <c r="AB162" s="210"/>
      <c r="AC162" s="210"/>
      <c r="AD162" s="210"/>
      <c r="AE162" s="210"/>
      <c r="AF162" s="210" t="s">
        <v>155</v>
      </c>
      <c r="AG162" s="210">
        <v>0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</row>
    <row r="163" spans="1:59" outlineLevel="1" x14ac:dyDescent="0.25">
      <c r="A163" s="227"/>
      <c r="B163" s="228"/>
      <c r="C163" s="264" t="s">
        <v>618</v>
      </c>
      <c r="D163" s="230"/>
      <c r="E163" s="231">
        <v>0.51800000000000002</v>
      </c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10"/>
      <c r="Y163" s="210"/>
      <c r="Z163" s="210"/>
      <c r="AA163" s="210"/>
      <c r="AB163" s="210"/>
      <c r="AC163" s="210"/>
      <c r="AD163" s="210"/>
      <c r="AE163" s="210"/>
      <c r="AF163" s="210" t="s">
        <v>155</v>
      </c>
      <c r="AG163" s="210">
        <v>0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</row>
    <row r="164" spans="1:59" outlineLevel="1" x14ac:dyDescent="0.25">
      <c r="A164" s="227"/>
      <c r="B164" s="228"/>
      <c r="C164" s="264" t="s">
        <v>619</v>
      </c>
      <c r="D164" s="230"/>
      <c r="E164" s="231">
        <v>0.77</v>
      </c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10"/>
      <c r="Y164" s="210"/>
      <c r="Z164" s="210"/>
      <c r="AA164" s="210"/>
      <c r="AB164" s="210"/>
      <c r="AC164" s="210"/>
      <c r="AD164" s="210"/>
      <c r="AE164" s="210"/>
      <c r="AF164" s="210" t="s">
        <v>155</v>
      </c>
      <c r="AG164" s="210">
        <v>0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</row>
    <row r="165" spans="1:59" outlineLevel="1" x14ac:dyDescent="0.25">
      <c r="A165" s="227"/>
      <c r="B165" s="228"/>
      <c r="C165" s="264" t="s">
        <v>620</v>
      </c>
      <c r="D165" s="230"/>
      <c r="E165" s="231">
        <v>1.544</v>
      </c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10"/>
      <c r="Y165" s="210"/>
      <c r="Z165" s="210"/>
      <c r="AA165" s="210"/>
      <c r="AB165" s="210"/>
      <c r="AC165" s="210"/>
      <c r="AD165" s="210"/>
      <c r="AE165" s="210"/>
      <c r="AF165" s="210" t="s">
        <v>155</v>
      </c>
      <c r="AG165" s="210">
        <v>0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</row>
    <row r="166" spans="1:59" outlineLevel="1" x14ac:dyDescent="0.25">
      <c r="A166" s="227"/>
      <c r="B166" s="228"/>
      <c r="C166" s="264" t="s">
        <v>621</v>
      </c>
      <c r="D166" s="230"/>
      <c r="E166" s="231">
        <v>0.78400000000000003</v>
      </c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10"/>
      <c r="Y166" s="210"/>
      <c r="Z166" s="210"/>
      <c r="AA166" s="210"/>
      <c r="AB166" s="210"/>
      <c r="AC166" s="210"/>
      <c r="AD166" s="210"/>
      <c r="AE166" s="210"/>
      <c r="AF166" s="210" t="s">
        <v>155</v>
      </c>
      <c r="AG166" s="210">
        <v>0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</row>
    <row r="167" spans="1:59" outlineLevel="1" x14ac:dyDescent="0.25">
      <c r="A167" s="227"/>
      <c r="B167" s="228"/>
      <c r="C167" s="264" t="s">
        <v>622</v>
      </c>
      <c r="D167" s="230"/>
      <c r="E167" s="231">
        <v>0.23200000000000001</v>
      </c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10"/>
      <c r="Y167" s="210"/>
      <c r="Z167" s="210"/>
      <c r="AA167" s="210"/>
      <c r="AB167" s="210"/>
      <c r="AC167" s="210"/>
      <c r="AD167" s="210"/>
      <c r="AE167" s="210"/>
      <c r="AF167" s="210" t="s">
        <v>155</v>
      </c>
      <c r="AG167" s="210">
        <v>0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</row>
    <row r="168" spans="1:59" outlineLevel="1" x14ac:dyDescent="0.25">
      <c r="A168" s="227"/>
      <c r="B168" s="228"/>
      <c r="C168" s="265" t="s">
        <v>173</v>
      </c>
      <c r="D168" s="232"/>
      <c r="E168" s="233">
        <v>43.411999999999999</v>
      </c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10"/>
      <c r="Y168" s="210"/>
      <c r="Z168" s="210"/>
      <c r="AA168" s="210"/>
      <c r="AB168" s="210"/>
      <c r="AC168" s="210"/>
      <c r="AD168" s="210"/>
      <c r="AE168" s="210"/>
      <c r="AF168" s="210" t="s">
        <v>155</v>
      </c>
      <c r="AG168" s="210">
        <v>1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</row>
    <row r="169" spans="1:59" outlineLevel="1" x14ac:dyDescent="0.25">
      <c r="A169" s="244">
        <v>5</v>
      </c>
      <c r="B169" s="245" t="s">
        <v>623</v>
      </c>
      <c r="C169" s="263" t="s">
        <v>624</v>
      </c>
      <c r="D169" s="246" t="s">
        <v>150</v>
      </c>
      <c r="E169" s="247">
        <v>14.63</v>
      </c>
      <c r="F169" s="248"/>
      <c r="G169" s="249">
        <f>ROUND(E169*F169,2)</f>
        <v>0</v>
      </c>
      <c r="H169" s="248"/>
      <c r="I169" s="249">
        <f>ROUND(E169*H169,2)</f>
        <v>0</v>
      </c>
      <c r="J169" s="248"/>
      <c r="K169" s="249">
        <f>ROUND(E169*J169,2)</f>
        <v>0</v>
      </c>
      <c r="L169" s="249">
        <v>21</v>
      </c>
      <c r="M169" s="249">
        <f>G169*(1+L169/100)</f>
        <v>0</v>
      </c>
      <c r="N169" s="249">
        <v>4.7079999999999997E-2</v>
      </c>
      <c r="O169" s="249">
        <f>ROUND(E169*N169,2)</f>
        <v>0.69</v>
      </c>
      <c r="P169" s="249">
        <v>0</v>
      </c>
      <c r="Q169" s="249">
        <f>ROUND(E169*P169,2)</f>
        <v>0</v>
      </c>
      <c r="R169" s="249"/>
      <c r="S169" s="250" t="s">
        <v>151</v>
      </c>
      <c r="T169" s="229">
        <v>0.81296000000000002</v>
      </c>
      <c r="U169" s="229">
        <f>ROUND(E169*T169,2)</f>
        <v>11.89</v>
      </c>
      <c r="V169" s="229"/>
      <c r="W169" s="229" t="s">
        <v>152</v>
      </c>
      <c r="X169" s="210"/>
      <c r="Y169" s="210"/>
      <c r="Z169" s="210"/>
      <c r="AA169" s="210"/>
      <c r="AB169" s="210"/>
      <c r="AC169" s="210"/>
      <c r="AD169" s="210"/>
      <c r="AE169" s="210"/>
      <c r="AF169" s="210" t="s">
        <v>153</v>
      </c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</row>
    <row r="170" spans="1:59" outlineLevel="1" x14ac:dyDescent="0.25">
      <c r="A170" s="227"/>
      <c r="B170" s="228"/>
      <c r="C170" s="264" t="s">
        <v>562</v>
      </c>
      <c r="D170" s="230"/>
      <c r="E170" s="231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10"/>
      <c r="Y170" s="210"/>
      <c r="Z170" s="210"/>
      <c r="AA170" s="210"/>
      <c r="AB170" s="210"/>
      <c r="AC170" s="210"/>
      <c r="AD170" s="210"/>
      <c r="AE170" s="210"/>
      <c r="AF170" s="210" t="s">
        <v>155</v>
      </c>
      <c r="AG170" s="210">
        <v>0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</row>
    <row r="171" spans="1:59" outlineLevel="1" x14ac:dyDescent="0.25">
      <c r="A171" s="227"/>
      <c r="B171" s="228"/>
      <c r="C171" s="264" t="s">
        <v>168</v>
      </c>
      <c r="D171" s="230"/>
      <c r="E171" s="231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10"/>
      <c r="Y171" s="210"/>
      <c r="Z171" s="210"/>
      <c r="AA171" s="210"/>
      <c r="AB171" s="210"/>
      <c r="AC171" s="210"/>
      <c r="AD171" s="210"/>
      <c r="AE171" s="210"/>
      <c r="AF171" s="210" t="s">
        <v>155</v>
      </c>
      <c r="AG171" s="210">
        <v>0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</row>
    <row r="172" spans="1:59" outlineLevel="1" x14ac:dyDescent="0.25">
      <c r="A172" s="227"/>
      <c r="B172" s="228"/>
      <c r="C172" s="264" t="s">
        <v>625</v>
      </c>
      <c r="D172" s="230"/>
      <c r="E172" s="231">
        <v>4.62</v>
      </c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10"/>
      <c r="Y172" s="210"/>
      <c r="Z172" s="210"/>
      <c r="AA172" s="210"/>
      <c r="AB172" s="210"/>
      <c r="AC172" s="210"/>
      <c r="AD172" s="210"/>
      <c r="AE172" s="210"/>
      <c r="AF172" s="210" t="s">
        <v>155</v>
      </c>
      <c r="AG172" s="210">
        <v>0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</row>
    <row r="173" spans="1:59" outlineLevel="1" x14ac:dyDescent="0.25">
      <c r="A173" s="227"/>
      <c r="B173" s="228"/>
      <c r="C173" s="264" t="s">
        <v>626</v>
      </c>
      <c r="D173" s="230"/>
      <c r="E173" s="231">
        <v>10.01</v>
      </c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10"/>
      <c r="Y173" s="210"/>
      <c r="Z173" s="210"/>
      <c r="AA173" s="210"/>
      <c r="AB173" s="210"/>
      <c r="AC173" s="210"/>
      <c r="AD173" s="210"/>
      <c r="AE173" s="210"/>
      <c r="AF173" s="210" t="s">
        <v>155</v>
      </c>
      <c r="AG173" s="210">
        <v>0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</row>
    <row r="174" spans="1:59" outlineLevel="1" x14ac:dyDescent="0.25">
      <c r="A174" s="244">
        <v>6</v>
      </c>
      <c r="B174" s="245" t="s">
        <v>627</v>
      </c>
      <c r="C174" s="263" t="s">
        <v>628</v>
      </c>
      <c r="D174" s="246" t="s">
        <v>150</v>
      </c>
      <c r="E174" s="247">
        <v>241.49299999999999</v>
      </c>
      <c r="F174" s="248"/>
      <c r="G174" s="249">
        <f>ROUND(E174*F174,2)</f>
        <v>0</v>
      </c>
      <c r="H174" s="248"/>
      <c r="I174" s="249">
        <f>ROUND(E174*H174,2)</f>
        <v>0</v>
      </c>
      <c r="J174" s="248"/>
      <c r="K174" s="249">
        <f>ROUND(E174*J174,2)</f>
        <v>0</v>
      </c>
      <c r="L174" s="249">
        <v>21</v>
      </c>
      <c r="M174" s="249">
        <f>G174*(1+L174/100)</f>
        <v>0</v>
      </c>
      <c r="N174" s="249">
        <v>7.7020000000000005E-2</v>
      </c>
      <c r="O174" s="249">
        <f>ROUND(E174*N174,2)</f>
        <v>18.600000000000001</v>
      </c>
      <c r="P174" s="249">
        <v>0</v>
      </c>
      <c r="Q174" s="249">
        <f>ROUND(E174*P174,2)</f>
        <v>0</v>
      </c>
      <c r="R174" s="249"/>
      <c r="S174" s="250" t="s">
        <v>151</v>
      </c>
      <c r="T174" s="229">
        <v>1.7509999999999999</v>
      </c>
      <c r="U174" s="229">
        <f>ROUND(E174*T174,2)</f>
        <v>422.85</v>
      </c>
      <c r="V174" s="229"/>
      <c r="W174" s="229" t="s">
        <v>152</v>
      </c>
      <c r="X174" s="210"/>
      <c r="Y174" s="210"/>
      <c r="Z174" s="210"/>
      <c r="AA174" s="210"/>
      <c r="AB174" s="210"/>
      <c r="AC174" s="210"/>
      <c r="AD174" s="210"/>
      <c r="AE174" s="210"/>
      <c r="AF174" s="210" t="s">
        <v>153</v>
      </c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</row>
    <row r="175" spans="1:59" outlineLevel="1" x14ac:dyDescent="0.25">
      <c r="A175" s="227"/>
      <c r="B175" s="228"/>
      <c r="C175" s="264" t="s">
        <v>562</v>
      </c>
      <c r="D175" s="230"/>
      <c r="E175" s="231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10"/>
      <c r="Y175" s="210"/>
      <c r="Z175" s="210"/>
      <c r="AA175" s="210"/>
      <c r="AB175" s="210"/>
      <c r="AC175" s="210"/>
      <c r="AD175" s="210"/>
      <c r="AE175" s="210"/>
      <c r="AF175" s="210" t="s">
        <v>155</v>
      </c>
      <c r="AG175" s="210">
        <v>0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</row>
    <row r="176" spans="1:59" outlineLevel="1" x14ac:dyDescent="0.25">
      <c r="A176" s="227"/>
      <c r="B176" s="228"/>
      <c r="C176" s="264" t="s">
        <v>171</v>
      </c>
      <c r="D176" s="230"/>
      <c r="E176" s="231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10"/>
      <c r="Y176" s="210"/>
      <c r="Z176" s="210"/>
      <c r="AA176" s="210"/>
      <c r="AB176" s="210"/>
      <c r="AC176" s="210"/>
      <c r="AD176" s="210"/>
      <c r="AE176" s="210"/>
      <c r="AF176" s="210" t="s">
        <v>155</v>
      </c>
      <c r="AG176" s="210">
        <v>0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</row>
    <row r="177" spans="1:59" outlineLevel="1" x14ac:dyDescent="0.25">
      <c r="A177" s="227"/>
      <c r="B177" s="228"/>
      <c r="C177" s="264" t="s">
        <v>629</v>
      </c>
      <c r="D177" s="230"/>
      <c r="E177" s="231">
        <v>4.7460000000000004</v>
      </c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10"/>
      <c r="Y177" s="210"/>
      <c r="Z177" s="210"/>
      <c r="AA177" s="210"/>
      <c r="AB177" s="210"/>
      <c r="AC177" s="210"/>
      <c r="AD177" s="210"/>
      <c r="AE177" s="210"/>
      <c r="AF177" s="210" t="s">
        <v>155</v>
      </c>
      <c r="AG177" s="210">
        <v>0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</row>
    <row r="178" spans="1:59" outlineLevel="1" x14ac:dyDescent="0.25">
      <c r="A178" s="227"/>
      <c r="B178" s="228"/>
      <c r="C178" s="264" t="s">
        <v>630</v>
      </c>
      <c r="D178" s="230"/>
      <c r="E178" s="231">
        <v>10.282999999999999</v>
      </c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10"/>
      <c r="Y178" s="210"/>
      <c r="Z178" s="210"/>
      <c r="AA178" s="210"/>
      <c r="AB178" s="210"/>
      <c r="AC178" s="210"/>
      <c r="AD178" s="210"/>
      <c r="AE178" s="210"/>
      <c r="AF178" s="210" t="s">
        <v>155</v>
      </c>
      <c r="AG178" s="210">
        <v>0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</row>
    <row r="179" spans="1:59" outlineLevel="1" x14ac:dyDescent="0.25">
      <c r="A179" s="227"/>
      <c r="B179" s="228"/>
      <c r="C179" s="264" t="s">
        <v>164</v>
      </c>
      <c r="D179" s="230"/>
      <c r="E179" s="231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10"/>
      <c r="Y179" s="210"/>
      <c r="Z179" s="210"/>
      <c r="AA179" s="210"/>
      <c r="AB179" s="210"/>
      <c r="AC179" s="210"/>
      <c r="AD179" s="210"/>
      <c r="AE179" s="210"/>
      <c r="AF179" s="210" t="s">
        <v>155</v>
      </c>
      <c r="AG179" s="210">
        <v>0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</row>
    <row r="180" spans="1:59" outlineLevel="1" x14ac:dyDescent="0.25">
      <c r="A180" s="227"/>
      <c r="B180" s="228"/>
      <c r="C180" s="264" t="s">
        <v>631</v>
      </c>
      <c r="D180" s="230"/>
      <c r="E180" s="231">
        <v>32.223999999999997</v>
      </c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10"/>
      <c r="Y180" s="210"/>
      <c r="Z180" s="210"/>
      <c r="AA180" s="210"/>
      <c r="AB180" s="210"/>
      <c r="AC180" s="210"/>
      <c r="AD180" s="210"/>
      <c r="AE180" s="210"/>
      <c r="AF180" s="210" t="s">
        <v>155</v>
      </c>
      <c r="AG180" s="210">
        <v>0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</row>
    <row r="181" spans="1:59" outlineLevel="1" x14ac:dyDescent="0.25">
      <c r="A181" s="227"/>
      <c r="B181" s="228"/>
      <c r="C181" s="265" t="s">
        <v>173</v>
      </c>
      <c r="D181" s="232"/>
      <c r="E181" s="233">
        <v>47.253</v>
      </c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10"/>
      <c r="Y181" s="210"/>
      <c r="Z181" s="210"/>
      <c r="AA181" s="210"/>
      <c r="AB181" s="210"/>
      <c r="AC181" s="210"/>
      <c r="AD181" s="210"/>
      <c r="AE181" s="210"/>
      <c r="AF181" s="210" t="s">
        <v>155</v>
      </c>
      <c r="AG181" s="210">
        <v>1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</row>
    <row r="182" spans="1:59" outlineLevel="1" x14ac:dyDescent="0.25">
      <c r="A182" s="227"/>
      <c r="B182" s="228"/>
      <c r="C182" s="264" t="s">
        <v>564</v>
      </c>
      <c r="D182" s="230"/>
      <c r="E182" s="231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10"/>
      <c r="Y182" s="210"/>
      <c r="Z182" s="210"/>
      <c r="AA182" s="210"/>
      <c r="AB182" s="210"/>
      <c r="AC182" s="210"/>
      <c r="AD182" s="210"/>
      <c r="AE182" s="210"/>
      <c r="AF182" s="210" t="s">
        <v>155</v>
      </c>
      <c r="AG182" s="210">
        <v>0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</row>
    <row r="183" spans="1:59" outlineLevel="1" x14ac:dyDescent="0.25">
      <c r="A183" s="227"/>
      <c r="B183" s="228"/>
      <c r="C183" s="264" t="s">
        <v>164</v>
      </c>
      <c r="D183" s="230"/>
      <c r="E183" s="231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10"/>
      <c r="Y183" s="210"/>
      <c r="Z183" s="210"/>
      <c r="AA183" s="210"/>
      <c r="AB183" s="210"/>
      <c r="AC183" s="210"/>
      <c r="AD183" s="210"/>
      <c r="AE183" s="210"/>
      <c r="AF183" s="210" t="s">
        <v>155</v>
      </c>
      <c r="AG183" s="210">
        <v>0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</row>
    <row r="184" spans="1:59" outlineLevel="1" x14ac:dyDescent="0.25">
      <c r="A184" s="227"/>
      <c r="B184" s="228"/>
      <c r="C184" s="264" t="s">
        <v>632</v>
      </c>
      <c r="D184" s="230"/>
      <c r="E184" s="231">
        <v>139.86000000000001</v>
      </c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10"/>
      <c r="Y184" s="210"/>
      <c r="Z184" s="210"/>
      <c r="AA184" s="210"/>
      <c r="AB184" s="210"/>
      <c r="AC184" s="210"/>
      <c r="AD184" s="210"/>
      <c r="AE184" s="210"/>
      <c r="AF184" s="210" t="s">
        <v>155</v>
      </c>
      <c r="AG184" s="210">
        <v>0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</row>
    <row r="185" spans="1:59" outlineLevel="1" x14ac:dyDescent="0.25">
      <c r="A185" s="227"/>
      <c r="B185" s="228"/>
      <c r="C185" s="264" t="s">
        <v>633</v>
      </c>
      <c r="D185" s="230"/>
      <c r="E185" s="231">
        <v>-3.5880000000000001</v>
      </c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10"/>
      <c r="Y185" s="210"/>
      <c r="Z185" s="210"/>
      <c r="AA185" s="210"/>
      <c r="AB185" s="210"/>
      <c r="AC185" s="210"/>
      <c r="AD185" s="210"/>
      <c r="AE185" s="210"/>
      <c r="AF185" s="210" t="s">
        <v>155</v>
      </c>
      <c r="AG185" s="210">
        <v>0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</row>
    <row r="186" spans="1:59" outlineLevel="1" x14ac:dyDescent="0.25">
      <c r="A186" s="227"/>
      <c r="B186" s="228"/>
      <c r="C186" s="264" t="s">
        <v>634</v>
      </c>
      <c r="D186" s="230"/>
      <c r="E186" s="231">
        <v>-5.9109999999999996</v>
      </c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10"/>
      <c r="Y186" s="210"/>
      <c r="Z186" s="210"/>
      <c r="AA186" s="210"/>
      <c r="AB186" s="210"/>
      <c r="AC186" s="210"/>
      <c r="AD186" s="210"/>
      <c r="AE186" s="210"/>
      <c r="AF186" s="210" t="s">
        <v>155</v>
      </c>
      <c r="AG186" s="210">
        <v>0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</row>
    <row r="187" spans="1:59" outlineLevel="1" x14ac:dyDescent="0.25">
      <c r="A187" s="227"/>
      <c r="B187" s="228"/>
      <c r="C187" s="264" t="s">
        <v>569</v>
      </c>
      <c r="D187" s="230"/>
      <c r="E187" s="231">
        <v>-4.4352</v>
      </c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10"/>
      <c r="Y187" s="210"/>
      <c r="Z187" s="210"/>
      <c r="AA187" s="210"/>
      <c r="AB187" s="210"/>
      <c r="AC187" s="210"/>
      <c r="AD187" s="210"/>
      <c r="AE187" s="210"/>
      <c r="AF187" s="210" t="s">
        <v>155</v>
      </c>
      <c r="AG187" s="210">
        <v>0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</row>
    <row r="188" spans="1:59" outlineLevel="1" x14ac:dyDescent="0.25">
      <c r="A188" s="227"/>
      <c r="B188" s="228"/>
      <c r="C188" s="264" t="s">
        <v>635</v>
      </c>
      <c r="D188" s="230"/>
      <c r="E188" s="231">
        <v>-1.7316</v>
      </c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10"/>
      <c r="Y188" s="210"/>
      <c r="Z188" s="210"/>
      <c r="AA188" s="210"/>
      <c r="AB188" s="210"/>
      <c r="AC188" s="210"/>
      <c r="AD188" s="210"/>
      <c r="AE188" s="210"/>
      <c r="AF188" s="210" t="s">
        <v>155</v>
      </c>
      <c r="AG188" s="210">
        <v>0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</row>
    <row r="189" spans="1:59" outlineLevel="1" x14ac:dyDescent="0.25">
      <c r="A189" s="227"/>
      <c r="B189" s="228"/>
      <c r="C189" s="264" t="s">
        <v>636</v>
      </c>
      <c r="D189" s="230"/>
      <c r="E189" s="231">
        <v>-5.7054</v>
      </c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10"/>
      <c r="Y189" s="210"/>
      <c r="Z189" s="210"/>
      <c r="AA189" s="210"/>
      <c r="AB189" s="210"/>
      <c r="AC189" s="210"/>
      <c r="AD189" s="210"/>
      <c r="AE189" s="210"/>
      <c r="AF189" s="210" t="s">
        <v>155</v>
      </c>
      <c r="AG189" s="210">
        <v>0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</row>
    <row r="190" spans="1:59" outlineLevel="1" x14ac:dyDescent="0.25">
      <c r="A190" s="227"/>
      <c r="B190" s="228"/>
      <c r="C190" s="264" t="s">
        <v>166</v>
      </c>
      <c r="D190" s="230"/>
      <c r="E190" s="231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10"/>
      <c r="Y190" s="210"/>
      <c r="Z190" s="210"/>
      <c r="AA190" s="210"/>
      <c r="AB190" s="210"/>
      <c r="AC190" s="210"/>
      <c r="AD190" s="210"/>
      <c r="AE190" s="210"/>
      <c r="AF190" s="210" t="s">
        <v>155</v>
      </c>
      <c r="AG190" s="210">
        <v>0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</row>
    <row r="191" spans="1:59" outlineLevel="1" x14ac:dyDescent="0.25">
      <c r="A191" s="227"/>
      <c r="B191" s="228"/>
      <c r="C191" s="264" t="s">
        <v>637</v>
      </c>
      <c r="D191" s="230"/>
      <c r="E191" s="231">
        <v>87.12</v>
      </c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10"/>
      <c r="Y191" s="210"/>
      <c r="Z191" s="210"/>
      <c r="AA191" s="210"/>
      <c r="AB191" s="210"/>
      <c r="AC191" s="210"/>
      <c r="AD191" s="210"/>
      <c r="AE191" s="210"/>
      <c r="AF191" s="210" t="s">
        <v>155</v>
      </c>
      <c r="AG191" s="210">
        <v>0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</row>
    <row r="192" spans="1:59" outlineLevel="1" x14ac:dyDescent="0.25">
      <c r="A192" s="227"/>
      <c r="B192" s="228"/>
      <c r="C192" s="264" t="s">
        <v>569</v>
      </c>
      <c r="D192" s="230"/>
      <c r="E192" s="231">
        <v>-4.4352</v>
      </c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10"/>
      <c r="Y192" s="210"/>
      <c r="Z192" s="210"/>
      <c r="AA192" s="210"/>
      <c r="AB192" s="210"/>
      <c r="AC192" s="210"/>
      <c r="AD192" s="210"/>
      <c r="AE192" s="210"/>
      <c r="AF192" s="210" t="s">
        <v>155</v>
      </c>
      <c r="AG192" s="210">
        <v>0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</row>
    <row r="193" spans="1:59" outlineLevel="1" x14ac:dyDescent="0.25">
      <c r="A193" s="227"/>
      <c r="B193" s="228"/>
      <c r="C193" s="264" t="s">
        <v>638</v>
      </c>
      <c r="D193" s="230"/>
      <c r="E193" s="231">
        <v>-3.6072000000000002</v>
      </c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10"/>
      <c r="Y193" s="210"/>
      <c r="Z193" s="210"/>
      <c r="AA193" s="210"/>
      <c r="AB193" s="210"/>
      <c r="AC193" s="210"/>
      <c r="AD193" s="210"/>
      <c r="AE193" s="210"/>
      <c r="AF193" s="210" t="s">
        <v>155</v>
      </c>
      <c r="AG193" s="210">
        <v>0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</row>
    <row r="194" spans="1:59" outlineLevel="1" x14ac:dyDescent="0.25">
      <c r="A194" s="227"/>
      <c r="B194" s="228"/>
      <c r="C194" s="264" t="s">
        <v>639</v>
      </c>
      <c r="D194" s="230"/>
      <c r="E194" s="231">
        <v>-3.3264</v>
      </c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10"/>
      <c r="Y194" s="210"/>
      <c r="Z194" s="210"/>
      <c r="AA194" s="210"/>
      <c r="AB194" s="210"/>
      <c r="AC194" s="210"/>
      <c r="AD194" s="210"/>
      <c r="AE194" s="210"/>
      <c r="AF194" s="210" t="s">
        <v>155</v>
      </c>
      <c r="AG194" s="210">
        <v>0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</row>
    <row r="195" spans="1:59" outlineLevel="1" x14ac:dyDescent="0.25">
      <c r="A195" s="227"/>
      <c r="B195" s="228"/>
      <c r="C195" s="265" t="s">
        <v>173</v>
      </c>
      <c r="D195" s="232"/>
      <c r="E195" s="233">
        <v>194.24</v>
      </c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10"/>
      <c r="Y195" s="210"/>
      <c r="Z195" s="210"/>
      <c r="AA195" s="210"/>
      <c r="AB195" s="210"/>
      <c r="AC195" s="210"/>
      <c r="AD195" s="210"/>
      <c r="AE195" s="210"/>
      <c r="AF195" s="210" t="s">
        <v>155</v>
      </c>
      <c r="AG195" s="210">
        <v>1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</row>
    <row r="196" spans="1:59" outlineLevel="1" x14ac:dyDescent="0.25">
      <c r="A196" s="244">
        <v>7</v>
      </c>
      <c r="B196" s="245" t="s">
        <v>640</v>
      </c>
      <c r="C196" s="263" t="s">
        <v>641</v>
      </c>
      <c r="D196" s="246" t="s">
        <v>150</v>
      </c>
      <c r="E196" s="247">
        <v>21.103999999999999</v>
      </c>
      <c r="F196" s="248"/>
      <c r="G196" s="249">
        <f>ROUND(E196*F196,2)</f>
        <v>0</v>
      </c>
      <c r="H196" s="248"/>
      <c r="I196" s="249">
        <f>ROUND(E196*H196,2)</f>
        <v>0</v>
      </c>
      <c r="J196" s="248"/>
      <c r="K196" s="249">
        <f>ROUND(E196*J196,2)</f>
        <v>0</v>
      </c>
      <c r="L196" s="249">
        <v>21</v>
      </c>
      <c r="M196" s="249">
        <f>G196*(1+L196/100)</f>
        <v>0</v>
      </c>
      <c r="N196" s="249">
        <v>8.9179999999999995E-2</v>
      </c>
      <c r="O196" s="249">
        <f>ROUND(E196*N196,2)</f>
        <v>1.88</v>
      </c>
      <c r="P196" s="249">
        <v>0</v>
      </c>
      <c r="Q196" s="249">
        <f>ROUND(E196*P196,2)</f>
        <v>0</v>
      </c>
      <c r="R196" s="249"/>
      <c r="S196" s="250" t="s">
        <v>151</v>
      </c>
      <c r="T196" s="229">
        <v>2.431</v>
      </c>
      <c r="U196" s="229">
        <f>ROUND(E196*T196,2)</f>
        <v>51.3</v>
      </c>
      <c r="V196" s="229"/>
      <c r="W196" s="229" t="s">
        <v>152</v>
      </c>
      <c r="X196" s="210"/>
      <c r="Y196" s="210"/>
      <c r="Z196" s="210"/>
      <c r="AA196" s="210"/>
      <c r="AB196" s="210"/>
      <c r="AC196" s="210"/>
      <c r="AD196" s="210"/>
      <c r="AE196" s="210"/>
      <c r="AF196" s="210" t="s">
        <v>153</v>
      </c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</row>
    <row r="197" spans="1:59" outlineLevel="1" x14ac:dyDescent="0.25">
      <c r="A197" s="227"/>
      <c r="B197" s="228"/>
      <c r="C197" s="264" t="s">
        <v>642</v>
      </c>
      <c r="D197" s="230"/>
      <c r="E197" s="231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10"/>
      <c r="Y197" s="210"/>
      <c r="Z197" s="210"/>
      <c r="AA197" s="210"/>
      <c r="AB197" s="210"/>
      <c r="AC197" s="210"/>
      <c r="AD197" s="210"/>
      <c r="AE197" s="210"/>
      <c r="AF197" s="210" t="s">
        <v>155</v>
      </c>
      <c r="AG197" s="210">
        <v>0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</row>
    <row r="198" spans="1:59" outlineLevel="1" x14ac:dyDescent="0.25">
      <c r="A198" s="227"/>
      <c r="B198" s="228"/>
      <c r="C198" s="264" t="s">
        <v>643</v>
      </c>
      <c r="D198" s="230"/>
      <c r="E198" s="231">
        <v>9.5120000000000005</v>
      </c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10"/>
      <c r="Y198" s="210"/>
      <c r="Z198" s="210"/>
      <c r="AA198" s="210"/>
      <c r="AB198" s="210"/>
      <c r="AC198" s="210"/>
      <c r="AD198" s="210"/>
      <c r="AE198" s="210"/>
      <c r="AF198" s="210" t="s">
        <v>155</v>
      </c>
      <c r="AG198" s="210">
        <v>0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</row>
    <row r="199" spans="1:59" outlineLevel="1" x14ac:dyDescent="0.25">
      <c r="A199" s="227"/>
      <c r="B199" s="228"/>
      <c r="C199" s="264" t="s">
        <v>644</v>
      </c>
      <c r="D199" s="230"/>
      <c r="E199" s="231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10"/>
      <c r="Y199" s="210"/>
      <c r="Z199" s="210"/>
      <c r="AA199" s="210"/>
      <c r="AB199" s="210"/>
      <c r="AC199" s="210"/>
      <c r="AD199" s="210"/>
      <c r="AE199" s="210"/>
      <c r="AF199" s="210" t="s">
        <v>155</v>
      </c>
      <c r="AG199" s="210">
        <v>0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</row>
    <row r="200" spans="1:59" outlineLevel="1" x14ac:dyDescent="0.25">
      <c r="A200" s="227"/>
      <c r="B200" s="228"/>
      <c r="C200" s="264" t="s">
        <v>645</v>
      </c>
      <c r="D200" s="230"/>
      <c r="E200" s="231">
        <v>2.8475999999999999</v>
      </c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10"/>
      <c r="Y200" s="210"/>
      <c r="Z200" s="210"/>
      <c r="AA200" s="210"/>
      <c r="AB200" s="210"/>
      <c r="AC200" s="210"/>
      <c r="AD200" s="210"/>
      <c r="AE200" s="210"/>
      <c r="AF200" s="210" t="s">
        <v>155</v>
      </c>
      <c r="AG200" s="210">
        <v>0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</row>
    <row r="201" spans="1:59" outlineLevel="1" x14ac:dyDescent="0.25">
      <c r="A201" s="227"/>
      <c r="B201" s="228"/>
      <c r="C201" s="264" t="s">
        <v>646</v>
      </c>
      <c r="D201" s="230"/>
      <c r="E201" s="231">
        <v>3.1032000000000002</v>
      </c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10"/>
      <c r="Y201" s="210"/>
      <c r="Z201" s="210"/>
      <c r="AA201" s="210"/>
      <c r="AB201" s="210"/>
      <c r="AC201" s="210"/>
      <c r="AD201" s="210"/>
      <c r="AE201" s="210"/>
      <c r="AF201" s="210" t="s">
        <v>155</v>
      </c>
      <c r="AG201" s="210">
        <v>0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</row>
    <row r="202" spans="1:59" outlineLevel="1" x14ac:dyDescent="0.25">
      <c r="A202" s="227"/>
      <c r="B202" s="228"/>
      <c r="C202" s="264" t="s">
        <v>647</v>
      </c>
      <c r="D202" s="230"/>
      <c r="E202" s="231">
        <v>2.8692000000000002</v>
      </c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10"/>
      <c r="Y202" s="210"/>
      <c r="Z202" s="210"/>
      <c r="AA202" s="210"/>
      <c r="AB202" s="210"/>
      <c r="AC202" s="210"/>
      <c r="AD202" s="210"/>
      <c r="AE202" s="210"/>
      <c r="AF202" s="210" t="s">
        <v>155</v>
      </c>
      <c r="AG202" s="210">
        <v>0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</row>
    <row r="203" spans="1:59" outlineLevel="1" x14ac:dyDescent="0.25">
      <c r="A203" s="227"/>
      <c r="B203" s="228"/>
      <c r="C203" s="264" t="s">
        <v>648</v>
      </c>
      <c r="D203" s="230"/>
      <c r="E203" s="231">
        <v>2.7719999999999998</v>
      </c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10"/>
      <c r="Y203" s="210"/>
      <c r="Z203" s="210"/>
      <c r="AA203" s="210"/>
      <c r="AB203" s="210"/>
      <c r="AC203" s="210"/>
      <c r="AD203" s="210"/>
      <c r="AE203" s="210"/>
      <c r="AF203" s="210" t="s">
        <v>155</v>
      </c>
      <c r="AG203" s="210">
        <v>0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</row>
    <row r="204" spans="1:59" ht="20.399999999999999" outlineLevel="1" x14ac:dyDescent="0.25">
      <c r="A204" s="244">
        <v>8</v>
      </c>
      <c r="B204" s="245" t="s">
        <v>649</v>
      </c>
      <c r="C204" s="263" t="s">
        <v>650</v>
      </c>
      <c r="D204" s="246" t="s">
        <v>150</v>
      </c>
      <c r="E204" s="247">
        <v>732.29470000000003</v>
      </c>
      <c r="F204" s="248"/>
      <c r="G204" s="249">
        <f>ROUND(E204*F204,2)</f>
        <v>0</v>
      </c>
      <c r="H204" s="248"/>
      <c r="I204" s="249">
        <f>ROUND(E204*H204,2)</f>
        <v>0</v>
      </c>
      <c r="J204" s="248"/>
      <c r="K204" s="249">
        <f>ROUND(E204*J204,2)</f>
        <v>0</v>
      </c>
      <c r="L204" s="249">
        <v>21</v>
      </c>
      <c r="M204" s="249">
        <f>G204*(1+L204/100)</f>
        <v>0</v>
      </c>
      <c r="N204" s="249">
        <v>7.2000000000000005E-4</v>
      </c>
      <c r="O204" s="249">
        <f>ROUND(E204*N204,2)</f>
        <v>0.53</v>
      </c>
      <c r="P204" s="249">
        <v>0</v>
      </c>
      <c r="Q204" s="249">
        <f>ROUND(E204*P204,2)</f>
        <v>0</v>
      </c>
      <c r="R204" s="249"/>
      <c r="S204" s="250" t="s">
        <v>151</v>
      </c>
      <c r="T204" s="229">
        <v>0.26500000000000001</v>
      </c>
      <c r="U204" s="229">
        <f>ROUND(E204*T204,2)</f>
        <v>194.06</v>
      </c>
      <c r="V204" s="229"/>
      <c r="W204" s="229" t="s">
        <v>152</v>
      </c>
      <c r="X204" s="210"/>
      <c r="Y204" s="210"/>
      <c r="Z204" s="210"/>
      <c r="AA204" s="210"/>
      <c r="AB204" s="210"/>
      <c r="AC204" s="210"/>
      <c r="AD204" s="210"/>
      <c r="AE204" s="210"/>
      <c r="AF204" s="210" t="s">
        <v>153</v>
      </c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</row>
    <row r="205" spans="1:59" outlineLevel="1" x14ac:dyDescent="0.25">
      <c r="A205" s="227"/>
      <c r="B205" s="228"/>
      <c r="C205" s="267" t="s">
        <v>651</v>
      </c>
      <c r="D205" s="258"/>
      <c r="E205" s="258"/>
      <c r="F205" s="258"/>
      <c r="G205" s="258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10"/>
      <c r="Y205" s="210"/>
      <c r="Z205" s="210"/>
      <c r="AA205" s="210"/>
      <c r="AB205" s="210"/>
      <c r="AC205" s="210"/>
      <c r="AD205" s="210"/>
      <c r="AE205" s="210"/>
      <c r="AF205" s="210" t="s">
        <v>219</v>
      </c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</row>
    <row r="206" spans="1:59" outlineLevel="1" x14ac:dyDescent="0.25">
      <c r="A206" s="227"/>
      <c r="B206" s="228"/>
      <c r="C206" s="264" t="s">
        <v>652</v>
      </c>
      <c r="D206" s="230"/>
      <c r="E206" s="231">
        <v>476.17169999999999</v>
      </c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10"/>
      <c r="Y206" s="210"/>
      <c r="Z206" s="210"/>
      <c r="AA206" s="210"/>
      <c r="AB206" s="210"/>
      <c r="AC206" s="210"/>
      <c r="AD206" s="210"/>
      <c r="AE206" s="210"/>
      <c r="AF206" s="210" t="s">
        <v>155</v>
      </c>
      <c r="AG206" s="210">
        <v>0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</row>
    <row r="207" spans="1:59" outlineLevel="1" x14ac:dyDescent="0.25">
      <c r="A207" s="227"/>
      <c r="B207" s="228"/>
      <c r="C207" s="264" t="s">
        <v>653</v>
      </c>
      <c r="D207" s="230"/>
      <c r="E207" s="231">
        <v>14.63</v>
      </c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10"/>
      <c r="Y207" s="210"/>
      <c r="Z207" s="210"/>
      <c r="AA207" s="210"/>
      <c r="AB207" s="210"/>
      <c r="AC207" s="210"/>
      <c r="AD207" s="210"/>
      <c r="AE207" s="210"/>
      <c r="AF207" s="210" t="s">
        <v>155</v>
      </c>
      <c r="AG207" s="210">
        <v>0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</row>
    <row r="208" spans="1:59" outlineLevel="1" x14ac:dyDescent="0.25">
      <c r="A208" s="227"/>
      <c r="B208" s="228"/>
      <c r="C208" s="264" t="s">
        <v>654</v>
      </c>
      <c r="D208" s="230"/>
      <c r="E208" s="231">
        <v>241.49299999999999</v>
      </c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10"/>
      <c r="Y208" s="210"/>
      <c r="Z208" s="210"/>
      <c r="AA208" s="210"/>
      <c r="AB208" s="210"/>
      <c r="AC208" s="210"/>
      <c r="AD208" s="210"/>
      <c r="AE208" s="210"/>
      <c r="AF208" s="210" t="s">
        <v>155</v>
      </c>
      <c r="AG208" s="210">
        <v>0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</row>
    <row r="209" spans="1:59" ht="20.399999999999999" outlineLevel="1" x14ac:dyDescent="0.25">
      <c r="A209" s="244">
        <v>9</v>
      </c>
      <c r="B209" s="245" t="s">
        <v>655</v>
      </c>
      <c r="C209" s="263" t="s">
        <v>656</v>
      </c>
      <c r="D209" s="246" t="s">
        <v>150</v>
      </c>
      <c r="E209" s="247">
        <v>105.52</v>
      </c>
      <c r="F209" s="248"/>
      <c r="G209" s="249">
        <f>ROUND(E209*F209,2)</f>
        <v>0</v>
      </c>
      <c r="H209" s="248"/>
      <c r="I209" s="249">
        <f>ROUND(E209*H209,2)</f>
        <v>0</v>
      </c>
      <c r="J209" s="248"/>
      <c r="K209" s="249">
        <f>ROUND(E209*J209,2)</f>
        <v>0</v>
      </c>
      <c r="L209" s="249">
        <v>21</v>
      </c>
      <c r="M209" s="249">
        <f>G209*(1+L209/100)</f>
        <v>0</v>
      </c>
      <c r="N209" s="249">
        <v>8.0999999999999996E-4</v>
      </c>
      <c r="O209" s="249">
        <f>ROUND(E209*N209,2)</f>
        <v>0.09</v>
      </c>
      <c r="P209" s="249">
        <v>0</v>
      </c>
      <c r="Q209" s="249">
        <f>ROUND(E209*P209,2)</f>
        <v>0</v>
      </c>
      <c r="R209" s="249"/>
      <c r="S209" s="250" t="s">
        <v>151</v>
      </c>
      <c r="T209" s="229">
        <v>0.32528000000000001</v>
      </c>
      <c r="U209" s="229">
        <f>ROUND(E209*T209,2)</f>
        <v>34.32</v>
      </c>
      <c r="V209" s="229"/>
      <c r="W209" s="229" t="s">
        <v>152</v>
      </c>
      <c r="X209" s="210"/>
      <c r="Y209" s="210"/>
      <c r="Z209" s="210"/>
      <c r="AA209" s="210"/>
      <c r="AB209" s="210"/>
      <c r="AC209" s="210"/>
      <c r="AD209" s="210"/>
      <c r="AE209" s="210"/>
      <c r="AF209" s="210" t="s">
        <v>153</v>
      </c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</row>
    <row r="210" spans="1:59" outlineLevel="1" x14ac:dyDescent="0.25">
      <c r="A210" s="227"/>
      <c r="B210" s="228"/>
      <c r="C210" s="267" t="s">
        <v>651</v>
      </c>
      <c r="D210" s="258"/>
      <c r="E210" s="258"/>
      <c r="F210" s="258"/>
      <c r="G210" s="258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10"/>
      <c r="Y210" s="210"/>
      <c r="Z210" s="210"/>
      <c r="AA210" s="210"/>
      <c r="AB210" s="210"/>
      <c r="AC210" s="210"/>
      <c r="AD210" s="210"/>
      <c r="AE210" s="210"/>
      <c r="AF210" s="210" t="s">
        <v>219</v>
      </c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</row>
    <row r="211" spans="1:59" outlineLevel="1" x14ac:dyDescent="0.25">
      <c r="A211" s="227"/>
      <c r="B211" s="228"/>
      <c r="C211" s="264" t="s">
        <v>657</v>
      </c>
      <c r="D211" s="230"/>
      <c r="E211" s="231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10"/>
      <c r="Y211" s="210"/>
      <c r="Z211" s="210"/>
      <c r="AA211" s="210"/>
      <c r="AB211" s="210"/>
      <c r="AC211" s="210"/>
      <c r="AD211" s="210"/>
      <c r="AE211" s="210"/>
      <c r="AF211" s="210" t="s">
        <v>155</v>
      </c>
      <c r="AG211" s="210">
        <v>0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</row>
    <row r="212" spans="1:59" outlineLevel="1" x14ac:dyDescent="0.25">
      <c r="A212" s="227"/>
      <c r="B212" s="228"/>
      <c r="C212" s="264" t="s">
        <v>658</v>
      </c>
      <c r="D212" s="230"/>
      <c r="E212" s="231">
        <v>47.56</v>
      </c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10"/>
      <c r="Y212" s="210"/>
      <c r="Z212" s="210"/>
      <c r="AA212" s="210"/>
      <c r="AB212" s="210"/>
      <c r="AC212" s="210"/>
      <c r="AD212" s="210"/>
      <c r="AE212" s="210"/>
      <c r="AF212" s="210" t="s">
        <v>155</v>
      </c>
      <c r="AG212" s="210">
        <v>0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</row>
    <row r="213" spans="1:59" outlineLevel="1" x14ac:dyDescent="0.25">
      <c r="A213" s="227"/>
      <c r="B213" s="228"/>
      <c r="C213" s="264" t="s">
        <v>644</v>
      </c>
      <c r="D213" s="230"/>
      <c r="E213" s="231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10"/>
      <c r="Y213" s="210"/>
      <c r="Z213" s="210"/>
      <c r="AA213" s="210"/>
      <c r="AB213" s="210"/>
      <c r="AC213" s="210"/>
      <c r="AD213" s="210"/>
      <c r="AE213" s="210"/>
      <c r="AF213" s="210" t="s">
        <v>155</v>
      </c>
      <c r="AG213" s="210">
        <v>0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</row>
    <row r="214" spans="1:59" outlineLevel="1" x14ac:dyDescent="0.25">
      <c r="A214" s="227"/>
      <c r="B214" s="228"/>
      <c r="C214" s="264" t="s">
        <v>659</v>
      </c>
      <c r="D214" s="230"/>
      <c r="E214" s="231">
        <v>14.238</v>
      </c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10"/>
      <c r="Y214" s="210"/>
      <c r="Z214" s="210"/>
      <c r="AA214" s="210"/>
      <c r="AB214" s="210"/>
      <c r="AC214" s="210"/>
      <c r="AD214" s="210"/>
      <c r="AE214" s="210"/>
      <c r="AF214" s="210" t="s">
        <v>155</v>
      </c>
      <c r="AG214" s="210">
        <v>0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</row>
    <row r="215" spans="1:59" outlineLevel="1" x14ac:dyDescent="0.25">
      <c r="A215" s="227"/>
      <c r="B215" s="228"/>
      <c r="C215" s="264" t="s">
        <v>660</v>
      </c>
      <c r="D215" s="230"/>
      <c r="E215" s="231">
        <v>15.516</v>
      </c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10"/>
      <c r="Y215" s="210"/>
      <c r="Z215" s="210"/>
      <c r="AA215" s="210"/>
      <c r="AB215" s="210"/>
      <c r="AC215" s="210"/>
      <c r="AD215" s="210"/>
      <c r="AE215" s="210"/>
      <c r="AF215" s="210" t="s">
        <v>155</v>
      </c>
      <c r="AG215" s="210">
        <v>0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</row>
    <row r="216" spans="1:59" outlineLevel="1" x14ac:dyDescent="0.25">
      <c r="A216" s="227"/>
      <c r="B216" s="228"/>
      <c r="C216" s="264" t="s">
        <v>661</v>
      </c>
      <c r="D216" s="230"/>
      <c r="E216" s="231">
        <v>14.346</v>
      </c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10"/>
      <c r="Y216" s="210"/>
      <c r="Z216" s="210"/>
      <c r="AA216" s="210"/>
      <c r="AB216" s="210"/>
      <c r="AC216" s="210"/>
      <c r="AD216" s="210"/>
      <c r="AE216" s="210"/>
      <c r="AF216" s="210" t="s">
        <v>155</v>
      </c>
      <c r="AG216" s="210">
        <v>0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</row>
    <row r="217" spans="1:59" outlineLevel="1" x14ac:dyDescent="0.25">
      <c r="A217" s="227"/>
      <c r="B217" s="228"/>
      <c r="C217" s="264" t="s">
        <v>662</v>
      </c>
      <c r="D217" s="230"/>
      <c r="E217" s="231">
        <v>13.86</v>
      </c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10"/>
      <c r="Y217" s="210"/>
      <c r="Z217" s="210"/>
      <c r="AA217" s="210"/>
      <c r="AB217" s="210"/>
      <c r="AC217" s="210"/>
      <c r="AD217" s="210"/>
      <c r="AE217" s="210"/>
      <c r="AF217" s="210" t="s">
        <v>155</v>
      </c>
      <c r="AG217" s="210">
        <v>0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</row>
    <row r="218" spans="1:59" outlineLevel="1" x14ac:dyDescent="0.25">
      <c r="A218" s="244">
        <v>10</v>
      </c>
      <c r="B218" s="245" t="s">
        <v>663</v>
      </c>
      <c r="C218" s="263" t="s">
        <v>664</v>
      </c>
      <c r="D218" s="246" t="s">
        <v>150</v>
      </c>
      <c r="E218" s="247">
        <v>837.81470000000002</v>
      </c>
      <c r="F218" s="248"/>
      <c r="G218" s="249">
        <f>ROUND(E218*F218,2)</f>
        <v>0</v>
      </c>
      <c r="H218" s="248"/>
      <c r="I218" s="249">
        <f>ROUND(E218*H218,2)</f>
        <v>0</v>
      </c>
      <c r="J218" s="248"/>
      <c r="K218" s="249">
        <f>ROUND(E218*J218,2)</f>
        <v>0</v>
      </c>
      <c r="L218" s="249">
        <v>21</v>
      </c>
      <c r="M218" s="249">
        <f>G218*(1+L218/100)</f>
        <v>0</v>
      </c>
      <c r="N218" s="249">
        <v>2.0000000000000002E-5</v>
      </c>
      <c r="O218" s="249">
        <f>ROUND(E218*N218,2)</f>
        <v>0.02</v>
      </c>
      <c r="P218" s="249">
        <v>0</v>
      </c>
      <c r="Q218" s="249">
        <f>ROUND(E218*P218,2)</f>
        <v>0</v>
      </c>
      <c r="R218" s="249"/>
      <c r="S218" s="250" t="s">
        <v>151</v>
      </c>
      <c r="T218" s="229">
        <v>0.18</v>
      </c>
      <c r="U218" s="229">
        <f>ROUND(E218*T218,2)</f>
        <v>150.81</v>
      </c>
      <c r="V218" s="229"/>
      <c r="W218" s="229" t="s">
        <v>152</v>
      </c>
      <c r="X218" s="210"/>
      <c r="Y218" s="210"/>
      <c r="Z218" s="210"/>
      <c r="AA218" s="210"/>
      <c r="AB218" s="210"/>
      <c r="AC218" s="210"/>
      <c r="AD218" s="210"/>
      <c r="AE218" s="210"/>
      <c r="AF218" s="210" t="s">
        <v>153</v>
      </c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</row>
    <row r="219" spans="1:59" outlineLevel="1" x14ac:dyDescent="0.25">
      <c r="A219" s="227"/>
      <c r="B219" s="228"/>
      <c r="C219" s="264" t="s">
        <v>652</v>
      </c>
      <c r="D219" s="230"/>
      <c r="E219" s="231">
        <v>476.17169999999999</v>
      </c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10"/>
      <c r="Y219" s="210"/>
      <c r="Z219" s="210"/>
      <c r="AA219" s="210"/>
      <c r="AB219" s="210"/>
      <c r="AC219" s="210"/>
      <c r="AD219" s="210"/>
      <c r="AE219" s="210"/>
      <c r="AF219" s="210" t="s">
        <v>155</v>
      </c>
      <c r="AG219" s="210">
        <v>0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</row>
    <row r="220" spans="1:59" outlineLevel="1" x14ac:dyDescent="0.25">
      <c r="A220" s="227"/>
      <c r="B220" s="228"/>
      <c r="C220" s="264" t="s">
        <v>653</v>
      </c>
      <c r="D220" s="230"/>
      <c r="E220" s="231">
        <v>14.63</v>
      </c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10"/>
      <c r="Y220" s="210"/>
      <c r="Z220" s="210"/>
      <c r="AA220" s="210"/>
      <c r="AB220" s="210"/>
      <c r="AC220" s="210"/>
      <c r="AD220" s="210"/>
      <c r="AE220" s="210"/>
      <c r="AF220" s="210" t="s">
        <v>155</v>
      </c>
      <c r="AG220" s="210">
        <v>0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</row>
    <row r="221" spans="1:59" outlineLevel="1" x14ac:dyDescent="0.25">
      <c r="A221" s="227"/>
      <c r="B221" s="228"/>
      <c r="C221" s="264" t="s">
        <v>654</v>
      </c>
      <c r="D221" s="230"/>
      <c r="E221" s="231">
        <v>241.49299999999999</v>
      </c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10"/>
      <c r="Y221" s="210"/>
      <c r="Z221" s="210"/>
      <c r="AA221" s="210"/>
      <c r="AB221" s="210"/>
      <c r="AC221" s="210"/>
      <c r="AD221" s="210"/>
      <c r="AE221" s="210"/>
      <c r="AF221" s="210" t="s">
        <v>155</v>
      </c>
      <c r="AG221" s="210">
        <v>0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</row>
    <row r="222" spans="1:59" outlineLevel="1" x14ac:dyDescent="0.25">
      <c r="A222" s="227"/>
      <c r="B222" s="228"/>
      <c r="C222" s="264" t="s">
        <v>665</v>
      </c>
      <c r="D222" s="230"/>
      <c r="E222" s="231">
        <v>105.52</v>
      </c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10"/>
      <c r="Y222" s="210"/>
      <c r="Z222" s="210"/>
      <c r="AA222" s="210"/>
      <c r="AB222" s="210"/>
      <c r="AC222" s="210"/>
      <c r="AD222" s="210"/>
      <c r="AE222" s="210"/>
      <c r="AF222" s="210" t="s">
        <v>155</v>
      </c>
      <c r="AG222" s="210">
        <v>0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</row>
    <row r="223" spans="1:59" x14ac:dyDescent="0.25">
      <c r="A223" s="238" t="s">
        <v>146</v>
      </c>
      <c r="B223" s="239" t="s">
        <v>73</v>
      </c>
      <c r="C223" s="262" t="s">
        <v>74</v>
      </c>
      <c r="D223" s="240"/>
      <c r="E223" s="241"/>
      <c r="F223" s="242"/>
      <c r="G223" s="242">
        <f>SUMIF(AF224:AF239,"&lt;&gt;NOR",G224:G239)</f>
        <v>0</v>
      </c>
      <c r="H223" s="242"/>
      <c r="I223" s="242">
        <f>SUM(I224:I239)</f>
        <v>0</v>
      </c>
      <c r="J223" s="242"/>
      <c r="K223" s="242">
        <f>SUM(K224:K239)</f>
        <v>0</v>
      </c>
      <c r="L223" s="242"/>
      <c r="M223" s="242">
        <f>SUM(M224:M239)</f>
        <v>0</v>
      </c>
      <c r="N223" s="242"/>
      <c r="O223" s="242">
        <f>SUM(O224:O239)</f>
        <v>1.54</v>
      </c>
      <c r="P223" s="242"/>
      <c r="Q223" s="242">
        <f>SUM(Q224:Q239)</f>
        <v>0</v>
      </c>
      <c r="R223" s="242"/>
      <c r="S223" s="243"/>
      <c r="T223" s="237"/>
      <c r="U223" s="237">
        <f>SUM(U224:U239)</f>
        <v>7.74</v>
      </c>
      <c r="V223" s="237"/>
      <c r="W223" s="237"/>
      <c r="AF223" t="s">
        <v>147</v>
      </c>
    </row>
    <row r="224" spans="1:59" outlineLevel="1" x14ac:dyDescent="0.25">
      <c r="A224" s="244">
        <v>11</v>
      </c>
      <c r="B224" s="245" t="s">
        <v>666</v>
      </c>
      <c r="C224" s="263" t="s">
        <v>667</v>
      </c>
      <c r="D224" s="246" t="s">
        <v>150</v>
      </c>
      <c r="E224" s="247">
        <v>20.745999999999999</v>
      </c>
      <c r="F224" s="248"/>
      <c r="G224" s="249">
        <f>ROUND(E224*F224,2)</f>
        <v>0</v>
      </c>
      <c r="H224" s="248"/>
      <c r="I224" s="249">
        <f>ROUND(E224*H224,2)</f>
        <v>0</v>
      </c>
      <c r="J224" s="248"/>
      <c r="K224" s="249">
        <f>ROUND(E224*J224,2)</f>
        <v>0</v>
      </c>
      <c r="L224" s="249">
        <v>21</v>
      </c>
      <c r="M224" s="249">
        <f>G224*(1+L224/100)</f>
        <v>0</v>
      </c>
      <c r="N224" s="249">
        <v>7.4260000000000007E-2</v>
      </c>
      <c r="O224" s="249">
        <f>ROUND(E224*N224,2)</f>
        <v>1.54</v>
      </c>
      <c r="P224" s="249">
        <v>0</v>
      </c>
      <c r="Q224" s="249">
        <f>ROUND(E224*P224,2)</f>
        <v>0</v>
      </c>
      <c r="R224" s="249"/>
      <c r="S224" s="250" t="s">
        <v>151</v>
      </c>
      <c r="T224" s="229">
        <v>0.373</v>
      </c>
      <c r="U224" s="229">
        <f>ROUND(E224*T224,2)</f>
        <v>7.74</v>
      </c>
      <c r="V224" s="229"/>
      <c r="W224" s="229" t="s">
        <v>152</v>
      </c>
      <c r="X224" s="210"/>
      <c r="Y224" s="210"/>
      <c r="Z224" s="210"/>
      <c r="AA224" s="210"/>
      <c r="AB224" s="210"/>
      <c r="AC224" s="210"/>
      <c r="AD224" s="210"/>
      <c r="AE224" s="210"/>
      <c r="AF224" s="210" t="s">
        <v>153</v>
      </c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</row>
    <row r="225" spans="1:59" outlineLevel="1" x14ac:dyDescent="0.25">
      <c r="A225" s="227"/>
      <c r="B225" s="228"/>
      <c r="C225" s="264" t="s">
        <v>668</v>
      </c>
      <c r="D225" s="230"/>
      <c r="E225" s="231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10"/>
      <c r="Y225" s="210"/>
      <c r="Z225" s="210"/>
      <c r="AA225" s="210"/>
      <c r="AB225" s="210"/>
      <c r="AC225" s="210"/>
      <c r="AD225" s="210"/>
      <c r="AE225" s="210"/>
      <c r="AF225" s="210" t="s">
        <v>155</v>
      </c>
      <c r="AG225" s="210">
        <v>0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</row>
    <row r="226" spans="1:59" outlineLevel="1" x14ac:dyDescent="0.25">
      <c r="A226" s="227"/>
      <c r="B226" s="228"/>
      <c r="C226" s="264" t="s">
        <v>669</v>
      </c>
      <c r="D226" s="230"/>
      <c r="E226" s="231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10"/>
      <c r="Y226" s="210"/>
      <c r="Z226" s="210"/>
      <c r="AA226" s="210"/>
      <c r="AB226" s="210"/>
      <c r="AC226" s="210"/>
      <c r="AD226" s="210"/>
      <c r="AE226" s="210"/>
      <c r="AF226" s="210" t="s">
        <v>155</v>
      </c>
      <c r="AG226" s="210">
        <v>0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</row>
    <row r="227" spans="1:59" outlineLevel="1" x14ac:dyDescent="0.25">
      <c r="A227" s="227"/>
      <c r="B227" s="228"/>
      <c r="C227" s="264" t="s">
        <v>670</v>
      </c>
      <c r="D227" s="230"/>
      <c r="E227" s="231">
        <v>1.43</v>
      </c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10"/>
      <c r="Y227" s="210"/>
      <c r="Z227" s="210"/>
      <c r="AA227" s="210"/>
      <c r="AB227" s="210"/>
      <c r="AC227" s="210"/>
      <c r="AD227" s="210"/>
      <c r="AE227" s="210"/>
      <c r="AF227" s="210" t="s">
        <v>155</v>
      </c>
      <c r="AG227" s="210">
        <v>0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</row>
    <row r="228" spans="1:59" outlineLevel="1" x14ac:dyDescent="0.25">
      <c r="A228" s="227"/>
      <c r="B228" s="228"/>
      <c r="C228" s="264" t="s">
        <v>671</v>
      </c>
      <c r="D228" s="230"/>
      <c r="E228" s="231">
        <v>0.41499999999999998</v>
      </c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10"/>
      <c r="Y228" s="210"/>
      <c r="Z228" s="210"/>
      <c r="AA228" s="210"/>
      <c r="AB228" s="210"/>
      <c r="AC228" s="210"/>
      <c r="AD228" s="210"/>
      <c r="AE228" s="210"/>
      <c r="AF228" s="210" t="s">
        <v>155</v>
      </c>
      <c r="AG228" s="210">
        <v>0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</row>
    <row r="229" spans="1:59" outlineLevel="1" x14ac:dyDescent="0.25">
      <c r="A229" s="227"/>
      <c r="B229" s="228"/>
      <c r="C229" s="264" t="s">
        <v>672</v>
      </c>
      <c r="D229" s="230"/>
      <c r="E229" s="231">
        <v>0.85</v>
      </c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10"/>
      <c r="Y229" s="210"/>
      <c r="Z229" s="210"/>
      <c r="AA229" s="210"/>
      <c r="AB229" s="210"/>
      <c r="AC229" s="210"/>
      <c r="AD229" s="210"/>
      <c r="AE229" s="210"/>
      <c r="AF229" s="210" t="s">
        <v>155</v>
      </c>
      <c r="AG229" s="210">
        <v>0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</row>
    <row r="230" spans="1:59" outlineLevel="1" x14ac:dyDescent="0.25">
      <c r="A230" s="227"/>
      <c r="B230" s="228"/>
      <c r="C230" s="264" t="s">
        <v>673</v>
      </c>
      <c r="D230" s="230"/>
      <c r="E230" s="231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10"/>
      <c r="Y230" s="210"/>
      <c r="Z230" s="210"/>
      <c r="AA230" s="210"/>
      <c r="AB230" s="210"/>
      <c r="AC230" s="210"/>
      <c r="AD230" s="210"/>
      <c r="AE230" s="210"/>
      <c r="AF230" s="210" t="s">
        <v>155</v>
      </c>
      <c r="AG230" s="210">
        <v>0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</row>
    <row r="231" spans="1:59" outlineLevel="1" x14ac:dyDescent="0.25">
      <c r="A231" s="227"/>
      <c r="B231" s="228"/>
      <c r="C231" s="264" t="s">
        <v>674</v>
      </c>
      <c r="D231" s="230"/>
      <c r="E231" s="231">
        <v>4.62</v>
      </c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10"/>
      <c r="Y231" s="210"/>
      <c r="Z231" s="210"/>
      <c r="AA231" s="210"/>
      <c r="AB231" s="210"/>
      <c r="AC231" s="210"/>
      <c r="AD231" s="210"/>
      <c r="AE231" s="210"/>
      <c r="AF231" s="210" t="s">
        <v>155</v>
      </c>
      <c r="AG231" s="210">
        <v>0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</row>
    <row r="232" spans="1:59" outlineLevel="1" x14ac:dyDescent="0.25">
      <c r="A232" s="227"/>
      <c r="B232" s="228"/>
      <c r="C232" s="264" t="s">
        <v>675</v>
      </c>
      <c r="D232" s="230"/>
      <c r="E232" s="231">
        <v>1.82</v>
      </c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10"/>
      <c r="Y232" s="210"/>
      <c r="Z232" s="210"/>
      <c r="AA232" s="210"/>
      <c r="AB232" s="210"/>
      <c r="AC232" s="210"/>
      <c r="AD232" s="210"/>
      <c r="AE232" s="210"/>
      <c r="AF232" s="210" t="s">
        <v>155</v>
      </c>
      <c r="AG232" s="210">
        <v>0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</row>
    <row r="233" spans="1:59" outlineLevel="1" x14ac:dyDescent="0.25">
      <c r="A233" s="227"/>
      <c r="B233" s="228"/>
      <c r="C233" s="264" t="s">
        <v>676</v>
      </c>
      <c r="D233" s="230"/>
      <c r="E233" s="231">
        <v>0.81899999999999995</v>
      </c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10"/>
      <c r="Y233" s="210"/>
      <c r="Z233" s="210"/>
      <c r="AA233" s="210"/>
      <c r="AB233" s="210"/>
      <c r="AC233" s="210"/>
      <c r="AD233" s="210"/>
      <c r="AE233" s="210"/>
      <c r="AF233" s="210" t="s">
        <v>155</v>
      </c>
      <c r="AG233" s="210">
        <v>0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</row>
    <row r="234" spans="1:59" outlineLevel="1" x14ac:dyDescent="0.25">
      <c r="A234" s="227"/>
      <c r="B234" s="228"/>
      <c r="C234" s="264" t="s">
        <v>677</v>
      </c>
      <c r="D234" s="230"/>
      <c r="E234" s="231">
        <v>3.24</v>
      </c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10"/>
      <c r="Y234" s="210"/>
      <c r="Z234" s="210"/>
      <c r="AA234" s="210"/>
      <c r="AB234" s="210"/>
      <c r="AC234" s="210"/>
      <c r="AD234" s="210"/>
      <c r="AE234" s="210"/>
      <c r="AF234" s="210" t="s">
        <v>155</v>
      </c>
      <c r="AG234" s="210">
        <v>0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</row>
    <row r="235" spans="1:59" outlineLevel="1" x14ac:dyDescent="0.25">
      <c r="A235" s="227"/>
      <c r="B235" s="228"/>
      <c r="C235" s="264" t="s">
        <v>678</v>
      </c>
      <c r="D235" s="230"/>
      <c r="E235" s="231">
        <v>1.54</v>
      </c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10"/>
      <c r="Y235" s="210"/>
      <c r="Z235" s="210"/>
      <c r="AA235" s="210"/>
      <c r="AB235" s="210"/>
      <c r="AC235" s="210"/>
      <c r="AD235" s="210"/>
      <c r="AE235" s="210"/>
      <c r="AF235" s="210" t="s">
        <v>155</v>
      </c>
      <c r="AG235" s="210">
        <v>0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</row>
    <row r="236" spans="1:59" ht="20.399999999999999" outlineLevel="1" x14ac:dyDescent="0.25">
      <c r="A236" s="227"/>
      <c r="B236" s="228"/>
      <c r="C236" s="264" t="s">
        <v>679</v>
      </c>
      <c r="D236" s="230"/>
      <c r="E236" s="231">
        <v>4.6760000000000002</v>
      </c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10"/>
      <c r="Y236" s="210"/>
      <c r="Z236" s="210"/>
      <c r="AA236" s="210"/>
      <c r="AB236" s="210"/>
      <c r="AC236" s="210"/>
      <c r="AD236" s="210"/>
      <c r="AE236" s="210"/>
      <c r="AF236" s="210" t="s">
        <v>155</v>
      </c>
      <c r="AG236" s="210">
        <v>0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</row>
    <row r="237" spans="1:59" outlineLevel="1" x14ac:dyDescent="0.25">
      <c r="A237" s="227"/>
      <c r="B237" s="228"/>
      <c r="C237" s="264" t="s">
        <v>680</v>
      </c>
      <c r="D237" s="230"/>
      <c r="E237" s="231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10"/>
      <c r="Y237" s="210"/>
      <c r="Z237" s="210"/>
      <c r="AA237" s="210"/>
      <c r="AB237" s="210"/>
      <c r="AC237" s="210"/>
      <c r="AD237" s="210"/>
      <c r="AE237" s="210"/>
      <c r="AF237" s="210" t="s">
        <v>155</v>
      </c>
      <c r="AG237" s="210">
        <v>0</v>
      </c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</row>
    <row r="238" spans="1:59" outlineLevel="1" x14ac:dyDescent="0.25">
      <c r="A238" s="227"/>
      <c r="B238" s="228"/>
      <c r="C238" s="264" t="s">
        <v>681</v>
      </c>
      <c r="D238" s="230"/>
      <c r="E238" s="231">
        <v>0.84399999999999997</v>
      </c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10"/>
      <c r="Y238" s="210"/>
      <c r="Z238" s="210"/>
      <c r="AA238" s="210"/>
      <c r="AB238" s="210"/>
      <c r="AC238" s="210"/>
      <c r="AD238" s="210"/>
      <c r="AE238" s="210"/>
      <c r="AF238" s="210" t="s">
        <v>155</v>
      </c>
      <c r="AG238" s="210">
        <v>0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</row>
    <row r="239" spans="1:59" outlineLevel="1" x14ac:dyDescent="0.25">
      <c r="A239" s="227"/>
      <c r="B239" s="228"/>
      <c r="C239" s="264" t="s">
        <v>682</v>
      </c>
      <c r="D239" s="230"/>
      <c r="E239" s="231">
        <v>0.49199999999999999</v>
      </c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10"/>
      <c r="Y239" s="210"/>
      <c r="Z239" s="210"/>
      <c r="AA239" s="210"/>
      <c r="AB239" s="210"/>
      <c r="AC239" s="210"/>
      <c r="AD239" s="210"/>
      <c r="AE239" s="210"/>
      <c r="AF239" s="210" t="s">
        <v>155</v>
      </c>
      <c r="AG239" s="210">
        <v>0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</row>
    <row r="240" spans="1:59" x14ac:dyDescent="0.25">
      <c r="A240" s="238" t="s">
        <v>146</v>
      </c>
      <c r="B240" s="239" t="s">
        <v>81</v>
      </c>
      <c r="C240" s="262" t="s">
        <v>82</v>
      </c>
      <c r="D240" s="240"/>
      <c r="E240" s="241"/>
      <c r="F240" s="242"/>
      <c r="G240" s="242">
        <f>SUMIF(AF241:AF261,"&lt;&gt;NOR",G241:G261)</f>
        <v>0</v>
      </c>
      <c r="H240" s="242"/>
      <c r="I240" s="242">
        <f>SUM(I241:I261)</f>
        <v>0</v>
      </c>
      <c r="J240" s="242"/>
      <c r="K240" s="242">
        <f>SUM(K241:K261)</f>
        <v>0</v>
      </c>
      <c r="L240" s="242"/>
      <c r="M240" s="242">
        <f>SUM(M241:M261)</f>
        <v>0</v>
      </c>
      <c r="N240" s="242"/>
      <c r="O240" s="242">
        <f>SUM(O241:O261)</f>
        <v>17.11</v>
      </c>
      <c r="P240" s="242"/>
      <c r="Q240" s="242">
        <f>SUM(Q241:Q261)</f>
        <v>0</v>
      </c>
      <c r="R240" s="242"/>
      <c r="S240" s="243"/>
      <c r="T240" s="237"/>
      <c r="U240" s="237">
        <f>SUM(U241:U261)</f>
        <v>247.86999999999998</v>
      </c>
      <c r="V240" s="237"/>
      <c r="W240" s="237"/>
      <c r="AF240" t="s">
        <v>147</v>
      </c>
    </row>
    <row r="241" spans="1:59" outlineLevel="1" x14ac:dyDescent="0.25">
      <c r="A241" s="244">
        <v>12</v>
      </c>
      <c r="B241" s="245" t="s">
        <v>683</v>
      </c>
      <c r="C241" s="263" t="s">
        <v>684</v>
      </c>
      <c r="D241" s="246" t="s">
        <v>150</v>
      </c>
      <c r="E241" s="247">
        <v>848</v>
      </c>
      <c r="F241" s="248"/>
      <c r="G241" s="249">
        <f>ROUND(E241*F241,2)</f>
        <v>0</v>
      </c>
      <c r="H241" s="248"/>
      <c r="I241" s="249">
        <f>ROUND(E241*H241,2)</f>
        <v>0</v>
      </c>
      <c r="J241" s="248"/>
      <c r="K241" s="249">
        <f>ROUND(E241*J241,2)</f>
        <v>0</v>
      </c>
      <c r="L241" s="249">
        <v>21</v>
      </c>
      <c r="M241" s="249">
        <f>G241*(1+L241/100)</f>
        <v>0</v>
      </c>
      <c r="N241" s="249">
        <v>1.8380000000000001E-2</v>
      </c>
      <c r="O241" s="249">
        <f>ROUND(E241*N241,2)</f>
        <v>15.59</v>
      </c>
      <c r="P241" s="249">
        <v>0</v>
      </c>
      <c r="Q241" s="249">
        <f>ROUND(E241*P241,2)</f>
        <v>0</v>
      </c>
      <c r="R241" s="249"/>
      <c r="S241" s="250" t="s">
        <v>151</v>
      </c>
      <c r="T241" s="229">
        <v>0.13</v>
      </c>
      <c r="U241" s="229">
        <f>ROUND(E241*T241,2)</f>
        <v>110.24</v>
      </c>
      <c r="V241" s="229"/>
      <c r="W241" s="229" t="s">
        <v>152</v>
      </c>
      <c r="X241" s="210"/>
      <c r="Y241" s="210"/>
      <c r="Z241" s="210"/>
      <c r="AA241" s="210"/>
      <c r="AB241" s="210"/>
      <c r="AC241" s="210"/>
      <c r="AD241" s="210"/>
      <c r="AE241" s="210"/>
      <c r="AF241" s="210" t="s">
        <v>153</v>
      </c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</row>
    <row r="242" spans="1:59" outlineLevel="1" x14ac:dyDescent="0.25">
      <c r="A242" s="227"/>
      <c r="B242" s="228"/>
      <c r="C242" s="267" t="s">
        <v>685</v>
      </c>
      <c r="D242" s="258"/>
      <c r="E242" s="258"/>
      <c r="F242" s="258"/>
      <c r="G242" s="258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10"/>
      <c r="Y242" s="210"/>
      <c r="Z242" s="210"/>
      <c r="AA242" s="210"/>
      <c r="AB242" s="210"/>
      <c r="AC242" s="210"/>
      <c r="AD242" s="210"/>
      <c r="AE242" s="210"/>
      <c r="AF242" s="210" t="s">
        <v>219</v>
      </c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</row>
    <row r="243" spans="1:59" outlineLevel="1" x14ac:dyDescent="0.25">
      <c r="A243" s="227"/>
      <c r="B243" s="228"/>
      <c r="C243" s="264" t="s">
        <v>171</v>
      </c>
      <c r="D243" s="230"/>
      <c r="E243" s="231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10"/>
      <c r="Y243" s="210"/>
      <c r="Z243" s="210"/>
      <c r="AA243" s="210"/>
      <c r="AB243" s="210"/>
      <c r="AC243" s="210"/>
      <c r="AD243" s="210"/>
      <c r="AE243" s="210"/>
      <c r="AF243" s="210" t="s">
        <v>155</v>
      </c>
      <c r="AG243" s="210">
        <v>0</v>
      </c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</row>
    <row r="244" spans="1:59" outlineLevel="1" x14ac:dyDescent="0.25">
      <c r="A244" s="227"/>
      <c r="B244" s="228"/>
      <c r="C244" s="264" t="s">
        <v>686</v>
      </c>
      <c r="D244" s="230"/>
      <c r="E244" s="231">
        <v>157.5</v>
      </c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10"/>
      <c r="Y244" s="210"/>
      <c r="Z244" s="210"/>
      <c r="AA244" s="210"/>
      <c r="AB244" s="210"/>
      <c r="AC244" s="210"/>
      <c r="AD244" s="210"/>
      <c r="AE244" s="210"/>
      <c r="AF244" s="210" t="s">
        <v>155</v>
      </c>
      <c r="AG244" s="210">
        <v>0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</row>
    <row r="245" spans="1:59" outlineLevel="1" x14ac:dyDescent="0.25">
      <c r="A245" s="227"/>
      <c r="B245" s="228"/>
      <c r="C245" s="264" t="s">
        <v>687</v>
      </c>
      <c r="D245" s="230"/>
      <c r="E245" s="231">
        <v>18</v>
      </c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10"/>
      <c r="Y245" s="210"/>
      <c r="Z245" s="210"/>
      <c r="AA245" s="210"/>
      <c r="AB245" s="210"/>
      <c r="AC245" s="210"/>
      <c r="AD245" s="210"/>
      <c r="AE245" s="210"/>
      <c r="AF245" s="210" t="s">
        <v>155</v>
      </c>
      <c r="AG245" s="210">
        <v>0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</row>
    <row r="246" spans="1:59" outlineLevel="1" x14ac:dyDescent="0.25">
      <c r="A246" s="227"/>
      <c r="B246" s="228"/>
      <c r="C246" s="264" t="s">
        <v>164</v>
      </c>
      <c r="D246" s="230"/>
      <c r="E246" s="231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10"/>
      <c r="Y246" s="210"/>
      <c r="Z246" s="210"/>
      <c r="AA246" s="210"/>
      <c r="AB246" s="210"/>
      <c r="AC246" s="210"/>
      <c r="AD246" s="210"/>
      <c r="AE246" s="210"/>
      <c r="AF246" s="210" t="s">
        <v>155</v>
      </c>
      <c r="AG246" s="210">
        <v>0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</row>
    <row r="247" spans="1:59" outlineLevel="1" x14ac:dyDescent="0.25">
      <c r="A247" s="227"/>
      <c r="B247" s="228"/>
      <c r="C247" s="264" t="s">
        <v>688</v>
      </c>
      <c r="D247" s="230"/>
      <c r="E247" s="231">
        <v>264</v>
      </c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10"/>
      <c r="Y247" s="210"/>
      <c r="Z247" s="210"/>
      <c r="AA247" s="210"/>
      <c r="AB247" s="210"/>
      <c r="AC247" s="210"/>
      <c r="AD247" s="210"/>
      <c r="AE247" s="210"/>
      <c r="AF247" s="210" t="s">
        <v>155</v>
      </c>
      <c r="AG247" s="210">
        <v>0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</row>
    <row r="248" spans="1:59" outlineLevel="1" x14ac:dyDescent="0.25">
      <c r="A248" s="227"/>
      <c r="B248" s="228"/>
      <c r="C248" s="264" t="s">
        <v>687</v>
      </c>
      <c r="D248" s="230"/>
      <c r="E248" s="231">
        <v>18</v>
      </c>
      <c r="F248" s="229"/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10"/>
      <c r="Y248" s="210"/>
      <c r="Z248" s="210"/>
      <c r="AA248" s="210"/>
      <c r="AB248" s="210"/>
      <c r="AC248" s="210"/>
      <c r="AD248" s="210"/>
      <c r="AE248" s="210"/>
      <c r="AF248" s="210" t="s">
        <v>155</v>
      </c>
      <c r="AG248" s="210">
        <v>0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</row>
    <row r="249" spans="1:59" outlineLevel="1" x14ac:dyDescent="0.25">
      <c r="A249" s="227"/>
      <c r="B249" s="228"/>
      <c r="C249" s="264" t="s">
        <v>166</v>
      </c>
      <c r="D249" s="230"/>
      <c r="E249" s="231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10"/>
      <c r="Y249" s="210"/>
      <c r="Z249" s="210"/>
      <c r="AA249" s="210"/>
      <c r="AB249" s="210"/>
      <c r="AC249" s="210"/>
      <c r="AD249" s="210"/>
      <c r="AE249" s="210"/>
      <c r="AF249" s="210" t="s">
        <v>155</v>
      </c>
      <c r="AG249" s="210">
        <v>0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</row>
    <row r="250" spans="1:59" outlineLevel="1" x14ac:dyDescent="0.25">
      <c r="A250" s="227"/>
      <c r="B250" s="228"/>
      <c r="C250" s="264" t="s">
        <v>689</v>
      </c>
      <c r="D250" s="230"/>
      <c r="E250" s="231">
        <v>192.5</v>
      </c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10"/>
      <c r="Y250" s="210"/>
      <c r="Z250" s="210"/>
      <c r="AA250" s="210"/>
      <c r="AB250" s="210"/>
      <c r="AC250" s="210"/>
      <c r="AD250" s="210"/>
      <c r="AE250" s="210"/>
      <c r="AF250" s="210" t="s">
        <v>155</v>
      </c>
      <c r="AG250" s="210">
        <v>0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</row>
    <row r="251" spans="1:59" outlineLevel="1" x14ac:dyDescent="0.25">
      <c r="A251" s="227"/>
      <c r="B251" s="228"/>
      <c r="C251" s="264" t="s">
        <v>687</v>
      </c>
      <c r="D251" s="230"/>
      <c r="E251" s="231">
        <v>18</v>
      </c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10"/>
      <c r="Y251" s="210"/>
      <c r="Z251" s="210"/>
      <c r="AA251" s="210"/>
      <c r="AB251" s="210"/>
      <c r="AC251" s="210"/>
      <c r="AD251" s="210"/>
      <c r="AE251" s="210"/>
      <c r="AF251" s="210" t="s">
        <v>155</v>
      </c>
      <c r="AG251" s="210">
        <v>0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</row>
    <row r="252" spans="1:59" outlineLevel="1" x14ac:dyDescent="0.25">
      <c r="A252" s="227"/>
      <c r="B252" s="228"/>
      <c r="C252" s="264" t="s">
        <v>168</v>
      </c>
      <c r="D252" s="230"/>
      <c r="E252" s="231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10"/>
      <c r="Y252" s="210"/>
      <c r="Z252" s="210"/>
      <c r="AA252" s="210"/>
      <c r="AB252" s="210"/>
      <c r="AC252" s="210"/>
      <c r="AD252" s="210"/>
      <c r="AE252" s="210"/>
      <c r="AF252" s="210" t="s">
        <v>155</v>
      </c>
      <c r="AG252" s="210">
        <v>0</v>
      </c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</row>
    <row r="253" spans="1:59" outlineLevel="1" x14ac:dyDescent="0.25">
      <c r="A253" s="227"/>
      <c r="B253" s="228"/>
      <c r="C253" s="264" t="s">
        <v>690</v>
      </c>
      <c r="D253" s="230"/>
      <c r="E253" s="231">
        <v>180</v>
      </c>
      <c r="F253" s="229"/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10"/>
      <c r="Y253" s="210"/>
      <c r="Z253" s="210"/>
      <c r="AA253" s="210"/>
      <c r="AB253" s="210"/>
      <c r="AC253" s="210"/>
      <c r="AD253" s="210"/>
      <c r="AE253" s="210"/>
      <c r="AF253" s="210" t="s">
        <v>155</v>
      </c>
      <c r="AG253" s="210">
        <v>0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</row>
    <row r="254" spans="1:59" outlineLevel="1" x14ac:dyDescent="0.25">
      <c r="A254" s="244">
        <v>13</v>
      </c>
      <c r="B254" s="245" t="s">
        <v>691</v>
      </c>
      <c r="C254" s="263" t="s">
        <v>692</v>
      </c>
      <c r="D254" s="246" t="s">
        <v>150</v>
      </c>
      <c r="E254" s="247">
        <v>1696</v>
      </c>
      <c r="F254" s="248"/>
      <c r="G254" s="249">
        <f>ROUND(E254*F254,2)</f>
        <v>0</v>
      </c>
      <c r="H254" s="248"/>
      <c r="I254" s="249">
        <f>ROUND(E254*H254,2)</f>
        <v>0</v>
      </c>
      <c r="J254" s="248"/>
      <c r="K254" s="249">
        <f>ROUND(E254*J254,2)</f>
        <v>0</v>
      </c>
      <c r="L254" s="249">
        <v>21</v>
      </c>
      <c r="M254" s="249">
        <f>G254*(1+L254/100)</f>
        <v>0</v>
      </c>
      <c r="N254" s="249">
        <v>8.4999999999999995E-4</v>
      </c>
      <c r="O254" s="249">
        <f>ROUND(E254*N254,2)</f>
        <v>1.44</v>
      </c>
      <c r="P254" s="249">
        <v>0</v>
      </c>
      <c r="Q254" s="249">
        <f>ROUND(E254*P254,2)</f>
        <v>0</v>
      </c>
      <c r="R254" s="249"/>
      <c r="S254" s="250" t="s">
        <v>151</v>
      </c>
      <c r="T254" s="229">
        <v>6.0000000000000001E-3</v>
      </c>
      <c r="U254" s="229">
        <f>ROUND(E254*T254,2)</f>
        <v>10.18</v>
      </c>
      <c r="V254" s="229"/>
      <c r="W254" s="229" t="s">
        <v>152</v>
      </c>
      <c r="X254" s="210"/>
      <c r="Y254" s="210"/>
      <c r="Z254" s="210"/>
      <c r="AA254" s="210"/>
      <c r="AB254" s="210"/>
      <c r="AC254" s="210"/>
      <c r="AD254" s="210"/>
      <c r="AE254" s="210"/>
      <c r="AF254" s="210" t="s">
        <v>153</v>
      </c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</row>
    <row r="255" spans="1:59" outlineLevel="1" x14ac:dyDescent="0.25">
      <c r="A255" s="227"/>
      <c r="B255" s="228"/>
      <c r="C255" s="264" t="s">
        <v>693</v>
      </c>
      <c r="D255" s="230"/>
      <c r="E255" s="231">
        <v>1696</v>
      </c>
      <c r="F255" s="229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10"/>
      <c r="Y255" s="210"/>
      <c r="Z255" s="210"/>
      <c r="AA255" s="210"/>
      <c r="AB255" s="210"/>
      <c r="AC255" s="210"/>
      <c r="AD255" s="210"/>
      <c r="AE255" s="210"/>
      <c r="AF255" s="210" t="s">
        <v>155</v>
      </c>
      <c r="AG255" s="210">
        <v>0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</row>
    <row r="256" spans="1:59" outlineLevel="1" x14ac:dyDescent="0.25">
      <c r="A256" s="251">
        <v>14</v>
      </c>
      <c r="B256" s="252" t="s">
        <v>694</v>
      </c>
      <c r="C256" s="266" t="s">
        <v>695</v>
      </c>
      <c r="D256" s="253" t="s">
        <v>150</v>
      </c>
      <c r="E256" s="254">
        <v>848</v>
      </c>
      <c r="F256" s="255"/>
      <c r="G256" s="256">
        <f>ROUND(E256*F256,2)</f>
        <v>0</v>
      </c>
      <c r="H256" s="255"/>
      <c r="I256" s="256">
        <f>ROUND(E256*H256,2)</f>
        <v>0</v>
      </c>
      <c r="J256" s="255"/>
      <c r="K256" s="256">
        <f>ROUND(E256*J256,2)</f>
        <v>0</v>
      </c>
      <c r="L256" s="256">
        <v>21</v>
      </c>
      <c r="M256" s="256">
        <f>G256*(1+L256/100)</f>
        <v>0</v>
      </c>
      <c r="N256" s="256">
        <v>0</v>
      </c>
      <c r="O256" s="256">
        <f>ROUND(E256*N256,2)</f>
        <v>0</v>
      </c>
      <c r="P256" s="256">
        <v>0</v>
      </c>
      <c r="Q256" s="256">
        <f>ROUND(E256*P256,2)</f>
        <v>0</v>
      </c>
      <c r="R256" s="256"/>
      <c r="S256" s="257" t="s">
        <v>151</v>
      </c>
      <c r="T256" s="229">
        <v>0.10199999999999999</v>
      </c>
      <c r="U256" s="229">
        <f>ROUND(E256*T256,2)</f>
        <v>86.5</v>
      </c>
      <c r="V256" s="229"/>
      <c r="W256" s="229" t="s">
        <v>152</v>
      </c>
      <c r="X256" s="210"/>
      <c r="Y256" s="210"/>
      <c r="Z256" s="210"/>
      <c r="AA256" s="210"/>
      <c r="AB256" s="210"/>
      <c r="AC256" s="210"/>
      <c r="AD256" s="210"/>
      <c r="AE256" s="210"/>
      <c r="AF256" s="210" t="s">
        <v>153</v>
      </c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</row>
    <row r="257" spans="1:59" outlineLevel="1" x14ac:dyDescent="0.25">
      <c r="A257" s="251">
        <v>15</v>
      </c>
      <c r="B257" s="252" t="s">
        <v>696</v>
      </c>
      <c r="C257" s="266" t="s">
        <v>697</v>
      </c>
      <c r="D257" s="253" t="s">
        <v>150</v>
      </c>
      <c r="E257" s="254">
        <v>848</v>
      </c>
      <c r="F257" s="255"/>
      <c r="G257" s="256">
        <f>ROUND(E257*F257,2)</f>
        <v>0</v>
      </c>
      <c r="H257" s="255"/>
      <c r="I257" s="256">
        <f>ROUND(E257*H257,2)</f>
        <v>0</v>
      </c>
      <c r="J257" s="255"/>
      <c r="K257" s="256">
        <f>ROUND(E257*J257,2)</f>
        <v>0</v>
      </c>
      <c r="L257" s="256">
        <v>21</v>
      </c>
      <c r="M257" s="256">
        <f>G257*(1+L257/100)</f>
        <v>0</v>
      </c>
      <c r="N257" s="256">
        <v>0</v>
      </c>
      <c r="O257" s="256">
        <f>ROUND(E257*N257,2)</f>
        <v>0</v>
      </c>
      <c r="P257" s="256">
        <v>0</v>
      </c>
      <c r="Q257" s="256">
        <f>ROUND(E257*P257,2)</f>
        <v>0</v>
      </c>
      <c r="R257" s="256"/>
      <c r="S257" s="257" t="s">
        <v>151</v>
      </c>
      <c r="T257" s="229">
        <v>3.0300000000000001E-2</v>
      </c>
      <c r="U257" s="229">
        <f>ROUND(E257*T257,2)</f>
        <v>25.69</v>
      </c>
      <c r="V257" s="229"/>
      <c r="W257" s="229" t="s">
        <v>152</v>
      </c>
      <c r="X257" s="210"/>
      <c r="Y257" s="210"/>
      <c r="Z257" s="210"/>
      <c r="AA257" s="210"/>
      <c r="AB257" s="210"/>
      <c r="AC257" s="210"/>
      <c r="AD257" s="210"/>
      <c r="AE257" s="210"/>
      <c r="AF257" s="210" t="s">
        <v>153</v>
      </c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</row>
    <row r="258" spans="1:59" outlineLevel="1" x14ac:dyDescent="0.25">
      <c r="A258" s="244">
        <v>16</v>
      </c>
      <c r="B258" s="245" t="s">
        <v>698</v>
      </c>
      <c r="C258" s="263" t="s">
        <v>699</v>
      </c>
      <c r="D258" s="246" t="s">
        <v>150</v>
      </c>
      <c r="E258" s="247">
        <v>1696</v>
      </c>
      <c r="F258" s="248"/>
      <c r="G258" s="249">
        <f>ROUND(E258*F258,2)</f>
        <v>0</v>
      </c>
      <c r="H258" s="248"/>
      <c r="I258" s="249">
        <f>ROUND(E258*H258,2)</f>
        <v>0</v>
      </c>
      <c r="J258" s="248"/>
      <c r="K258" s="249">
        <f>ROUND(E258*J258,2)</f>
        <v>0</v>
      </c>
      <c r="L258" s="249">
        <v>21</v>
      </c>
      <c r="M258" s="249">
        <f>G258*(1+L258/100)</f>
        <v>0</v>
      </c>
      <c r="N258" s="249">
        <v>5.0000000000000002E-5</v>
      </c>
      <c r="O258" s="249">
        <f>ROUND(E258*N258,2)</f>
        <v>0.08</v>
      </c>
      <c r="P258" s="249">
        <v>0</v>
      </c>
      <c r="Q258" s="249">
        <f>ROUND(E258*P258,2)</f>
        <v>0</v>
      </c>
      <c r="R258" s="249"/>
      <c r="S258" s="250" t="s">
        <v>151</v>
      </c>
      <c r="T258" s="229">
        <v>0</v>
      </c>
      <c r="U258" s="229">
        <f>ROUND(E258*T258,2)</f>
        <v>0</v>
      </c>
      <c r="V258" s="229"/>
      <c r="W258" s="229" t="s">
        <v>152</v>
      </c>
      <c r="X258" s="210"/>
      <c r="Y258" s="210"/>
      <c r="Z258" s="210"/>
      <c r="AA258" s="210"/>
      <c r="AB258" s="210"/>
      <c r="AC258" s="210"/>
      <c r="AD258" s="210"/>
      <c r="AE258" s="210"/>
      <c r="AF258" s="210" t="s">
        <v>153</v>
      </c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</row>
    <row r="259" spans="1:59" outlineLevel="1" x14ac:dyDescent="0.25">
      <c r="A259" s="227"/>
      <c r="B259" s="228"/>
      <c r="C259" s="264" t="s">
        <v>693</v>
      </c>
      <c r="D259" s="230"/>
      <c r="E259" s="231">
        <v>1696</v>
      </c>
      <c r="F259" s="229"/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10"/>
      <c r="Y259" s="210"/>
      <c r="Z259" s="210"/>
      <c r="AA259" s="210"/>
      <c r="AB259" s="210"/>
      <c r="AC259" s="210"/>
      <c r="AD259" s="210"/>
      <c r="AE259" s="210"/>
      <c r="AF259" s="210" t="s">
        <v>155</v>
      </c>
      <c r="AG259" s="210">
        <v>0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</row>
    <row r="260" spans="1:59" outlineLevel="1" x14ac:dyDescent="0.25">
      <c r="A260" s="251">
        <v>17</v>
      </c>
      <c r="B260" s="252" t="s">
        <v>700</v>
      </c>
      <c r="C260" s="266" t="s">
        <v>701</v>
      </c>
      <c r="D260" s="253" t="s">
        <v>150</v>
      </c>
      <c r="E260" s="254">
        <v>848</v>
      </c>
      <c r="F260" s="255"/>
      <c r="G260" s="256">
        <f>ROUND(E260*F260,2)</f>
        <v>0</v>
      </c>
      <c r="H260" s="255"/>
      <c r="I260" s="256">
        <f>ROUND(E260*H260,2)</f>
        <v>0</v>
      </c>
      <c r="J260" s="255"/>
      <c r="K260" s="256">
        <f>ROUND(E260*J260,2)</f>
        <v>0</v>
      </c>
      <c r="L260" s="256">
        <v>21</v>
      </c>
      <c r="M260" s="256">
        <f>G260*(1+L260/100)</f>
        <v>0</v>
      </c>
      <c r="N260" s="256">
        <v>0</v>
      </c>
      <c r="O260" s="256">
        <f>ROUND(E260*N260,2)</f>
        <v>0</v>
      </c>
      <c r="P260" s="256">
        <v>0</v>
      </c>
      <c r="Q260" s="256">
        <f>ROUND(E260*P260,2)</f>
        <v>0</v>
      </c>
      <c r="R260" s="256"/>
      <c r="S260" s="257" t="s">
        <v>151</v>
      </c>
      <c r="T260" s="229">
        <v>1.7999999999999999E-2</v>
      </c>
      <c r="U260" s="229">
        <f>ROUND(E260*T260,2)</f>
        <v>15.26</v>
      </c>
      <c r="V260" s="229"/>
      <c r="W260" s="229" t="s">
        <v>152</v>
      </c>
      <c r="X260" s="210"/>
      <c r="Y260" s="210"/>
      <c r="Z260" s="210"/>
      <c r="AA260" s="210"/>
      <c r="AB260" s="210"/>
      <c r="AC260" s="210"/>
      <c r="AD260" s="210"/>
      <c r="AE260" s="210"/>
      <c r="AF260" s="210" t="s">
        <v>153</v>
      </c>
      <c r="AG260" s="210"/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</row>
    <row r="261" spans="1:59" outlineLevel="1" x14ac:dyDescent="0.25">
      <c r="A261" s="251">
        <v>18</v>
      </c>
      <c r="B261" s="252" t="s">
        <v>702</v>
      </c>
      <c r="C261" s="266" t="s">
        <v>703</v>
      </c>
      <c r="D261" s="253" t="s">
        <v>357</v>
      </c>
      <c r="E261" s="254">
        <v>6</v>
      </c>
      <c r="F261" s="255"/>
      <c r="G261" s="256">
        <f>ROUND(E261*F261,2)</f>
        <v>0</v>
      </c>
      <c r="H261" s="255"/>
      <c r="I261" s="256">
        <f>ROUND(E261*H261,2)</f>
        <v>0</v>
      </c>
      <c r="J261" s="255"/>
      <c r="K261" s="256">
        <f>ROUND(E261*J261,2)</f>
        <v>0</v>
      </c>
      <c r="L261" s="256">
        <v>21</v>
      </c>
      <c r="M261" s="256">
        <f>G261*(1+L261/100)</f>
        <v>0</v>
      </c>
      <c r="N261" s="256">
        <v>0</v>
      </c>
      <c r="O261" s="256">
        <f>ROUND(E261*N261,2)</f>
        <v>0</v>
      </c>
      <c r="P261" s="256">
        <v>0</v>
      </c>
      <c r="Q261" s="256">
        <f>ROUND(E261*P261,2)</f>
        <v>0</v>
      </c>
      <c r="R261" s="256"/>
      <c r="S261" s="257" t="s">
        <v>358</v>
      </c>
      <c r="T261" s="229">
        <v>0</v>
      </c>
      <c r="U261" s="229">
        <f>ROUND(E261*T261,2)</f>
        <v>0</v>
      </c>
      <c r="V261" s="229"/>
      <c r="W261" s="229" t="s">
        <v>152</v>
      </c>
      <c r="X261" s="210"/>
      <c r="Y261" s="210"/>
      <c r="Z261" s="210"/>
      <c r="AA261" s="210"/>
      <c r="AB261" s="210"/>
      <c r="AC261" s="210"/>
      <c r="AD261" s="210"/>
      <c r="AE261" s="210"/>
      <c r="AF261" s="210" t="s">
        <v>153</v>
      </c>
      <c r="AG261" s="210"/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</row>
    <row r="262" spans="1:59" ht="26.4" x14ac:dyDescent="0.25">
      <c r="A262" s="238" t="s">
        <v>146</v>
      </c>
      <c r="B262" s="239" t="s">
        <v>83</v>
      </c>
      <c r="C262" s="262" t="s">
        <v>84</v>
      </c>
      <c r="D262" s="240"/>
      <c r="E262" s="241"/>
      <c r="F262" s="242"/>
      <c r="G262" s="242">
        <f>SUMIF(AF263:AF273,"&lt;&gt;NOR",G263:G273)</f>
        <v>0</v>
      </c>
      <c r="H262" s="242"/>
      <c r="I262" s="242">
        <f>SUM(I263:I273)</f>
        <v>0</v>
      </c>
      <c r="J262" s="242"/>
      <c r="K262" s="242">
        <f>SUM(K263:K273)</f>
        <v>0</v>
      </c>
      <c r="L262" s="242"/>
      <c r="M262" s="242">
        <f>SUM(M263:M273)</f>
        <v>0</v>
      </c>
      <c r="N262" s="242"/>
      <c r="O262" s="242">
        <f>SUM(O263:O273)</f>
        <v>0</v>
      </c>
      <c r="P262" s="242"/>
      <c r="Q262" s="242">
        <f>SUM(Q263:Q273)</f>
        <v>0</v>
      </c>
      <c r="R262" s="242"/>
      <c r="S262" s="243"/>
      <c r="T262" s="237"/>
      <c r="U262" s="237">
        <f>SUM(U263:U273)</f>
        <v>0</v>
      </c>
      <c r="V262" s="237"/>
      <c r="W262" s="237"/>
      <c r="AF262" t="s">
        <v>147</v>
      </c>
    </row>
    <row r="263" spans="1:59" outlineLevel="1" x14ac:dyDescent="0.25">
      <c r="A263" s="251">
        <v>19</v>
      </c>
      <c r="B263" s="252" t="s">
        <v>704</v>
      </c>
      <c r="C263" s="266" t="s">
        <v>705</v>
      </c>
      <c r="D263" s="253" t="s">
        <v>357</v>
      </c>
      <c r="E263" s="254">
        <v>2</v>
      </c>
      <c r="F263" s="255"/>
      <c r="G263" s="256">
        <f>ROUND(E263*F263,2)</f>
        <v>0</v>
      </c>
      <c r="H263" s="255"/>
      <c r="I263" s="256">
        <f>ROUND(E263*H263,2)</f>
        <v>0</v>
      </c>
      <c r="J263" s="255"/>
      <c r="K263" s="256">
        <f>ROUND(E263*J263,2)</f>
        <v>0</v>
      </c>
      <c r="L263" s="256">
        <v>21</v>
      </c>
      <c r="M263" s="256">
        <f>G263*(1+L263/100)</f>
        <v>0</v>
      </c>
      <c r="N263" s="256">
        <v>0</v>
      </c>
      <c r="O263" s="256">
        <f>ROUND(E263*N263,2)</f>
        <v>0</v>
      </c>
      <c r="P263" s="256">
        <v>0</v>
      </c>
      <c r="Q263" s="256">
        <f>ROUND(E263*P263,2)</f>
        <v>0</v>
      </c>
      <c r="R263" s="256"/>
      <c r="S263" s="257" t="s">
        <v>358</v>
      </c>
      <c r="T263" s="229">
        <v>0</v>
      </c>
      <c r="U263" s="229">
        <f>ROUND(E263*T263,2)</f>
        <v>0</v>
      </c>
      <c r="V263" s="229"/>
      <c r="W263" s="229" t="s">
        <v>152</v>
      </c>
      <c r="X263" s="210"/>
      <c r="Y263" s="210"/>
      <c r="Z263" s="210"/>
      <c r="AA263" s="210"/>
      <c r="AB263" s="210"/>
      <c r="AC263" s="210"/>
      <c r="AD263" s="210"/>
      <c r="AE263" s="210"/>
      <c r="AF263" s="210" t="s">
        <v>153</v>
      </c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</row>
    <row r="264" spans="1:59" outlineLevel="1" x14ac:dyDescent="0.25">
      <c r="A264" s="251">
        <v>20</v>
      </c>
      <c r="B264" s="252" t="s">
        <v>706</v>
      </c>
      <c r="C264" s="266" t="s">
        <v>707</v>
      </c>
      <c r="D264" s="253" t="s">
        <v>357</v>
      </c>
      <c r="E264" s="254">
        <v>4</v>
      </c>
      <c r="F264" s="255"/>
      <c r="G264" s="256">
        <f>ROUND(E264*F264,2)</f>
        <v>0</v>
      </c>
      <c r="H264" s="255"/>
      <c r="I264" s="256">
        <f>ROUND(E264*H264,2)</f>
        <v>0</v>
      </c>
      <c r="J264" s="255"/>
      <c r="K264" s="256">
        <f>ROUND(E264*J264,2)</f>
        <v>0</v>
      </c>
      <c r="L264" s="256">
        <v>21</v>
      </c>
      <c r="M264" s="256">
        <f>G264*(1+L264/100)</f>
        <v>0</v>
      </c>
      <c r="N264" s="256">
        <v>0</v>
      </c>
      <c r="O264" s="256">
        <f>ROUND(E264*N264,2)</f>
        <v>0</v>
      </c>
      <c r="P264" s="256">
        <v>0</v>
      </c>
      <c r="Q264" s="256">
        <f>ROUND(E264*P264,2)</f>
        <v>0</v>
      </c>
      <c r="R264" s="256"/>
      <c r="S264" s="257" t="s">
        <v>358</v>
      </c>
      <c r="T264" s="229">
        <v>0</v>
      </c>
      <c r="U264" s="229">
        <f>ROUND(E264*T264,2)</f>
        <v>0</v>
      </c>
      <c r="V264" s="229"/>
      <c r="W264" s="229" t="s">
        <v>152</v>
      </c>
      <c r="X264" s="210"/>
      <c r="Y264" s="210"/>
      <c r="Z264" s="210"/>
      <c r="AA264" s="210"/>
      <c r="AB264" s="210"/>
      <c r="AC264" s="210"/>
      <c r="AD264" s="210"/>
      <c r="AE264" s="210"/>
      <c r="AF264" s="210" t="s">
        <v>153</v>
      </c>
      <c r="AG264" s="210"/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</row>
    <row r="265" spans="1:59" ht="20.399999999999999" outlineLevel="1" x14ac:dyDescent="0.25">
      <c r="A265" s="251">
        <v>21</v>
      </c>
      <c r="B265" s="252" t="s">
        <v>708</v>
      </c>
      <c r="C265" s="266" t="s">
        <v>709</v>
      </c>
      <c r="D265" s="253" t="s">
        <v>357</v>
      </c>
      <c r="E265" s="254">
        <v>2</v>
      </c>
      <c r="F265" s="255"/>
      <c r="G265" s="256">
        <f>ROUND(E265*F265,2)</f>
        <v>0</v>
      </c>
      <c r="H265" s="255"/>
      <c r="I265" s="256">
        <f>ROUND(E265*H265,2)</f>
        <v>0</v>
      </c>
      <c r="J265" s="255"/>
      <c r="K265" s="256">
        <f>ROUND(E265*J265,2)</f>
        <v>0</v>
      </c>
      <c r="L265" s="256">
        <v>21</v>
      </c>
      <c r="M265" s="256">
        <f>G265*(1+L265/100)</f>
        <v>0</v>
      </c>
      <c r="N265" s="256">
        <v>0</v>
      </c>
      <c r="O265" s="256">
        <f>ROUND(E265*N265,2)</f>
        <v>0</v>
      </c>
      <c r="P265" s="256">
        <v>0</v>
      </c>
      <c r="Q265" s="256">
        <f>ROUND(E265*P265,2)</f>
        <v>0</v>
      </c>
      <c r="R265" s="256"/>
      <c r="S265" s="257" t="s">
        <v>358</v>
      </c>
      <c r="T265" s="229">
        <v>0</v>
      </c>
      <c r="U265" s="229">
        <f>ROUND(E265*T265,2)</f>
        <v>0</v>
      </c>
      <c r="V265" s="229"/>
      <c r="W265" s="229" t="s">
        <v>152</v>
      </c>
      <c r="X265" s="210"/>
      <c r="Y265" s="210"/>
      <c r="Z265" s="210"/>
      <c r="AA265" s="210"/>
      <c r="AB265" s="210"/>
      <c r="AC265" s="210"/>
      <c r="AD265" s="210"/>
      <c r="AE265" s="210"/>
      <c r="AF265" s="210" t="s">
        <v>153</v>
      </c>
      <c r="AG265" s="210"/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</row>
    <row r="266" spans="1:59" ht="30.6" outlineLevel="1" x14ac:dyDescent="0.25">
      <c r="A266" s="244">
        <v>22</v>
      </c>
      <c r="B266" s="245" t="s">
        <v>710</v>
      </c>
      <c r="C266" s="263" t="s">
        <v>711</v>
      </c>
      <c r="D266" s="246" t="s">
        <v>499</v>
      </c>
      <c r="E266" s="247">
        <v>1</v>
      </c>
      <c r="F266" s="248"/>
      <c r="G266" s="249">
        <f>ROUND(E266*F266,2)</f>
        <v>0</v>
      </c>
      <c r="H266" s="248"/>
      <c r="I266" s="249">
        <f>ROUND(E266*H266,2)</f>
        <v>0</v>
      </c>
      <c r="J266" s="248"/>
      <c r="K266" s="249">
        <f>ROUND(E266*J266,2)</f>
        <v>0</v>
      </c>
      <c r="L266" s="249">
        <v>21</v>
      </c>
      <c r="M266" s="249">
        <f>G266*(1+L266/100)</f>
        <v>0</v>
      </c>
      <c r="N266" s="249">
        <v>0</v>
      </c>
      <c r="O266" s="249">
        <f>ROUND(E266*N266,2)</f>
        <v>0</v>
      </c>
      <c r="P266" s="249">
        <v>0</v>
      </c>
      <c r="Q266" s="249">
        <f>ROUND(E266*P266,2)</f>
        <v>0</v>
      </c>
      <c r="R266" s="249"/>
      <c r="S266" s="250" t="s">
        <v>358</v>
      </c>
      <c r="T266" s="229">
        <v>0</v>
      </c>
      <c r="U266" s="229">
        <f>ROUND(E266*T266,2)</f>
        <v>0</v>
      </c>
      <c r="V266" s="229"/>
      <c r="W266" s="229" t="s">
        <v>152</v>
      </c>
      <c r="X266" s="210"/>
      <c r="Y266" s="210"/>
      <c r="Z266" s="210"/>
      <c r="AA266" s="210"/>
      <c r="AB266" s="210"/>
      <c r="AC266" s="210"/>
      <c r="AD266" s="210"/>
      <c r="AE266" s="210"/>
      <c r="AF266" s="210" t="s">
        <v>153</v>
      </c>
      <c r="AG266" s="210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</row>
    <row r="267" spans="1:59" outlineLevel="1" x14ac:dyDescent="0.25">
      <c r="A267" s="227"/>
      <c r="B267" s="228"/>
      <c r="C267" s="267" t="s">
        <v>712</v>
      </c>
      <c r="D267" s="258"/>
      <c r="E267" s="258"/>
      <c r="F267" s="258"/>
      <c r="G267" s="258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10"/>
      <c r="Y267" s="210"/>
      <c r="Z267" s="210"/>
      <c r="AA267" s="210"/>
      <c r="AB267" s="210"/>
      <c r="AC267" s="210"/>
      <c r="AD267" s="210"/>
      <c r="AE267" s="210"/>
      <c r="AF267" s="210" t="s">
        <v>219</v>
      </c>
      <c r="AG267" s="210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</row>
    <row r="268" spans="1:59" outlineLevel="1" x14ac:dyDescent="0.25">
      <c r="A268" s="227"/>
      <c r="B268" s="228"/>
      <c r="C268" s="268" t="s">
        <v>713</v>
      </c>
      <c r="D268" s="259"/>
      <c r="E268" s="259"/>
      <c r="F268" s="259"/>
      <c r="G268" s="25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10"/>
      <c r="Y268" s="210"/>
      <c r="Z268" s="210"/>
      <c r="AA268" s="210"/>
      <c r="AB268" s="210"/>
      <c r="AC268" s="210"/>
      <c r="AD268" s="210"/>
      <c r="AE268" s="210"/>
      <c r="AF268" s="210" t="s">
        <v>219</v>
      </c>
      <c r="AG268" s="210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</row>
    <row r="269" spans="1:59" outlineLevel="1" x14ac:dyDescent="0.25">
      <c r="A269" s="227"/>
      <c r="B269" s="228"/>
      <c r="C269" s="268" t="s">
        <v>714</v>
      </c>
      <c r="D269" s="259"/>
      <c r="E269" s="259"/>
      <c r="F269" s="259"/>
      <c r="G269" s="25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10"/>
      <c r="Y269" s="210"/>
      <c r="Z269" s="210"/>
      <c r="AA269" s="210"/>
      <c r="AB269" s="210"/>
      <c r="AC269" s="210"/>
      <c r="AD269" s="210"/>
      <c r="AE269" s="210"/>
      <c r="AF269" s="210" t="s">
        <v>219</v>
      </c>
      <c r="AG269" s="210"/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</row>
    <row r="270" spans="1:59" outlineLevel="1" x14ac:dyDescent="0.25">
      <c r="A270" s="227"/>
      <c r="B270" s="228"/>
      <c r="C270" s="268" t="s">
        <v>715</v>
      </c>
      <c r="D270" s="259"/>
      <c r="E270" s="259"/>
      <c r="F270" s="259"/>
      <c r="G270" s="25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10"/>
      <c r="Y270" s="210"/>
      <c r="Z270" s="210"/>
      <c r="AA270" s="210"/>
      <c r="AB270" s="210"/>
      <c r="AC270" s="210"/>
      <c r="AD270" s="210"/>
      <c r="AE270" s="210"/>
      <c r="AF270" s="210" t="s">
        <v>219</v>
      </c>
      <c r="AG270" s="210"/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</row>
    <row r="271" spans="1:59" outlineLevel="1" x14ac:dyDescent="0.25">
      <c r="A271" s="227"/>
      <c r="B271" s="228"/>
      <c r="C271" s="268" t="s">
        <v>716</v>
      </c>
      <c r="D271" s="259"/>
      <c r="E271" s="259"/>
      <c r="F271" s="259"/>
      <c r="G271" s="25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10"/>
      <c r="Y271" s="210"/>
      <c r="Z271" s="210"/>
      <c r="AA271" s="210"/>
      <c r="AB271" s="210"/>
      <c r="AC271" s="210"/>
      <c r="AD271" s="210"/>
      <c r="AE271" s="210"/>
      <c r="AF271" s="210" t="s">
        <v>219</v>
      </c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</row>
    <row r="272" spans="1:59" outlineLevel="1" x14ac:dyDescent="0.25">
      <c r="A272" s="244">
        <v>23</v>
      </c>
      <c r="B272" s="245" t="s">
        <v>717</v>
      </c>
      <c r="C272" s="263" t="s">
        <v>718</v>
      </c>
      <c r="D272" s="246" t="s">
        <v>719</v>
      </c>
      <c r="E272" s="247">
        <v>30</v>
      </c>
      <c r="F272" s="248"/>
      <c r="G272" s="249">
        <f>ROUND(E272*F272,2)</f>
        <v>0</v>
      </c>
      <c r="H272" s="248"/>
      <c r="I272" s="249">
        <f>ROUND(E272*H272,2)</f>
        <v>0</v>
      </c>
      <c r="J272" s="248"/>
      <c r="K272" s="249">
        <f>ROUND(E272*J272,2)</f>
        <v>0</v>
      </c>
      <c r="L272" s="249">
        <v>21</v>
      </c>
      <c r="M272" s="249">
        <f>G272*(1+L272/100)</f>
        <v>0</v>
      </c>
      <c r="N272" s="249">
        <v>0</v>
      </c>
      <c r="O272" s="249">
        <f>ROUND(E272*N272,2)</f>
        <v>0</v>
      </c>
      <c r="P272" s="249">
        <v>0</v>
      </c>
      <c r="Q272" s="249">
        <f>ROUND(E272*P272,2)</f>
        <v>0</v>
      </c>
      <c r="R272" s="249"/>
      <c r="S272" s="250" t="s">
        <v>358</v>
      </c>
      <c r="T272" s="229">
        <v>0</v>
      </c>
      <c r="U272" s="229">
        <f>ROUND(E272*T272,2)</f>
        <v>0</v>
      </c>
      <c r="V272" s="229"/>
      <c r="W272" s="229" t="s">
        <v>152</v>
      </c>
      <c r="X272" s="210"/>
      <c r="Y272" s="210"/>
      <c r="Z272" s="210"/>
      <c r="AA272" s="210"/>
      <c r="AB272" s="210"/>
      <c r="AC272" s="210"/>
      <c r="AD272" s="210"/>
      <c r="AE272" s="210"/>
      <c r="AF272" s="210" t="s">
        <v>153</v>
      </c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</row>
    <row r="273" spans="1:59" outlineLevel="1" x14ac:dyDescent="0.25">
      <c r="A273" s="227"/>
      <c r="B273" s="228"/>
      <c r="C273" s="264" t="s">
        <v>720</v>
      </c>
      <c r="D273" s="230"/>
      <c r="E273" s="231">
        <v>30</v>
      </c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10"/>
      <c r="Y273" s="210"/>
      <c r="Z273" s="210"/>
      <c r="AA273" s="210"/>
      <c r="AB273" s="210"/>
      <c r="AC273" s="210"/>
      <c r="AD273" s="210"/>
      <c r="AE273" s="210"/>
      <c r="AF273" s="210" t="s">
        <v>155</v>
      </c>
      <c r="AG273" s="210">
        <v>0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</row>
    <row r="274" spans="1:59" x14ac:dyDescent="0.25">
      <c r="A274" s="238" t="s">
        <v>146</v>
      </c>
      <c r="B274" s="239" t="s">
        <v>85</v>
      </c>
      <c r="C274" s="262" t="s">
        <v>86</v>
      </c>
      <c r="D274" s="240"/>
      <c r="E274" s="241"/>
      <c r="F274" s="242"/>
      <c r="G274" s="242">
        <f>SUMIF(AF275:AF412,"&lt;&gt;NOR",G275:G412)</f>
        <v>0</v>
      </c>
      <c r="H274" s="242"/>
      <c r="I274" s="242">
        <f>SUM(I275:I412)</f>
        <v>0</v>
      </c>
      <c r="J274" s="242"/>
      <c r="K274" s="242">
        <f>SUM(K275:K412)</f>
        <v>0</v>
      </c>
      <c r="L274" s="242"/>
      <c r="M274" s="242">
        <f>SUM(M275:M412)</f>
        <v>0</v>
      </c>
      <c r="N274" s="242"/>
      <c r="O274" s="242">
        <f>SUM(O275:O412)</f>
        <v>0.02</v>
      </c>
      <c r="P274" s="242"/>
      <c r="Q274" s="242">
        <f>SUM(Q275:Q412)</f>
        <v>30.89</v>
      </c>
      <c r="R274" s="242"/>
      <c r="S274" s="243"/>
      <c r="T274" s="237"/>
      <c r="U274" s="237">
        <f>SUM(U275:U412)</f>
        <v>114.18</v>
      </c>
      <c r="V274" s="237"/>
      <c r="W274" s="237"/>
      <c r="AF274" t="s">
        <v>147</v>
      </c>
    </row>
    <row r="275" spans="1:59" outlineLevel="1" x14ac:dyDescent="0.25">
      <c r="A275" s="244">
        <v>24</v>
      </c>
      <c r="B275" s="245" t="s">
        <v>721</v>
      </c>
      <c r="C275" s="263" t="s">
        <v>722</v>
      </c>
      <c r="D275" s="246" t="s">
        <v>150</v>
      </c>
      <c r="E275" s="247">
        <v>20.475000000000001</v>
      </c>
      <c r="F275" s="248"/>
      <c r="G275" s="249">
        <f>ROUND(E275*F275,2)</f>
        <v>0</v>
      </c>
      <c r="H275" s="248"/>
      <c r="I275" s="249">
        <f>ROUND(E275*H275,2)</f>
        <v>0</v>
      </c>
      <c r="J275" s="248"/>
      <c r="K275" s="249">
        <f>ROUND(E275*J275,2)</f>
        <v>0</v>
      </c>
      <c r="L275" s="249">
        <v>21</v>
      </c>
      <c r="M275" s="249">
        <f>G275*(1+L275/100)</f>
        <v>0</v>
      </c>
      <c r="N275" s="249">
        <v>6.7000000000000002E-4</v>
      </c>
      <c r="O275" s="249">
        <f>ROUND(E275*N275,2)</f>
        <v>0.01</v>
      </c>
      <c r="P275" s="249">
        <v>8.7999999999999995E-2</v>
      </c>
      <c r="Q275" s="249">
        <f>ROUND(E275*P275,2)</f>
        <v>1.8</v>
      </c>
      <c r="R275" s="249"/>
      <c r="S275" s="250" t="s">
        <v>151</v>
      </c>
      <c r="T275" s="229">
        <v>0.36599999999999999</v>
      </c>
      <c r="U275" s="229">
        <f>ROUND(E275*T275,2)</f>
        <v>7.49</v>
      </c>
      <c r="V275" s="229"/>
      <c r="W275" s="229" t="s">
        <v>152</v>
      </c>
      <c r="X275" s="210"/>
      <c r="Y275" s="210"/>
      <c r="Z275" s="210"/>
      <c r="AA275" s="210"/>
      <c r="AB275" s="210"/>
      <c r="AC275" s="210"/>
      <c r="AD275" s="210"/>
      <c r="AE275" s="210"/>
      <c r="AF275" s="210" t="s">
        <v>153</v>
      </c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</row>
    <row r="276" spans="1:59" outlineLevel="1" x14ac:dyDescent="0.25">
      <c r="A276" s="227"/>
      <c r="B276" s="228"/>
      <c r="C276" s="264" t="s">
        <v>723</v>
      </c>
      <c r="D276" s="230"/>
      <c r="E276" s="231">
        <v>20.475000000000001</v>
      </c>
      <c r="F276" s="229"/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10"/>
      <c r="Y276" s="210"/>
      <c r="Z276" s="210"/>
      <c r="AA276" s="210"/>
      <c r="AB276" s="210"/>
      <c r="AC276" s="210"/>
      <c r="AD276" s="210"/>
      <c r="AE276" s="210"/>
      <c r="AF276" s="210" t="s">
        <v>155</v>
      </c>
      <c r="AG276" s="210">
        <v>0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</row>
    <row r="277" spans="1:59" outlineLevel="1" x14ac:dyDescent="0.25">
      <c r="A277" s="244">
        <v>25</v>
      </c>
      <c r="B277" s="245" t="s">
        <v>724</v>
      </c>
      <c r="C277" s="263" t="s">
        <v>725</v>
      </c>
      <c r="D277" s="246" t="s">
        <v>283</v>
      </c>
      <c r="E277" s="247">
        <v>0.48662</v>
      </c>
      <c r="F277" s="248"/>
      <c r="G277" s="249">
        <f>ROUND(E277*F277,2)</f>
        <v>0</v>
      </c>
      <c r="H277" s="248"/>
      <c r="I277" s="249">
        <f>ROUND(E277*H277,2)</f>
        <v>0</v>
      </c>
      <c r="J277" s="248"/>
      <c r="K277" s="249">
        <f>ROUND(E277*J277,2)</f>
        <v>0</v>
      </c>
      <c r="L277" s="249">
        <v>21</v>
      </c>
      <c r="M277" s="249">
        <f>G277*(1+L277/100)</f>
        <v>0</v>
      </c>
      <c r="N277" s="249">
        <v>1.8270000000000002E-2</v>
      </c>
      <c r="O277" s="249">
        <f>ROUND(E277*N277,2)</f>
        <v>0.01</v>
      </c>
      <c r="P277" s="249">
        <v>1.2609999999999999</v>
      </c>
      <c r="Q277" s="249">
        <f>ROUND(E277*P277,2)</f>
        <v>0.61</v>
      </c>
      <c r="R277" s="249"/>
      <c r="S277" s="250" t="s">
        <v>151</v>
      </c>
      <c r="T277" s="229">
        <v>13.6</v>
      </c>
      <c r="U277" s="229">
        <f>ROUND(E277*T277,2)</f>
        <v>6.62</v>
      </c>
      <c r="V277" s="229"/>
      <c r="W277" s="229" t="s">
        <v>152</v>
      </c>
      <c r="X277" s="210"/>
      <c r="Y277" s="210"/>
      <c r="Z277" s="210"/>
      <c r="AA277" s="210"/>
      <c r="AB277" s="210"/>
      <c r="AC277" s="210"/>
      <c r="AD277" s="210"/>
      <c r="AE277" s="210"/>
      <c r="AF277" s="210" t="s">
        <v>153</v>
      </c>
      <c r="AG277" s="210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</row>
    <row r="278" spans="1:59" outlineLevel="1" x14ac:dyDescent="0.25">
      <c r="A278" s="227"/>
      <c r="B278" s="228"/>
      <c r="C278" s="264" t="s">
        <v>726</v>
      </c>
      <c r="D278" s="230"/>
      <c r="E278" s="231">
        <v>0.48662</v>
      </c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10"/>
      <c r="Y278" s="210"/>
      <c r="Z278" s="210"/>
      <c r="AA278" s="210"/>
      <c r="AB278" s="210"/>
      <c r="AC278" s="210"/>
      <c r="AD278" s="210"/>
      <c r="AE278" s="210"/>
      <c r="AF278" s="210" t="s">
        <v>155</v>
      </c>
      <c r="AG278" s="210">
        <v>0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</row>
    <row r="279" spans="1:59" outlineLevel="1" x14ac:dyDescent="0.25">
      <c r="A279" s="244">
        <v>26</v>
      </c>
      <c r="B279" s="245" t="s">
        <v>727</v>
      </c>
      <c r="C279" s="263" t="s">
        <v>728</v>
      </c>
      <c r="D279" s="246" t="s">
        <v>158</v>
      </c>
      <c r="E279" s="247">
        <v>2.0474999999999999</v>
      </c>
      <c r="F279" s="248"/>
      <c r="G279" s="249">
        <f>ROUND(E279*F279,2)</f>
        <v>0</v>
      </c>
      <c r="H279" s="248"/>
      <c r="I279" s="249">
        <f>ROUND(E279*H279,2)</f>
        <v>0</v>
      </c>
      <c r="J279" s="248"/>
      <c r="K279" s="249">
        <f>ROUND(E279*J279,2)</f>
        <v>0</v>
      </c>
      <c r="L279" s="249">
        <v>21</v>
      </c>
      <c r="M279" s="249">
        <f>G279*(1+L279/100)</f>
        <v>0</v>
      </c>
      <c r="N279" s="249">
        <v>0</v>
      </c>
      <c r="O279" s="249">
        <f>ROUND(E279*N279,2)</f>
        <v>0</v>
      </c>
      <c r="P279" s="249">
        <v>2.2000000000000002</v>
      </c>
      <c r="Q279" s="249">
        <f>ROUND(E279*P279,2)</f>
        <v>4.5</v>
      </c>
      <c r="R279" s="249"/>
      <c r="S279" s="250" t="s">
        <v>151</v>
      </c>
      <c r="T279" s="229">
        <v>7.1950000000000003</v>
      </c>
      <c r="U279" s="229">
        <f>ROUND(E279*T279,2)</f>
        <v>14.73</v>
      </c>
      <c r="V279" s="229"/>
      <c r="W279" s="229" t="s">
        <v>152</v>
      </c>
      <c r="X279" s="210"/>
      <c r="Y279" s="210"/>
      <c r="Z279" s="210"/>
      <c r="AA279" s="210"/>
      <c r="AB279" s="210"/>
      <c r="AC279" s="210"/>
      <c r="AD279" s="210"/>
      <c r="AE279" s="210"/>
      <c r="AF279" s="210" t="s">
        <v>153</v>
      </c>
      <c r="AG279" s="210"/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</row>
    <row r="280" spans="1:59" outlineLevel="1" x14ac:dyDescent="0.25">
      <c r="A280" s="227"/>
      <c r="B280" s="228"/>
      <c r="C280" s="264" t="s">
        <v>729</v>
      </c>
      <c r="D280" s="230"/>
      <c r="E280" s="231">
        <v>2.0474999999999999</v>
      </c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10"/>
      <c r="Y280" s="210"/>
      <c r="Z280" s="210"/>
      <c r="AA280" s="210"/>
      <c r="AB280" s="210"/>
      <c r="AC280" s="210"/>
      <c r="AD280" s="210"/>
      <c r="AE280" s="210"/>
      <c r="AF280" s="210" t="s">
        <v>155</v>
      </c>
      <c r="AG280" s="210">
        <v>0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</row>
    <row r="281" spans="1:59" outlineLevel="1" x14ac:dyDescent="0.25">
      <c r="A281" s="244">
        <v>27</v>
      </c>
      <c r="B281" s="245" t="s">
        <v>730</v>
      </c>
      <c r="C281" s="263" t="s">
        <v>731</v>
      </c>
      <c r="D281" s="246" t="s">
        <v>158</v>
      </c>
      <c r="E281" s="247">
        <v>1.6379999999999999</v>
      </c>
      <c r="F281" s="248"/>
      <c r="G281" s="249">
        <f>ROUND(E281*F281,2)</f>
        <v>0</v>
      </c>
      <c r="H281" s="248"/>
      <c r="I281" s="249">
        <f>ROUND(E281*H281,2)</f>
        <v>0</v>
      </c>
      <c r="J281" s="248"/>
      <c r="K281" s="249">
        <f>ROUND(E281*J281,2)</f>
        <v>0</v>
      </c>
      <c r="L281" s="249">
        <v>21</v>
      </c>
      <c r="M281" s="249">
        <f>G281*(1+L281/100)</f>
        <v>0</v>
      </c>
      <c r="N281" s="249">
        <v>0</v>
      </c>
      <c r="O281" s="249">
        <f>ROUND(E281*N281,2)</f>
        <v>0</v>
      </c>
      <c r="P281" s="249">
        <v>1.4</v>
      </c>
      <c r="Q281" s="249">
        <f>ROUND(E281*P281,2)</f>
        <v>2.29</v>
      </c>
      <c r="R281" s="249"/>
      <c r="S281" s="250" t="s">
        <v>151</v>
      </c>
      <c r="T281" s="229">
        <v>1.2569999999999999</v>
      </c>
      <c r="U281" s="229">
        <f>ROUND(E281*T281,2)</f>
        <v>2.06</v>
      </c>
      <c r="V281" s="229"/>
      <c r="W281" s="229" t="s">
        <v>152</v>
      </c>
      <c r="X281" s="210"/>
      <c r="Y281" s="210"/>
      <c r="Z281" s="210"/>
      <c r="AA281" s="210"/>
      <c r="AB281" s="210"/>
      <c r="AC281" s="210"/>
      <c r="AD281" s="210"/>
      <c r="AE281" s="210"/>
      <c r="AF281" s="210" t="s">
        <v>153</v>
      </c>
      <c r="AG281" s="210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</row>
    <row r="282" spans="1:59" outlineLevel="1" x14ac:dyDescent="0.25">
      <c r="A282" s="227"/>
      <c r="B282" s="228"/>
      <c r="C282" s="264" t="s">
        <v>732</v>
      </c>
      <c r="D282" s="230"/>
      <c r="E282" s="231">
        <v>1.6379999999999999</v>
      </c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10"/>
      <c r="Y282" s="210"/>
      <c r="Z282" s="210"/>
      <c r="AA282" s="210"/>
      <c r="AB282" s="210"/>
      <c r="AC282" s="210"/>
      <c r="AD282" s="210"/>
      <c r="AE282" s="210"/>
      <c r="AF282" s="210" t="s">
        <v>155</v>
      </c>
      <c r="AG282" s="210">
        <v>0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</row>
    <row r="283" spans="1:59" outlineLevel="1" x14ac:dyDescent="0.25">
      <c r="A283" s="244">
        <v>28</v>
      </c>
      <c r="B283" s="245" t="s">
        <v>733</v>
      </c>
      <c r="C283" s="263" t="s">
        <v>734</v>
      </c>
      <c r="D283" s="246" t="s">
        <v>252</v>
      </c>
      <c r="E283" s="247">
        <v>14.89</v>
      </c>
      <c r="F283" s="248"/>
      <c r="G283" s="249">
        <f>ROUND(E283*F283,2)</f>
        <v>0</v>
      </c>
      <c r="H283" s="248"/>
      <c r="I283" s="249">
        <f>ROUND(E283*H283,2)</f>
        <v>0</v>
      </c>
      <c r="J283" s="248"/>
      <c r="K283" s="249">
        <f>ROUND(E283*J283,2)</f>
        <v>0</v>
      </c>
      <c r="L283" s="249">
        <v>21</v>
      </c>
      <c r="M283" s="249">
        <f>G283*(1+L283/100)</f>
        <v>0</v>
      </c>
      <c r="N283" s="249">
        <v>0</v>
      </c>
      <c r="O283" s="249">
        <f>ROUND(E283*N283,2)</f>
        <v>0</v>
      </c>
      <c r="P283" s="249">
        <v>3.6999999999999998E-2</v>
      </c>
      <c r="Q283" s="249">
        <f>ROUND(E283*P283,2)</f>
        <v>0.55000000000000004</v>
      </c>
      <c r="R283" s="249"/>
      <c r="S283" s="250" t="s">
        <v>151</v>
      </c>
      <c r="T283" s="229">
        <v>0.55000000000000004</v>
      </c>
      <c r="U283" s="229">
        <f>ROUND(E283*T283,2)</f>
        <v>8.19</v>
      </c>
      <c r="V283" s="229"/>
      <c r="W283" s="229" t="s">
        <v>152</v>
      </c>
      <c r="X283" s="210"/>
      <c r="Y283" s="210"/>
      <c r="Z283" s="210"/>
      <c r="AA283" s="210"/>
      <c r="AB283" s="210"/>
      <c r="AC283" s="210"/>
      <c r="AD283" s="210"/>
      <c r="AE283" s="210"/>
      <c r="AF283" s="210" t="s">
        <v>153</v>
      </c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</row>
    <row r="284" spans="1:59" outlineLevel="1" x14ac:dyDescent="0.25">
      <c r="A284" s="227"/>
      <c r="B284" s="228"/>
      <c r="C284" s="264" t="s">
        <v>735</v>
      </c>
      <c r="D284" s="230"/>
      <c r="E284" s="231">
        <v>14.89</v>
      </c>
      <c r="F284" s="229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10"/>
      <c r="Y284" s="210"/>
      <c r="Z284" s="210"/>
      <c r="AA284" s="210"/>
      <c r="AB284" s="210"/>
      <c r="AC284" s="210"/>
      <c r="AD284" s="210"/>
      <c r="AE284" s="210"/>
      <c r="AF284" s="210" t="s">
        <v>155</v>
      </c>
      <c r="AG284" s="210">
        <v>0</v>
      </c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</row>
    <row r="285" spans="1:59" outlineLevel="1" x14ac:dyDescent="0.25">
      <c r="A285" s="244">
        <v>29</v>
      </c>
      <c r="B285" s="245" t="s">
        <v>736</v>
      </c>
      <c r="C285" s="263" t="s">
        <v>737</v>
      </c>
      <c r="D285" s="246" t="s">
        <v>264</v>
      </c>
      <c r="E285" s="247">
        <v>3</v>
      </c>
      <c r="F285" s="248"/>
      <c r="G285" s="249">
        <f>ROUND(E285*F285,2)</f>
        <v>0</v>
      </c>
      <c r="H285" s="248"/>
      <c r="I285" s="249">
        <f>ROUND(E285*H285,2)</f>
        <v>0</v>
      </c>
      <c r="J285" s="248"/>
      <c r="K285" s="249">
        <f>ROUND(E285*J285,2)</f>
        <v>0</v>
      </c>
      <c r="L285" s="249">
        <v>21</v>
      </c>
      <c r="M285" s="249">
        <f>G285*(1+L285/100)</f>
        <v>0</v>
      </c>
      <c r="N285" s="249">
        <v>0</v>
      </c>
      <c r="O285" s="249">
        <f>ROUND(E285*N285,2)</f>
        <v>0</v>
      </c>
      <c r="P285" s="249">
        <v>7.0000000000000001E-3</v>
      </c>
      <c r="Q285" s="249">
        <f>ROUND(E285*P285,2)</f>
        <v>0.02</v>
      </c>
      <c r="R285" s="249"/>
      <c r="S285" s="250" t="s">
        <v>151</v>
      </c>
      <c r="T285" s="229">
        <v>0.33300000000000002</v>
      </c>
      <c r="U285" s="229">
        <f>ROUND(E285*T285,2)</f>
        <v>1</v>
      </c>
      <c r="V285" s="229"/>
      <c r="W285" s="229" t="s">
        <v>152</v>
      </c>
      <c r="X285" s="210"/>
      <c r="Y285" s="210"/>
      <c r="Z285" s="210"/>
      <c r="AA285" s="210"/>
      <c r="AB285" s="210"/>
      <c r="AC285" s="210"/>
      <c r="AD285" s="210"/>
      <c r="AE285" s="210"/>
      <c r="AF285" s="210" t="s">
        <v>153</v>
      </c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</row>
    <row r="286" spans="1:59" outlineLevel="1" x14ac:dyDescent="0.25">
      <c r="A286" s="227"/>
      <c r="B286" s="228"/>
      <c r="C286" s="264" t="s">
        <v>738</v>
      </c>
      <c r="D286" s="230"/>
      <c r="E286" s="231">
        <v>1</v>
      </c>
      <c r="F286" s="229"/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10"/>
      <c r="Y286" s="210"/>
      <c r="Z286" s="210"/>
      <c r="AA286" s="210"/>
      <c r="AB286" s="210"/>
      <c r="AC286" s="210"/>
      <c r="AD286" s="210"/>
      <c r="AE286" s="210"/>
      <c r="AF286" s="210" t="s">
        <v>155</v>
      </c>
      <c r="AG286" s="210">
        <v>0</v>
      </c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</row>
    <row r="287" spans="1:59" outlineLevel="1" x14ac:dyDescent="0.25">
      <c r="A287" s="227"/>
      <c r="B287" s="228"/>
      <c r="C287" s="264" t="s">
        <v>739</v>
      </c>
      <c r="D287" s="230"/>
      <c r="E287" s="231">
        <v>2</v>
      </c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10"/>
      <c r="Y287" s="210"/>
      <c r="Z287" s="210"/>
      <c r="AA287" s="210"/>
      <c r="AB287" s="210"/>
      <c r="AC287" s="210"/>
      <c r="AD287" s="210"/>
      <c r="AE287" s="210"/>
      <c r="AF287" s="210" t="s">
        <v>155</v>
      </c>
      <c r="AG287" s="210">
        <v>0</v>
      </c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</row>
    <row r="288" spans="1:59" outlineLevel="1" x14ac:dyDescent="0.25">
      <c r="A288" s="244">
        <v>30</v>
      </c>
      <c r="B288" s="245" t="s">
        <v>740</v>
      </c>
      <c r="C288" s="263" t="s">
        <v>741</v>
      </c>
      <c r="D288" s="246" t="s">
        <v>150</v>
      </c>
      <c r="E288" s="247">
        <v>476.17169999999999</v>
      </c>
      <c r="F288" s="248"/>
      <c r="G288" s="249">
        <f>ROUND(E288*F288,2)</f>
        <v>0</v>
      </c>
      <c r="H288" s="248"/>
      <c r="I288" s="249">
        <f>ROUND(E288*H288,2)</f>
        <v>0</v>
      </c>
      <c r="J288" s="248"/>
      <c r="K288" s="249">
        <f>ROUND(E288*J288,2)</f>
        <v>0</v>
      </c>
      <c r="L288" s="249">
        <v>21</v>
      </c>
      <c r="M288" s="249">
        <f>G288*(1+L288/100)</f>
        <v>0</v>
      </c>
      <c r="N288" s="249">
        <v>0</v>
      </c>
      <c r="O288" s="249">
        <f>ROUND(E288*N288,2)</f>
        <v>0</v>
      </c>
      <c r="P288" s="249">
        <v>0.01</v>
      </c>
      <c r="Q288" s="249">
        <f>ROUND(E288*P288,2)</f>
        <v>4.76</v>
      </c>
      <c r="R288" s="249"/>
      <c r="S288" s="250" t="s">
        <v>151</v>
      </c>
      <c r="T288" s="229">
        <v>0.04</v>
      </c>
      <c r="U288" s="229">
        <f>ROUND(E288*T288,2)</f>
        <v>19.05</v>
      </c>
      <c r="V288" s="229"/>
      <c r="W288" s="229" t="s">
        <v>152</v>
      </c>
      <c r="X288" s="210"/>
      <c r="Y288" s="210"/>
      <c r="Z288" s="210"/>
      <c r="AA288" s="210"/>
      <c r="AB288" s="210"/>
      <c r="AC288" s="210"/>
      <c r="AD288" s="210"/>
      <c r="AE288" s="210"/>
      <c r="AF288" s="210" t="s">
        <v>153</v>
      </c>
      <c r="AG288" s="210"/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</row>
    <row r="289" spans="1:59" outlineLevel="1" x14ac:dyDescent="0.25">
      <c r="A289" s="227"/>
      <c r="B289" s="228"/>
      <c r="C289" s="264" t="s">
        <v>562</v>
      </c>
      <c r="D289" s="230"/>
      <c r="E289" s="231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10"/>
      <c r="Y289" s="210"/>
      <c r="Z289" s="210"/>
      <c r="AA289" s="210"/>
      <c r="AB289" s="210"/>
      <c r="AC289" s="210"/>
      <c r="AD289" s="210"/>
      <c r="AE289" s="210"/>
      <c r="AF289" s="210" t="s">
        <v>155</v>
      </c>
      <c r="AG289" s="210">
        <v>0</v>
      </c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</row>
    <row r="290" spans="1:59" outlineLevel="1" x14ac:dyDescent="0.25">
      <c r="A290" s="227"/>
      <c r="B290" s="228"/>
      <c r="C290" s="264" t="s">
        <v>166</v>
      </c>
      <c r="D290" s="230"/>
      <c r="E290" s="231"/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10"/>
      <c r="Y290" s="210"/>
      <c r="Z290" s="210"/>
      <c r="AA290" s="210"/>
      <c r="AB290" s="210"/>
      <c r="AC290" s="210"/>
      <c r="AD290" s="210"/>
      <c r="AE290" s="210"/>
      <c r="AF290" s="210" t="s">
        <v>155</v>
      </c>
      <c r="AG290" s="210">
        <v>0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</row>
    <row r="291" spans="1:59" outlineLevel="1" x14ac:dyDescent="0.25">
      <c r="A291" s="227"/>
      <c r="B291" s="228"/>
      <c r="C291" s="264" t="s">
        <v>563</v>
      </c>
      <c r="D291" s="230"/>
      <c r="E291" s="231">
        <v>25.504000000000001</v>
      </c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10"/>
      <c r="Y291" s="210"/>
      <c r="Z291" s="210"/>
      <c r="AA291" s="210"/>
      <c r="AB291" s="210"/>
      <c r="AC291" s="210"/>
      <c r="AD291" s="210"/>
      <c r="AE291" s="210"/>
      <c r="AF291" s="210" t="s">
        <v>155</v>
      </c>
      <c r="AG291" s="210">
        <v>0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</row>
    <row r="292" spans="1:59" outlineLevel="1" x14ac:dyDescent="0.25">
      <c r="A292" s="227"/>
      <c r="B292" s="228"/>
      <c r="C292" s="265" t="s">
        <v>173</v>
      </c>
      <c r="D292" s="232"/>
      <c r="E292" s="233">
        <v>25.504000000000001</v>
      </c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10"/>
      <c r="Y292" s="210"/>
      <c r="Z292" s="210"/>
      <c r="AA292" s="210"/>
      <c r="AB292" s="210"/>
      <c r="AC292" s="210"/>
      <c r="AD292" s="210"/>
      <c r="AE292" s="210"/>
      <c r="AF292" s="210" t="s">
        <v>155</v>
      </c>
      <c r="AG292" s="210">
        <v>1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</row>
    <row r="293" spans="1:59" outlineLevel="1" x14ac:dyDescent="0.25">
      <c r="A293" s="227"/>
      <c r="B293" s="228"/>
      <c r="C293" s="264" t="s">
        <v>564</v>
      </c>
      <c r="D293" s="230"/>
      <c r="E293" s="231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10"/>
      <c r="Y293" s="210"/>
      <c r="Z293" s="210"/>
      <c r="AA293" s="210"/>
      <c r="AB293" s="210"/>
      <c r="AC293" s="210"/>
      <c r="AD293" s="210"/>
      <c r="AE293" s="210"/>
      <c r="AF293" s="210" t="s">
        <v>155</v>
      </c>
      <c r="AG293" s="210">
        <v>0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</row>
    <row r="294" spans="1:59" outlineLevel="1" x14ac:dyDescent="0.25">
      <c r="A294" s="227"/>
      <c r="B294" s="228"/>
      <c r="C294" s="264" t="s">
        <v>171</v>
      </c>
      <c r="D294" s="230"/>
      <c r="E294" s="231"/>
      <c r="F294" s="229"/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10"/>
      <c r="Y294" s="210"/>
      <c r="Z294" s="210"/>
      <c r="AA294" s="210"/>
      <c r="AB294" s="210"/>
      <c r="AC294" s="210"/>
      <c r="AD294" s="210"/>
      <c r="AE294" s="210"/>
      <c r="AF294" s="210" t="s">
        <v>155</v>
      </c>
      <c r="AG294" s="210">
        <v>0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</row>
    <row r="295" spans="1:59" outlineLevel="1" x14ac:dyDescent="0.25">
      <c r="A295" s="227"/>
      <c r="B295" s="228"/>
      <c r="C295" s="264" t="s">
        <v>565</v>
      </c>
      <c r="D295" s="230"/>
      <c r="E295" s="231">
        <v>142.38</v>
      </c>
      <c r="F295" s="229"/>
      <c r="G295" s="229"/>
      <c r="H295" s="229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10"/>
      <c r="Y295" s="210"/>
      <c r="Z295" s="210"/>
      <c r="AA295" s="210"/>
      <c r="AB295" s="210"/>
      <c r="AC295" s="210"/>
      <c r="AD295" s="210"/>
      <c r="AE295" s="210"/>
      <c r="AF295" s="210" t="s">
        <v>155</v>
      </c>
      <c r="AG295" s="210">
        <v>0</v>
      </c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</row>
    <row r="296" spans="1:59" outlineLevel="1" x14ac:dyDescent="0.25">
      <c r="A296" s="227"/>
      <c r="B296" s="228"/>
      <c r="C296" s="264" t="s">
        <v>566</v>
      </c>
      <c r="D296" s="230"/>
      <c r="E296" s="231">
        <v>10.8</v>
      </c>
      <c r="F296" s="229"/>
      <c r="G296" s="229"/>
      <c r="H296" s="229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10"/>
      <c r="Y296" s="210"/>
      <c r="Z296" s="210"/>
      <c r="AA296" s="210"/>
      <c r="AB296" s="210"/>
      <c r="AC296" s="210"/>
      <c r="AD296" s="210"/>
      <c r="AE296" s="210"/>
      <c r="AF296" s="210" t="s">
        <v>155</v>
      </c>
      <c r="AG296" s="210">
        <v>0</v>
      </c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</row>
    <row r="297" spans="1:59" outlineLevel="1" x14ac:dyDescent="0.25">
      <c r="A297" s="227"/>
      <c r="B297" s="228"/>
      <c r="C297" s="264" t="s">
        <v>567</v>
      </c>
      <c r="D297" s="230"/>
      <c r="E297" s="231">
        <v>4.5</v>
      </c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10"/>
      <c r="Y297" s="210"/>
      <c r="Z297" s="210"/>
      <c r="AA297" s="210"/>
      <c r="AB297" s="210"/>
      <c r="AC297" s="210"/>
      <c r="AD297" s="210"/>
      <c r="AE297" s="210"/>
      <c r="AF297" s="210" t="s">
        <v>155</v>
      </c>
      <c r="AG297" s="210">
        <v>0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</row>
    <row r="298" spans="1:59" outlineLevel="1" x14ac:dyDescent="0.25">
      <c r="A298" s="227"/>
      <c r="B298" s="228"/>
      <c r="C298" s="264" t="s">
        <v>568</v>
      </c>
      <c r="D298" s="230"/>
      <c r="E298" s="231">
        <v>-5.4282000000000004</v>
      </c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10"/>
      <c r="Y298" s="210"/>
      <c r="Z298" s="210"/>
      <c r="AA298" s="210"/>
      <c r="AB298" s="210"/>
      <c r="AC298" s="210"/>
      <c r="AD298" s="210"/>
      <c r="AE298" s="210"/>
      <c r="AF298" s="210" t="s">
        <v>155</v>
      </c>
      <c r="AG298" s="210">
        <v>0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</row>
    <row r="299" spans="1:59" outlineLevel="1" x14ac:dyDescent="0.25">
      <c r="A299" s="227"/>
      <c r="B299" s="228"/>
      <c r="C299" s="264" t="s">
        <v>569</v>
      </c>
      <c r="D299" s="230"/>
      <c r="E299" s="231">
        <v>-4.4352</v>
      </c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10"/>
      <c r="Y299" s="210"/>
      <c r="Z299" s="210"/>
      <c r="AA299" s="210"/>
      <c r="AB299" s="210"/>
      <c r="AC299" s="210"/>
      <c r="AD299" s="210"/>
      <c r="AE299" s="210"/>
      <c r="AF299" s="210" t="s">
        <v>155</v>
      </c>
      <c r="AG299" s="210">
        <v>0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</row>
    <row r="300" spans="1:59" outlineLevel="1" x14ac:dyDescent="0.25">
      <c r="A300" s="227"/>
      <c r="B300" s="228"/>
      <c r="C300" s="264" t="s">
        <v>570</v>
      </c>
      <c r="D300" s="230"/>
      <c r="E300" s="231">
        <v>-1.9379999999999999</v>
      </c>
      <c r="F300" s="229"/>
      <c r="G300" s="229"/>
      <c r="H300" s="229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10"/>
      <c r="Y300" s="210"/>
      <c r="Z300" s="210"/>
      <c r="AA300" s="210"/>
      <c r="AB300" s="210"/>
      <c r="AC300" s="210"/>
      <c r="AD300" s="210"/>
      <c r="AE300" s="210"/>
      <c r="AF300" s="210" t="s">
        <v>155</v>
      </c>
      <c r="AG300" s="210">
        <v>0</v>
      </c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</row>
    <row r="301" spans="1:59" outlineLevel="1" x14ac:dyDescent="0.25">
      <c r="A301" s="227"/>
      <c r="B301" s="228"/>
      <c r="C301" s="264" t="s">
        <v>571</v>
      </c>
      <c r="D301" s="230"/>
      <c r="E301" s="231">
        <v>-1.7316</v>
      </c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10"/>
      <c r="Y301" s="210"/>
      <c r="Z301" s="210"/>
      <c r="AA301" s="210"/>
      <c r="AB301" s="210"/>
      <c r="AC301" s="210"/>
      <c r="AD301" s="210"/>
      <c r="AE301" s="210"/>
      <c r="AF301" s="210" t="s">
        <v>155</v>
      </c>
      <c r="AG301" s="210">
        <v>0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</row>
    <row r="302" spans="1:59" outlineLevel="1" x14ac:dyDescent="0.25">
      <c r="A302" s="227"/>
      <c r="B302" s="228"/>
      <c r="C302" s="264" t="s">
        <v>572</v>
      </c>
      <c r="D302" s="230"/>
      <c r="E302" s="231">
        <v>-0.65549999999999997</v>
      </c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10"/>
      <c r="Y302" s="210"/>
      <c r="Z302" s="210"/>
      <c r="AA302" s="210"/>
      <c r="AB302" s="210"/>
      <c r="AC302" s="210"/>
      <c r="AD302" s="210"/>
      <c r="AE302" s="210"/>
      <c r="AF302" s="210" t="s">
        <v>155</v>
      </c>
      <c r="AG302" s="210">
        <v>0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</row>
    <row r="303" spans="1:59" outlineLevel="1" x14ac:dyDescent="0.25">
      <c r="A303" s="227"/>
      <c r="B303" s="228"/>
      <c r="C303" s="264" t="s">
        <v>573</v>
      </c>
      <c r="D303" s="230"/>
      <c r="E303" s="231">
        <v>-1.2749999999999999</v>
      </c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10"/>
      <c r="Y303" s="210"/>
      <c r="Z303" s="210"/>
      <c r="AA303" s="210"/>
      <c r="AB303" s="210"/>
      <c r="AC303" s="210"/>
      <c r="AD303" s="210"/>
      <c r="AE303" s="210"/>
      <c r="AF303" s="210" t="s">
        <v>155</v>
      </c>
      <c r="AG303" s="210">
        <v>0</v>
      </c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</row>
    <row r="304" spans="1:59" outlineLevel="1" x14ac:dyDescent="0.25">
      <c r="A304" s="227"/>
      <c r="B304" s="228"/>
      <c r="C304" s="264" t="s">
        <v>164</v>
      </c>
      <c r="D304" s="230"/>
      <c r="E304" s="231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10"/>
      <c r="Y304" s="210"/>
      <c r="Z304" s="210"/>
      <c r="AA304" s="210"/>
      <c r="AB304" s="210"/>
      <c r="AC304" s="210"/>
      <c r="AD304" s="210"/>
      <c r="AE304" s="210"/>
      <c r="AF304" s="210" t="s">
        <v>155</v>
      </c>
      <c r="AG304" s="210">
        <v>0</v>
      </c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</row>
    <row r="305" spans="1:59" outlineLevel="1" x14ac:dyDescent="0.25">
      <c r="A305" s="227"/>
      <c r="B305" s="228"/>
      <c r="C305" s="264" t="s">
        <v>574</v>
      </c>
      <c r="D305" s="230"/>
      <c r="E305" s="231">
        <v>41.4</v>
      </c>
      <c r="F305" s="229"/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10"/>
      <c r="Y305" s="210"/>
      <c r="Z305" s="210"/>
      <c r="AA305" s="210"/>
      <c r="AB305" s="210"/>
      <c r="AC305" s="210"/>
      <c r="AD305" s="210"/>
      <c r="AE305" s="210"/>
      <c r="AF305" s="210" t="s">
        <v>155</v>
      </c>
      <c r="AG305" s="210">
        <v>0</v>
      </c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</row>
    <row r="306" spans="1:59" outlineLevel="1" x14ac:dyDescent="0.25">
      <c r="A306" s="227"/>
      <c r="B306" s="228"/>
      <c r="C306" s="264" t="s">
        <v>575</v>
      </c>
      <c r="D306" s="230"/>
      <c r="E306" s="231">
        <v>24</v>
      </c>
      <c r="F306" s="229"/>
      <c r="G306" s="229"/>
      <c r="H306" s="229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10"/>
      <c r="Y306" s="210"/>
      <c r="Z306" s="210"/>
      <c r="AA306" s="210"/>
      <c r="AB306" s="210"/>
      <c r="AC306" s="210"/>
      <c r="AD306" s="210"/>
      <c r="AE306" s="210"/>
      <c r="AF306" s="210" t="s">
        <v>155</v>
      </c>
      <c r="AG306" s="210">
        <v>0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</row>
    <row r="307" spans="1:59" outlineLevel="1" x14ac:dyDescent="0.25">
      <c r="A307" s="227"/>
      <c r="B307" s="228"/>
      <c r="C307" s="264" t="s">
        <v>567</v>
      </c>
      <c r="D307" s="230"/>
      <c r="E307" s="231">
        <v>4.5</v>
      </c>
      <c r="F307" s="229"/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10"/>
      <c r="Y307" s="210"/>
      <c r="Z307" s="210"/>
      <c r="AA307" s="210"/>
      <c r="AB307" s="210"/>
      <c r="AC307" s="210"/>
      <c r="AD307" s="210"/>
      <c r="AE307" s="210"/>
      <c r="AF307" s="210" t="s">
        <v>155</v>
      </c>
      <c r="AG307" s="210">
        <v>0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</row>
    <row r="308" spans="1:59" outlineLevel="1" x14ac:dyDescent="0.25">
      <c r="A308" s="227"/>
      <c r="B308" s="228"/>
      <c r="C308" s="264" t="s">
        <v>569</v>
      </c>
      <c r="D308" s="230"/>
      <c r="E308" s="231">
        <v>-4.4352</v>
      </c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10"/>
      <c r="Y308" s="210"/>
      <c r="Z308" s="210"/>
      <c r="AA308" s="210"/>
      <c r="AB308" s="210"/>
      <c r="AC308" s="210"/>
      <c r="AD308" s="210"/>
      <c r="AE308" s="210"/>
      <c r="AF308" s="210" t="s">
        <v>155</v>
      </c>
      <c r="AG308" s="210">
        <v>0</v>
      </c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</row>
    <row r="309" spans="1:59" outlineLevel="1" x14ac:dyDescent="0.25">
      <c r="A309" s="227"/>
      <c r="B309" s="228"/>
      <c r="C309" s="264" t="s">
        <v>166</v>
      </c>
      <c r="D309" s="230"/>
      <c r="E309" s="231"/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10"/>
      <c r="Y309" s="210"/>
      <c r="Z309" s="210"/>
      <c r="AA309" s="210"/>
      <c r="AB309" s="210"/>
      <c r="AC309" s="210"/>
      <c r="AD309" s="210"/>
      <c r="AE309" s="210"/>
      <c r="AF309" s="210" t="s">
        <v>155</v>
      </c>
      <c r="AG309" s="210">
        <v>0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</row>
    <row r="310" spans="1:59" outlineLevel="1" x14ac:dyDescent="0.25">
      <c r="A310" s="227"/>
      <c r="B310" s="228"/>
      <c r="C310" s="264" t="s">
        <v>576</v>
      </c>
      <c r="D310" s="230"/>
      <c r="E310" s="231">
        <v>56.34</v>
      </c>
      <c r="F310" s="229"/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10"/>
      <c r="Y310" s="210"/>
      <c r="Z310" s="210"/>
      <c r="AA310" s="210"/>
      <c r="AB310" s="210"/>
      <c r="AC310" s="210"/>
      <c r="AD310" s="210"/>
      <c r="AE310" s="210"/>
      <c r="AF310" s="210" t="s">
        <v>155</v>
      </c>
      <c r="AG310" s="210">
        <v>0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</row>
    <row r="311" spans="1:59" outlineLevel="1" x14ac:dyDescent="0.25">
      <c r="A311" s="227"/>
      <c r="B311" s="228"/>
      <c r="C311" s="264" t="s">
        <v>577</v>
      </c>
      <c r="D311" s="230"/>
      <c r="E311" s="231">
        <v>13.86</v>
      </c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10"/>
      <c r="Y311" s="210"/>
      <c r="Z311" s="210"/>
      <c r="AA311" s="210"/>
      <c r="AB311" s="210"/>
      <c r="AC311" s="210"/>
      <c r="AD311" s="210"/>
      <c r="AE311" s="210"/>
      <c r="AF311" s="210" t="s">
        <v>155</v>
      </c>
      <c r="AG311" s="210">
        <v>0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</row>
    <row r="312" spans="1:59" outlineLevel="1" x14ac:dyDescent="0.25">
      <c r="A312" s="227"/>
      <c r="B312" s="228"/>
      <c r="C312" s="264" t="s">
        <v>567</v>
      </c>
      <c r="D312" s="230"/>
      <c r="E312" s="231">
        <v>4.5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10"/>
      <c r="Y312" s="210"/>
      <c r="Z312" s="210"/>
      <c r="AA312" s="210"/>
      <c r="AB312" s="210"/>
      <c r="AC312" s="210"/>
      <c r="AD312" s="210"/>
      <c r="AE312" s="210"/>
      <c r="AF312" s="210" t="s">
        <v>155</v>
      </c>
      <c r="AG312" s="210">
        <v>0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</row>
    <row r="313" spans="1:59" outlineLevel="1" x14ac:dyDescent="0.25">
      <c r="A313" s="227"/>
      <c r="B313" s="228"/>
      <c r="C313" s="264" t="s">
        <v>578</v>
      </c>
      <c r="D313" s="230"/>
      <c r="E313" s="231">
        <v>-0.98799999999999999</v>
      </c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10"/>
      <c r="Y313" s="210"/>
      <c r="Z313" s="210"/>
      <c r="AA313" s="210"/>
      <c r="AB313" s="210"/>
      <c r="AC313" s="210"/>
      <c r="AD313" s="210"/>
      <c r="AE313" s="210"/>
      <c r="AF313" s="210" t="s">
        <v>155</v>
      </c>
      <c r="AG313" s="210">
        <v>0</v>
      </c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</row>
    <row r="314" spans="1:59" outlineLevel="1" x14ac:dyDescent="0.25">
      <c r="A314" s="227"/>
      <c r="B314" s="228"/>
      <c r="C314" s="264" t="s">
        <v>579</v>
      </c>
      <c r="D314" s="230"/>
      <c r="E314" s="231">
        <v>-1.46</v>
      </c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10"/>
      <c r="Y314" s="210"/>
      <c r="Z314" s="210"/>
      <c r="AA314" s="210"/>
      <c r="AB314" s="210"/>
      <c r="AC314" s="210"/>
      <c r="AD314" s="210"/>
      <c r="AE314" s="210"/>
      <c r="AF314" s="210" t="s">
        <v>155</v>
      </c>
      <c r="AG314" s="210">
        <v>0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</row>
    <row r="315" spans="1:59" outlineLevel="1" x14ac:dyDescent="0.25">
      <c r="A315" s="227"/>
      <c r="B315" s="228"/>
      <c r="C315" s="264" t="s">
        <v>580</v>
      </c>
      <c r="D315" s="230"/>
      <c r="E315" s="231">
        <v>-0.16800000000000001</v>
      </c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10"/>
      <c r="Y315" s="210"/>
      <c r="Z315" s="210"/>
      <c r="AA315" s="210"/>
      <c r="AB315" s="210"/>
      <c r="AC315" s="210"/>
      <c r="AD315" s="210"/>
      <c r="AE315" s="210"/>
      <c r="AF315" s="210" t="s">
        <v>155</v>
      </c>
      <c r="AG315" s="210">
        <v>0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</row>
    <row r="316" spans="1:59" outlineLevel="1" x14ac:dyDescent="0.25">
      <c r="A316" s="227"/>
      <c r="B316" s="228"/>
      <c r="C316" s="264" t="s">
        <v>168</v>
      </c>
      <c r="D316" s="230"/>
      <c r="E316" s="231"/>
      <c r="F316" s="229"/>
      <c r="G316" s="229"/>
      <c r="H316" s="229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10"/>
      <c r="Y316" s="210"/>
      <c r="Z316" s="210"/>
      <c r="AA316" s="210"/>
      <c r="AB316" s="210"/>
      <c r="AC316" s="210"/>
      <c r="AD316" s="210"/>
      <c r="AE316" s="210"/>
      <c r="AF316" s="210" t="s">
        <v>155</v>
      </c>
      <c r="AG316" s="210">
        <v>0</v>
      </c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</row>
    <row r="317" spans="1:59" outlineLevel="1" x14ac:dyDescent="0.25">
      <c r="A317" s="227"/>
      <c r="B317" s="228"/>
      <c r="C317" s="264" t="s">
        <v>581</v>
      </c>
      <c r="D317" s="230"/>
      <c r="E317" s="231">
        <v>138.6</v>
      </c>
      <c r="F317" s="229"/>
      <c r="G317" s="229"/>
      <c r="H317" s="229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10"/>
      <c r="Y317" s="210"/>
      <c r="Z317" s="210"/>
      <c r="AA317" s="210"/>
      <c r="AB317" s="210"/>
      <c r="AC317" s="210"/>
      <c r="AD317" s="210"/>
      <c r="AE317" s="210"/>
      <c r="AF317" s="210" t="s">
        <v>155</v>
      </c>
      <c r="AG317" s="210">
        <v>0</v>
      </c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</row>
    <row r="318" spans="1:59" outlineLevel="1" x14ac:dyDescent="0.25">
      <c r="A318" s="227"/>
      <c r="B318" s="228"/>
      <c r="C318" s="264" t="s">
        <v>582</v>
      </c>
      <c r="D318" s="230"/>
      <c r="E318" s="231">
        <v>-2.7879999999999998</v>
      </c>
      <c r="F318" s="229"/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10"/>
      <c r="Y318" s="210"/>
      <c r="Z318" s="210"/>
      <c r="AA318" s="210"/>
      <c r="AB318" s="210"/>
      <c r="AC318" s="210"/>
      <c r="AD318" s="210"/>
      <c r="AE318" s="210"/>
      <c r="AF318" s="210" t="s">
        <v>155</v>
      </c>
      <c r="AG318" s="210">
        <v>0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</row>
    <row r="319" spans="1:59" outlineLevel="1" x14ac:dyDescent="0.25">
      <c r="A319" s="227"/>
      <c r="B319" s="228"/>
      <c r="C319" s="264" t="s">
        <v>583</v>
      </c>
      <c r="D319" s="230"/>
      <c r="E319" s="231">
        <v>-3.28</v>
      </c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10"/>
      <c r="Y319" s="210"/>
      <c r="Z319" s="210"/>
      <c r="AA319" s="210"/>
      <c r="AB319" s="210"/>
      <c r="AC319" s="210"/>
      <c r="AD319" s="210"/>
      <c r="AE319" s="210"/>
      <c r="AF319" s="210" t="s">
        <v>155</v>
      </c>
      <c r="AG319" s="210">
        <v>0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</row>
    <row r="320" spans="1:59" outlineLevel="1" x14ac:dyDescent="0.25">
      <c r="A320" s="227"/>
      <c r="B320" s="228"/>
      <c r="C320" s="264" t="s">
        <v>584</v>
      </c>
      <c r="D320" s="230"/>
      <c r="E320" s="231">
        <v>8.8704000000000001</v>
      </c>
      <c r="F320" s="229"/>
      <c r="G320" s="229"/>
      <c r="H320" s="229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10"/>
      <c r="Y320" s="210"/>
      <c r="Z320" s="210"/>
      <c r="AA320" s="210"/>
      <c r="AB320" s="210"/>
      <c r="AC320" s="210"/>
      <c r="AD320" s="210"/>
      <c r="AE320" s="210"/>
      <c r="AF320" s="210" t="s">
        <v>155</v>
      </c>
      <c r="AG320" s="210">
        <v>0</v>
      </c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</row>
    <row r="321" spans="1:59" outlineLevel="1" x14ac:dyDescent="0.25">
      <c r="A321" s="227"/>
      <c r="B321" s="228"/>
      <c r="C321" s="264" t="s">
        <v>585</v>
      </c>
      <c r="D321" s="230"/>
      <c r="E321" s="231">
        <v>-1.0296000000000001</v>
      </c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10"/>
      <c r="Y321" s="210"/>
      <c r="Z321" s="210"/>
      <c r="AA321" s="210"/>
      <c r="AB321" s="210"/>
      <c r="AC321" s="210"/>
      <c r="AD321" s="210"/>
      <c r="AE321" s="210"/>
      <c r="AF321" s="210" t="s">
        <v>155</v>
      </c>
      <c r="AG321" s="210">
        <v>0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</row>
    <row r="322" spans="1:59" outlineLevel="1" x14ac:dyDescent="0.25">
      <c r="A322" s="227"/>
      <c r="B322" s="228"/>
      <c r="C322" s="264" t="s">
        <v>586</v>
      </c>
      <c r="D322" s="230"/>
      <c r="E322" s="231">
        <v>-1.5908</v>
      </c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10"/>
      <c r="Y322" s="210"/>
      <c r="Z322" s="210"/>
      <c r="AA322" s="210"/>
      <c r="AB322" s="210"/>
      <c r="AC322" s="210"/>
      <c r="AD322" s="210"/>
      <c r="AE322" s="210"/>
      <c r="AF322" s="210" t="s">
        <v>155</v>
      </c>
      <c r="AG322" s="210">
        <v>0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</row>
    <row r="323" spans="1:59" outlineLevel="1" x14ac:dyDescent="0.25">
      <c r="A323" s="227"/>
      <c r="B323" s="228"/>
      <c r="C323" s="264" t="s">
        <v>587</v>
      </c>
      <c r="D323" s="230"/>
      <c r="E323" s="231">
        <v>-1.9403999999999999</v>
      </c>
      <c r="F323" s="229"/>
      <c r="G323" s="229"/>
      <c r="H323" s="229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10"/>
      <c r="Y323" s="210"/>
      <c r="Z323" s="210"/>
      <c r="AA323" s="210"/>
      <c r="AB323" s="210"/>
      <c r="AC323" s="210"/>
      <c r="AD323" s="210"/>
      <c r="AE323" s="210"/>
      <c r="AF323" s="210" t="s">
        <v>155</v>
      </c>
      <c r="AG323" s="210">
        <v>0</v>
      </c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</row>
    <row r="324" spans="1:59" outlineLevel="1" x14ac:dyDescent="0.25">
      <c r="A324" s="227"/>
      <c r="B324" s="228"/>
      <c r="C324" s="264" t="s">
        <v>588</v>
      </c>
      <c r="D324" s="230"/>
      <c r="E324" s="231">
        <v>-2.78</v>
      </c>
      <c r="F324" s="229"/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10"/>
      <c r="Y324" s="210"/>
      <c r="Z324" s="210"/>
      <c r="AA324" s="210"/>
      <c r="AB324" s="210"/>
      <c r="AC324" s="210"/>
      <c r="AD324" s="210"/>
      <c r="AE324" s="210"/>
      <c r="AF324" s="210" t="s">
        <v>155</v>
      </c>
      <c r="AG324" s="210">
        <v>0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</row>
    <row r="325" spans="1:59" outlineLevel="1" x14ac:dyDescent="0.25">
      <c r="A325" s="227"/>
      <c r="B325" s="228"/>
      <c r="C325" s="264" t="s">
        <v>589</v>
      </c>
      <c r="D325" s="230"/>
      <c r="E325" s="231">
        <v>-0.66600000000000004</v>
      </c>
      <c r="F325" s="229"/>
      <c r="G325" s="229"/>
      <c r="H325" s="229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10"/>
      <c r="Y325" s="210"/>
      <c r="Z325" s="210"/>
      <c r="AA325" s="210"/>
      <c r="AB325" s="210"/>
      <c r="AC325" s="210"/>
      <c r="AD325" s="210"/>
      <c r="AE325" s="210"/>
      <c r="AF325" s="210" t="s">
        <v>155</v>
      </c>
      <c r="AG325" s="210">
        <v>0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</row>
    <row r="326" spans="1:59" outlineLevel="1" x14ac:dyDescent="0.25">
      <c r="A326" s="227"/>
      <c r="B326" s="228"/>
      <c r="C326" s="264" t="s">
        <v>578</v>
      </c>
      <c r="D326" s="230"/>
      <c r="E326" s="231">
        <v>-0.98799999999999999</v>
      </c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10"/>
      <c r="Y326" s="210"/>
      <c r="Z326" s="210"/>
      <c r="AA326" s="210"/>
      <c r="AB326" s="210"/>
      <c r="AC326" s="210"/>
      <c r="AD326" s="210"/>
      <c r="AE326" s="210"/>
      <c r="AF326" s="210" t="s">
        <v>155</v>
      </c>
      <c r="AG326" s="210">
        <v>0</v>
      </c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</row>
    <row r="327" spans="1:59" outlineLevel="1" x14ac:dyDescent="0.25">
      <c r="A327" s="227"/>
      <c r="B327" s="228"/>
      <c r="C327" s="264" t="s">
        <v>586</v>
      </c>
      <c r="D327" s="230"/>
      <c r="E327" s="231">
        <v>-1.5908</v>
      </c>
      <c r="F327" s="229"/>
      <c r="G327" s="229"/>
      <c r="H327" s="229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10"/>
      <c r="Y327" s="210"/>
      <c r="Z327" s="210"/>
      <c r="AA327" s="210"/>
      <c r="AB327" s="210"/>
      <c r="AC327" s="210"/>
      <c r="AD327" s="210"/>
      <c r="AE327" s="210"/>
      <c r="AF327" s="210" t="s">
        <v>155</v>
      </c>
      <c r="AG327" s="210">
        <v>0</v>
      </c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</row>
    <row r="328" spans="1:59" outlineLevel="1" x14ac:dyDescent="0.25">
      <c r="A328" s="227"/>
      <c r="B328" s="228"/>
      <c r="C328" s="264" t="s">
        <v>590</v>
      </c>
      <c r="D328" s="230"/>
      <c r="E328" s="231">
        <v>-3.3264</v>
      </c>
      <c r="F328" s="229"/>
      <c r="G328" s="229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10"/>
      <c r="Y328" s="210"/>
      <c r="Z328" s="210"/>
      <c r="AA328" s="210"/>
      <c r="AB328" s="210"/>
      <c r="AC328" s="210"/>
      <c r="AD328" s="210"/>
      <c r="AE328" s="210"/>
      <c r="AF328" s="210" t="s">
        <v>155</v>
      </c>
      <c r="AG328" s="210">
        <v>0</v>
      </c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</row>
    <row r="329" spans="1:59" outlineLevel="1" x14ac:dyDescent="0.25">
      <c r="A329" s="227"/>
      <c r="B329" s="228"/>
      <c r="C329" s="265" t="s">
        <v>173</v>
      </c>
      <c r="D329" s="232"/>
      <c r="E329" s="233">
        <v>407.25569999999999</v>
      </c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10"/>
      <c r="Y329" s="210"/>
      <c r="Z329" s="210"/>
      <c r="AA329" s="210"/>
      <c r="AB329" s="210"/>
      <c r="AC329" s="210"/>
      <c r="AD329" s="210"/>
      <c r="AE329" s="210"/>
      <c r="AF329" s="210" t="s">
        <v>155</v>
      </c>
      <c r="AG329" s="210">
        <v>1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</row>
    <row r="330" spans="1:59" outlineLevel="1" x14ac:dyDescent="0.25">
      <c r="A330" s="227"/>
      <c r="B330" s="228"/>
      <c r="C330" s="264" t="s">
        <v>591</v>
      </c>
      <c r="D330" s="230"/>
      <c r="E330" s="231"/>
      <c r="F330" s="229"/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10"/>
      <c r="Y330" s="210"/>
      <c r="Z330" s="210"/>
      <c r="AA330" s="210"/>
      <c r="AB330" s="210"/>
      <c r="AC330" s="210"/>
      <c r="AD330" s="210"/>
      <c r="AE330" s="210"/>
      <c r="AF330" s="210" t="s">
        <v>155</v>
      </c>
      <c r="AG330" s="210">
        <v>0</v>
      </c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</row>
    <row r="331" spans="1:59" outlineLevel="1" x14ac:dyDescent="0.25">
      <c r="A331" s="227"/>
      <c r="B331" s="228"/>
      <c r="C331" s="264" t="s">
        <v>509</v>
      </c>
      <c r="D331" s="230"/>
      <c r="E331" s="231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10"/>
      <c r="Y331" s="210"/>
      <c r="Z331" s="210"/>
      <c r="AA331" s="210"/>
      <c r="AB331" s="210"/>
      <c r="AC331" s="210"/>
      <c r="AD331" s="210"/>
      <c r="AE331" s="210"/>
      <c r="AF331" s="210" t="s">
        <v>155</v>
      </c>
      <c r="AG331" s="210">
        <v>0</v>
      </c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</row>
    <row r="332" spans="1:59" outlineLevel="1" x14ac:dyDescent="0.25">
      <c r="A332" s="227"/>
      <c r="B332" s="228"/>
      <c r="C332" s="264" t="s">
        <v>592</v>
      </c>
      <c r="D332" s="230"/>
      <c r="E332" s="231">
        <v>0.88400000000000001</v>
      </c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10"/>
      <c r="Y332" s="210"/>
      <c r="Z332" s="210"/>
      <c r="AA332" s="210"/>
      <c r="AB332" s="210"/>
      <c r="AC332" s="210"/>
      <c r="AD332" s="210"/>
      <c r="AE332" s="210"/>
      <c r="AF332" s="210" t="s">
        <v>155</v>
      </c>
      <c r="AG332" s="210">
        <v>0</v>
      </c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</row>
    <row r="333" spans="1:59" outlineLevel="1" x14ac:dyDescent="0.25">
      <c r="A333" s="227"/>
      <c r="B333" s="228"/>
      <c r="C333" s="264" t="s">
        <v>511</v>
      </c>
      <c r="D333" s="230"/>
      <c r="E333" s="231"/>
      <c r="F333" s="229"/>
      <c r="G333" s="229"/>
      <c r="H333" s="229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10"/>
      <c r="Y333" s="210"/>
      <c r="Z333" s="210"/>
      <c r="AA333" s="210"/>
      <c r="AB333" s="210"/>
      <c r="AC333" s="210"/>
      <c r="AD333" s="210"/>
      <c r="AE333" s="210"/>
      <c r="AF333" s="210" t="s">
        <v>155</v>
      </c>
      <c r="AG333" s="210">
        <v>0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</row>
    <row r="334" spans="1:59" outlineLevel="1" x14ac:dyDescent="0.25">
      <c r="A334" s="227"/>
      <c r="B334" s="228"/>
      <c r="C334" s="264" t="s">
        <v>593</v>
      </c>
      <c r="D334" s="230"/>
      <c r="E334" s="231">
        <v>0.82</v>
      </c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10"/>
      <c r="Y334" s="210"/>
      <c r="Z334" s="210"/>
      <c r="AA334" s="210"/>
      <c r="AB334" s="210"/>
      <c r="AC334" s="210"/>
      <c r="AD334" s="210"/>
      <c r="AE334" s="210"/>
      <c r="AF334" s="210" t="s">
        <v>155</v>
      </c>
      <c r="AG334" s="210">
        <v>0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</row>
    <row r="335" spans="1:59" outlineLevel="1" x14ac:dyDescent="0.25">
      <c r="A335" s="227"/>
      <c r="B335" s="228"/>
      <c r="C335" s="264" t="s">
        <v>513</v>
      </c>
      <c r="D335" s="230"/>
      <c r="E335" s="231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10"/>
      <c r="Y335" s="210"/>
      <c r="Z335" s="210"/>
      <c r="AA335" s="210"/>
      <c r="AB335" s="210"/>
      <c r="AC335" s="210"/>
      <c r="AD335" s="210"/>
      <c r="AE335" s="210"/>
      <c r="AF335" s="210" t="s">
        <v>155</v>
      </c>
      <c r="AG335" s="210">
        <v>0</v>
      </c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</row>
    <row r="336" spans="1:59" outlineLevel="1" x14ac:dyDescent="0.25">
      <c r="A336" s="227"/>
      <c r="B336" s="228"/>
      <c r="C336" s="264" t="s">
        <v>594</v>
      </c>
      <c r="D336" s="230"/>
      <c r="E336" s="231">
        <v>0.82</v>
      </c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10"/>
      <c r="Y336" s="210"/>
      <c r="Z336" s="210"/>
      <c r="AA336" s="210"/>
      <c r="AB336" s="210"/>
      <c r="AC336" s="210"/>
      <c r="AD336" s="210"/>
      <c r="AE336" s="210"/>
      <c r="AF336" s="210" t="s">
        <v>155</v>
      </c>
      <c r="AG336" s="210">
        <v>0</v>
      </c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</row>
    <row r="337" spans="1:59" outlineLevel="1" x14ac:dyDescent="0.25">
      <c r="A337" s="227"/>
      <c r="B337" s="228"/>
      <c r="C337" s="264" t="s">
        <v>515</v>
      </c>
      <c r="D337" s="230"/>
      <c r="E337" s="231"/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10"/>
      <c r="Y337" s="210"/>
      <c r="Z337" s="210"/>
      <c r="AA337" s="210"/>
      <c r="AB337" s="210"/>
      <c r="AC337" s="210"/>
      <c r="AD337" s="210"/>
      <c r="AE337" s="210"/>
      <c r="AF337" s="210" t="s">
        <v>155</v>
      </c>
      <c r="AG337" s="210">
        <v>0</v>
      </c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</row>
    <row r="338" spans="1:59" outlineLevel="1" x14ac:dyDescent="0.25">
      <c r="A338" s="227"/>
      <c r="B338" s="228"/>
      <c r="C338" s="264" t="s">
        <v>594</v>
      </c>
      <c r="D338" s="230"/>
      <c r="E338" s="231">
        <v>0.82</v>
      </c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10"/>
      <c r="Y338" s="210"/>
      <c r="Z338" s="210"/>
      <c r="AA338" s="210"/>
      <c r="AB338" s="210"/>
      <c r="AC338" s="210"/>
      <c r="AD338" s="210"/>
      <c r="AE338" s="210"/>
      <c r="AF338" s="210" t="s">
        <v>155</v>
      </c>
      <c r="AG338" s="210">
        <v>0</v>
      </c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</row>
    <row r="339" spans="1:59" outlineLevel="1" x14ac:dyDescent="0.25">
      <c r="A339" s="227"/>
      <c r="B339" s="228"/>
      <c r="C339" s="264" t="s">
        <v>516</v>
      </c>
      <c r="D339" s="230"/>
      <c r="E339" s="231"/>
      <c r="F339" s="229"/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10"/>
      <c r="Y339" s="210"/>
      <c r="Z339" s="210"/>
      <c r="AA339" s="210"/>
      <c r="AB339" s="210"/>
      <c r="AC339" s="210"/>
      <c r="AD339" s="210"/>
      <c r="AE339" s="210"/>
      <c r="AF339" s="210" t="s">
        <v>155</v>
      </c>
      <c r="AG339" s="210">
        <v>0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</row>
    <row r="340" spans="1:59" outlineLevel="1" x14ac:dyDescent="0.25">
      <c r="A340" s="227"/>
      <c r="B340" s="228"/>
      <c r="C340" s="264" t="s">
        <v>595</v>
      </c>
      <c r="D340" s="230"/>
      <c r="E340" s="231">
        <v>1.18</v>
      </c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10"/>
      <c r="Y340" s="210"/>
      <c r="Z340" s="210"/>
      <c r="AA340" s="210"/>
      <c r="AB340" s="210"/>
      <c r="AC340" s="210"/>
      <c r="AD340" s="210"/>
      <c r="AE340" s="210"/>
      <c r="AF340" s="210" t="s">
        <v>155</v>
      </c>
      <c r="AG340" s="210">
        <v>0</v>
      </c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</row>
    <row r="341" spans="1:59" outlineLevel="1" x14ac:dyDescent="0.25">
      <c r="A341" s="227"/>
      <c r="B341" s="228"/>
      <c r="C341" s="264" t="s">
        <v>518</v>
      </c>
      <c r="D341" s="230"/>
      <c r="E341" s="231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10"/>
      <c r="Y341" s="210"/>
      <c r="Z341" s="210"/>
      <c r="AA341" s="210"/>
      <c r="AB341" s="210"/>
      <c r="AC341" s="210"/>
      <c r="AD341" s="210"/>
      <c r="AE341" s="210"/>
      <c r="AF341" s="210" t="s">
        <v>155</v>
      </c>
      <c r="AG341" s="210">
        <v>0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</row>
    <row r="342" spans="1:59" outlineLevel="1" x14ac:dyDescent="0.25">
      <c r="A342" s="227"/>
      <c r="B342" s="228"/>
      <c r="C342" s="264" t="s">
        <v>596</v>
      </c>
      <c r="D342" s="230"/>
      <c r="E342" s="231">
        <v>0.72</v>
      </c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10"/>
      <c r="Y342" s="210"/>
      <c r="Z342" s="210"/>
      <c r="AA342" s="210"/>
      <c r="AB342" s="210"/>
      <c r="AC342" s="210"/>
      <c r="AD342" s="210"/>
      <c r="AE342" s="210"/>
      <c r="AF342" s="210" t="s">
        <v>155</v>
      </c>
      <c r="AG342" s="210">
        <v>0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</row>
    <row r="343" spans="1:59" outlineLevel="1" x14ac:dyDescent="0.25">
      <c r="A343" s="227"/>
      <c r="B343" s="228"/>
      <c r="C343" s="264" t="s">
        <v>520</v>
      </c>
      <c r="D343" s="230"/>
      <c r="E343" s="231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10"/>
      <c r="Y343" s="210"/>
      <c r="Z343" s="210"/>
      <c r="AA343" s="210"/>
      <c r="AB343" s="210"/>
      <c r="AC343" s="210"/>
      <c r="AD343" s="210"/>
      <c r="AE343" s="210"/>
      <c r="AF343" s="210" t="s">
        <v>155</v>
      </c>
      <c r="AG343" s="210">
        <v>0</v>
      </c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</row>
    <row r="344" spans="1:59" outlineLevel="1" x14ac:dyDescent="0.25">
      <c r="A344" s="227"/>
      <c r="B344" s="228"/>
      <c r="C344" s="264" t="s">
        <v>597</v>
      </c>
      <c r="D344" s="230"/>
      <c r="E344" s="231">
        <v>0.52800000000000002</v>
      </c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10"/>
      <c r="Y344" s="210"/>
      <c r="Z344" s="210"/>
      <c r="AA344" s="210"/>
      <c r="AB344" s="210"/>
      <c r="AC344" s="210"/>
      <c r="AD344" s="210"/>
      <c r="AE344" s="210"/>
      <c r="AF344" s="210" t="s">
        <v>155</v>
      </c>
      <c r="AG344" s="210">
        <v>0</v>
      </c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</row>
    <row r="345" spans="1:59" outlineLevel="1" x14ac:dyDescent="0.25">
      <c r="A345" s="227"/>
      <c r="B345" s="228"/>
      <c r="C345" s="264" t="s">
        <v>558</v>
      </c>
      <c r="D345" s="230"/>
      <c r="E345" s="231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10"/>
      <c r="Y345" s="210"/>
      <c r="Z345" s="210"/>
      <c r="AA345" s="210"/>
      <c r="AB345" s="210"/>
      <c r="AC345" s="210"/>
      <c r="AD345" s="210"/>
      <c r="AE345" s="210"/>
      <c r="AF345" s="210" t="s">
        <v>155</v>
      </c>
      <c r="AG345" s="210">
        <v>0</v>
      </c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</row>
    <row r="346" spans="1:59" outlineLevel="1" x14ac:dyDescent="0.25">
      <c r="A346" s="227"/>
      <c r="B346" s="228"/>
      <c r="C346" s="264" t="s">
        <v>598</v>
      </c>
      <c r="D346" s="230"/>
      <c r="E346" s="231">
        <v>0.44800000000000001</v>
      </c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10"/>
      <c r="Y346" s="210"/>
      <c r="Z346" s="210"/>
      <c r="AA346" s="210"/>
      <c r="AB346" s="210"/>
      <c r="AC346" s="210"/>
      <c r="AD346" s="210"/>
      <c r="AE346" s="210"/>
      <c r="AF346" s="210" t="s">
        <v>155</v>
      </c>
      <c r="AG346" s="210">
        <v>0</v>
      </c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</row>
    <row r="347" spans="1:59" outlineLevel="1" x14ac:dyDescent="0.25">
      <c r="A347" s="227"/>
      <c r="B347" s="228"/>
      <c r="C347" s="264" t="s">
        <v>559</v>
      </c>
      <c r="D347" s="230"/>
      <c r="E347" s="231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10"/>
      <c r="Y347" s="210"/>
      <c r="Z347" s="210"/>
      <c r="AA347" s="210"/>
      <c r="AB347" s="210"/>
      <c r="AC347" s="210"/>
      <c r="AD347" s="210"/>
      <c r="AE347" s="210"/>
      <c r="AF347" s="210" t="s">
        <v>155</v>
      </c>
      <c r="AG347" s="210">
        <v>0</v>
      </c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</row>
    <row r="348" spans="1:59" outlineLevel="1" x14ac:dyDescent="0.25">
      <c r="A348" s="227"/>
      <c r="B348" s="228"/>
      <c r="C348" s="264" t="s">
        <v>597</v>
      </c>
      <c r="D348" s="230"/>
      <c r="E348" s="231">
        <v>0.52800000000000002</v>
      </c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10"/>
      <c r="Y348" s="210"/>
      <c r="Z348" s="210"/>
      <c r="AA348" s="210"/>
      <c r="AB348" s="210"/>
      <c r="AC348" s="210"/>
      <c r="AD348" s="210"/>
      <c r="AE348" s="210"/>
      <c r="AF348" s="210" t="s">
        <v>155</v>
      </c>
      <c r="AG348" s="210">
        <v>0</v>
      </c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</row>
    <row r="349" spans="1:59" outlineLevel="1" x14ac:dyDescent="0.25">
      <c r="A349" s="227"/>
      <c r="B349" s="228"/>
      <c r="C349" s="264" t="s">
        <v>522</v>
      </c>
      <c r="D349" s="230"/>
      <c r="E349" s="231"/>
      <c r="F349" s="229"/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10"/>
      <c r="Y349" s="210"/>
      <c r="Z349" s="210"/>
      <c r="AA349" s="210"/>
      <c r="AB349" s="210"/>
      <c r="AC349" s="210"/>
      <c r="AD349" s="210"/>
      <c r="AE349" s="210"/>
      <c r="AF349" s="210" t="s">
        <v>155</v>
      </c>
      <c r="AG349" s="210">
        <v>0</v>
      </c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</row>
    <row r="350" spans="1:59" outlineLevel="1" x14ac:dyDescent="0.25">
      <c r="A350" s="227"/>
      <c r="B350" s="228"/>
      <c r="C350" s="264" t="s">
        <v>598</v>
      </c>
      <c r="D350" s="230"/>
      <c r="E350" s="231">
        <v>0.44800000000000001</v>
      </c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10"/>
      <c r="Y350" s="210"/>
      <c r="Z350" s="210"/>
      <c r="AA350" s="210"/>
      <c r="AB350" s="210"/>
      <c r="AC350" s="210"/>
      <c r="AD350" s="210"/>
      <c r="AE350" s="210"/>
      <c r="AF350" s="210" t="s">
        <v>155</v>
      </c>
      <c r="AG350" s="210">
        <v>0</v>
      </c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</row>
    <row r="351" spans="1:59" outlineLevel="1" x14ac:dyDescent="0.25">
      <c r="A351" s="227"/>
      <c r="B351" s="228"/>
      <c r="C351" s="264" t="s">
        <v>599</v>
      </c>
      <c r="D351" s="230"/>
      <c r="E351" s="231">
        <v>8.2560000000000002</v>
      </c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10"/>
      <c r="Y351" s="210"/>
      <c r="Z351" s="210"/>
      <c r="AA351" s="210"/>
      <c r="AB351" s="210"/>
      <c r="AC351" s="210"/>
      <c r="AD351" s="210"/>
      <c r="AE351" s="210"/>
      <c r="AF351" s="210" t="s">
        <v>155</v>
      </c>
      <c r="AG351" s="210">
        <v>0</v>
      </c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</row>
    <row r="352" spans="1:59" outlineLevel="1" x14ac:dyDescent="0.25">
      <c r="A352" s="227"/>
      <c r="B352" s="228"/>
      <c r="C352" s="264" t="s">
        <v>600</v>
      </c>
      <c r="D352" s="230"/>
      <c r="E352" s="231">
        <v>1.4339999999999999</v>
      </c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10"/>
      <c r="Y352" s="210"/>
      <c r="Z352" s="210"/>
      <c r="AA352" s="210"/>
      <c r="AB352" s="210"/>
      <c r="AC352" s="210"/>
      <c r="AD352" s="210"/>
      <c r="AE352" s="210"/>
      <c r="AF352" s="210" t="s">
        <v>155</v>
      </c>
      <c r="AG352" s="210">
        <v>0</v>
      </c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</row>
    <row r="353" spans="1:59" outlineLevel="1" x14ac:dyDescent="0.25">
      <c r="A353" s="227"/>
      <c r="B353" s="228"/>
      <c r="C353" s="264" t="s">
        <v>601</v>
      </c>
      <c r="D353" s="230"/>
      <c r="E353" s="231">
        <v>2.1520000000000001</v>
      </c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10"/>
      <c r="Y353" s="210"/>
      <c r="Z353" s="210"/>
      <c r="AA353" s="210"/>
      <c r="AB353" s="210"/>
      <c r="AC353" s="210"/>
      <c r="AD353" s="210"/>
      <c r="AE353" s="210"/>
      <c r="AF353" s="210" t="s">
        <v>155</v>
      </c>
      <c r="AG353" s="210">
        <v>0</v>
      </c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</row>
    <row r="354" spans="1:59" outlineLevel="1" x14ac:dyDescent="0.25">
      <c r="A354" s="227"/>
      <c r="B354" s="228"/>
      <c r="C354" s="264" t="s">
        <v>602</v>
      </c>
      <c r="D354" s="230"/>
      <c r="E354" s="231">
        <v>1.198</v>
      </c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10"/>
      <c r="Y354" s="210"/>
      <c r="Z354" s="210"/>
      <c r="AA354" s="210"/>
      <c r="AB354" s="210"/>
      <c r="AC354" s="210"/>
      <c r="AD354" s="210"/>
      <c r="AE354" s="210"/>
      <c r="AF354" s="210" t="s">
        <v>155</v>
      </c>
      <c r="AG354" s="210">
        <v>0</v>
      </c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</row>
    <row r="355" spans="1:59" outlineLevel="1" x14ac:dyDescent="0.25">
      <c r="A355" s="227"/>
      <c r="B355" s="228"/>
      <c r="C355" s="264" t="s">
        <v>603</v>
      </c>
      <c r="D355" s="230"/>
      <c r="E355" s="231">
        <v>0.89600000000000002</v>
      </c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10"/>
      <c r="Y355" s="210"/>
      <c r="Z355" s="210"/>
      <c r="AA355" s="210"/>
      <c r="AB355" s="210"/>
      <c r="AC355" s="210"/>
      <c r="AD355" s="210"/>
      <c r="AE355" s="210"/>
      <c r="AF355" s="210" t="s">
        <v>155</v>
      </c>
      <c r="AG355" s="210">
        <v>0</v>
      </c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</row>
    <row r="356" spans="1:59" outlineLevel="1" x14ac:dyDescent="0.25">
      <c r="A356" s="227"/>
      <c r="B356" s="228"/>
      <c r="C356" s="264" t="s">
        <v>604</v>
      </c>
      <c r="D356" s="230"/>
      <c r="E356" s="231">
        <v>1.1279999999999999</v>
      </c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10"/>
      <c r="Y356" s="210"/>
      <c r="Z356" s="210"/>
      <c r="AA356" s="210"/>
      <c r="AB356" s="210"/>
      <c r="AC356" s="210"/>
      <c r="AD356" s="210"/>
      <c r="AE356" s="210"/>
      <c r="AF356" s="210" t="s">
        <v>155</v>
      </c>
      <c r="AG356" s="210">
        <v>0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</row>
    <row r="357" spans="1:59" outlineLevel="1" x14ac:dyDescent="0.25">
      <c r="A357" s="227"/>
      <c r="B357" s="228"/>
      <c r="C357" s="264" t="s">
        <v>605</v>
      </c>
      <c r="D357" s="230"/>
      <c r="E357" s="231">
        <v>0.94</v>
      </c>
      <c r="F357" s="229"/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10"/>
      <c r="Y357" s="210"/>
      <c r="Z357" s="210"/>
      <c r="AA357" s="210"/>
      <c r="AB357" s="210"/>
      <c r="AC357" s="210"/>
      <c r="AD357" s="210"/>
      <c r="AE357" s="210"/>
      <c r="AF357" s="210" t="s">
        <v>155</v>
      </c>
      <c r="AG357" s="210">
        <v>0</v>
      </c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</row>
    <row r="358" spans="1:59" outlineLevel="1" x14ac:dyDescent="0.25">
      <c r="A358" s="227"/>
      <c r="B358" s="228"/>
      <c r="C358" s="264" t="s">
        <v>606</v>
      </c>
      <c r="D358" s="230"/>
      <c r="E358" s="231">
        <v>0.86399999999999999</v>
      </c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10"/>
      <c r="Y358" s="210"/>
      <c r="Z358" s="210"/>
      <c r="AA358" s="210"/>
      <c r="AB358" s="210"/>
      <c r="AC358" s="210"/>
      <c r="AD358" s="210"/>
      <c r="AE358" s="210"/>
      <c r="AF358" s="210" t="s">
        <v>155</v>
      </c>
      <c r="AG358" s="210">
        <v>0</v>
      </c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</row>
    <row r="359" spans="1:59" outlineLevel="1" x14ac:dyDescent="0.25">
      <c r="A359" s="227"/>
      <c r="B359" s="228"/>
      <c r="C359" s="264" t="s">
        <v>526</v>
      </c>
      <c r="D359" s="230"/>
      <c r="E359" s="231"/>
      <c r="F359" s="229"/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10"/>
      <c r="Y359" s="210"/>
      <c r="Z359" s="210"/>
      <c r="AA359" s="210"/>
      <c r="AB359" s="210"/>
      <c r="AC359" s="210"/>
      <c r="AD359" s="210"/>
      <c r="AE359" s="210"/>
      <c r="AF359" s="210" t="s">
        <v>155</v>
      </c>
      <c r="AG359" s="210">
        <v>0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</row>
    <row r="360" spans="1:59" outlineLevel="1" x14ac:dyDescent="0.25">
      <c r="A360" s="227"/>
      <c r="B360" s="228"/>
      <c r="C360" s="264" t="s">
        <v>607</v>
      </c>
      <c r="D360" s="230"/>
      <c r="E360" s="231">
        <v>0.47599999999999998</v>
      </c>
      <c r="F360" s="229"/>
      <c r="G360" s="229"/>
      <c r="H360" s="229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10"/>
      <c r="Y360" s="210"/>
      <c r="Z360" s="210"/>
      <c r="AA360" s="210"/>
      <c r="AB360" s="210"/>
      <c r="AC360" s="210"/>
      <c r="AD360" s="210"/>
      <c r="AE360" s="210"/>
      <c r="AF360" s="210" t="s">
        <v>155</v>
      </c>
      <c r="AG360" s="210">
        <v>0</v>
      </c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</row>
    <row r="361" spans="1:59" outlineLevel="1" x14ac:dyDescent="0.25">
      <c r="A361" s="227"/>
      <c r="B361" s="228"/>
      <c r="C361" s="264" t="s">
        <v>608</v>
      </c>
      <c r="D361" s="230"/>
      <c r="E361" s="231">
        <v>0.90800000000000003</v>
      </c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10"/>
      <c r="Y361" s="210"/>
      <c r="Z361" s="210"/>
      <c r="AA361" s="210"/>
      <c r="AB361" s="210"/>
      <c r="AC361" s="210"/>
      <c r="AD361" s="210"/>
      <c r="AE361" s="210"/>
      <c r="AF361" s="210" t="s">
        <v>155</v>
      </c>
      <c r="AG361" s="210">
        <v>0</v>
      </c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</row>
    <row r="362" spans="1:59" outlineLevel="1" x14ac:dyDescent="0.25">
      <c r="A362" s="227"/>
      <c r="B362" s="228"/>
      <c r="C362" s="264" t="s">
        <v>609</v>
      </c>
      <c r="D362" s="230"/>
      <c r="E362" s="231">
        <v>1.284</v>
      </c>
      <c r="F362" s="229"/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10"/>
      <c r="Y362" s="210"/>
      <c r="Z362" s="210"/>
      <c r="AA362" s="210"/>
      <c r="AB362" s="210"/>
      <c r="AC362" s="210"/>
      <c r="AD362" s="210"/>
      <c r="AE362" s="210"/>
      <c r="AF362" s="210" t="s">
        <v>155</v>
      </c>
      <c r="AG362" s="210">
        <v>0</v>
      </c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</row>
    <row r="363" spans="1:59" outlineLevel="1" x14ac:dyDescent="0.25">
      <c r="A363" s="227"/>
      <c r="B363" s="228"/>
      <c r="C363" s="264" t="s">
        <v>610</v>
      </c>
      <c r="D363" s="230"/>
      <c r="E363" s="231">
        <v>1.4019999999999999</v>
      </c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10"/>
      <c r="Y363" s="210"/>
      <c r="Z363" s="210"/>
      <c r="AA363" s="210"/>
      <c r="AB363" s="210"/>
      <c r="AC363" s="210"/>
      <c r="AD363" s="210"/>
      <c r="AE363" s="210"/>
      <c r="AF363" s="210" t="s">
        <v>155</v>
      </c>
      <c r="AG363" s="210">
        <v>0</v>
      </c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</row>
    <row r="364" spans="1:59" outlineLevel="1" x14ac:dyDescent="0.25">
      <c r="A364" s="227"/>
      <c r="B364" s="228"/>
      <c r="C364" s="264" t="s">
        <v>611</v>
      </c>
      <c r="D364" s="230"/>
      <c r="E364" s="231">
        <v>2.0880000000000001</v>
      </c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10"/>
      <c r="Y364" s="210"/>
      <c r="Z364" s="210"/>
      <c r="AA364" s="210"/>
      <c r="AB364" s="210"/>
      <c r="AC364" s="210"/>
      <c r="AD364" s="210"/>
      <c r="AE364" s="210"/>
      <c r="AF364" s="210" t="s">
        <v>155</v>
      </c>
      <c r="AG364" s="210">
        <v>0</v>
      </c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</row>
    <row r="365" spans="1:59" outlineLevel="1" x14ac:dyDescent="0.25">
      <c r="A365" s="227"/>
      <c r="B365" s="228"/>
      <c r="C365" s="264" t="s">
        <v>612</v>
      </c>
      <c r="D365" s="230"/>
      <c r="E365" s="231">
        <v>1.1279999999999999</v>
      </c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10"/>
      <c r="Y365" s="210"/>
      <c r="Z365" s="210"/>
      <c r="AA365" s="210"/>
      <c r="AB365" s="210"/>
      <c r="AC365" s="210"/>
      <c r="AD365" s="210"/>
      <c r="AE365" s="210"/>
      <c r="AF365" s="210" t="s">
        <v>155</v>
      </c>
      <c r="AG365" s="210">
        <v>0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</row>
    <row r="366" spans="1:59" outlineLevel="1" x14ac:dyDescent="0.25">
      <c r="A366" s="227"/>
      <c r="B366" s="228"/>
      <c r="C366" s="264" t="s">
        <v>613</v>
      </c>
      <c r="D366" s="230"/>
      <c r="E366" s="231">
        <v>1.3480000000000001</v>
      </c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10"/>
      <c r="Y366" s="210"/>
      <c r="Z366" s="210"/>
      <c r="AA366" s="210"/>
      <c r="AB366" s="210"/>
      <c r="AC366" s="210"/>
      <c r="AD366" s="210"/>
      <c r="AE366" s="210"/>
      <c r="AF366" s="210" t="s">
        <v>155</v>
      </c>
      <c r="AG366" s="210">
        <v>0</v>
      </c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</row>
    <row r="367" spans="1:59" outlineLevel="1" x14ac:dyDescent="0.25">
      <c r="A367" s="227"/>
      <c r="B367" s="228"/>
      <c r="C367" s="264" t="s">
        <v>614</v>
      </c>
      <c r="D367" s="230"/>
      <c r="E367" s="231">
        <v>0.94</v>
      </c>
      <c r="F367" s="229"/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10"/>
      <c r="Y367" s="210"/>
      <c r="Z367" s="210"/>
      <c r="AA367" s="210"/>
      <c r="AB367" s="210"/>
      <c r="AC367" s="210"/>
      <c r="AD367" s="210"/>
      <c r="AE367" s="210"/>
      <c r="AF367" s="210" t="s">
        <v>155</v>
      </c>
      <c r="AG367" s="210">
        <v>0</v>
      </c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</row>
    <row r="368" spans="1:59" outlineLevel="1" x14ac:dyDescent="0.25">
      <c r="A368" s="227"/>
      <c r="B368" s="228"/>
      <c r="C368" s="264" t="s">
        <v>615</v>
      </c>
      <c r="D368" s="230"/>
      <c r="E368" s="231">
        <v>0.89600000000000002</v>
      </c>
      <c r="F368" s="229"/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10"/>
      <c r="Y368" s="210"/>
      <c r="Z368" s="210"/>
      <c r="AA368" s="210"/>
      <c r="AB368" s="210"/>
      <c r="AC368" s="210"/>
      <c r="AD368" s="210"/>
      <c r="AE368" s="210"/>
      <c r="AF368" s="210" t="s">
        <v>155</v>
      </c>
      <c r="AG368" s="210">
        <v>0</v>
      </c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</row>
    <row r="369" spans="1:59" outlineLevel="1" x14ac:dyDescent="0.25">
      <c r="A369" s="227"/>
      <c r="B369" s="228"/>
      <c r="C369" s="264" t="s">
        <v>616</v>
      </c>
      <c r="D369" s="230"/>
      <c r="E369" s="231">
        <v>4.0640000000000001</v>
      </c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10"/>
      <c r="Y369" s="210"/>
      <c r="Z369" s="210"/>
      <c r="AA369" s="210"/>
      <c r="AB369" s="210"/>
      <c r="AC369" s="210"/>
      <c r="AD369" s="210"/>
      <c r="AE369" s="210"/>
      <c r="AF369" s="210" t="s">
        <v>155</v>
      </c>
      <c r="AG369" s="210">
        <v>0</v>
      </c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</row>
    <row r="370" spans="1:59" outlineLevel="1" x14ac:dyDescent="0.25">
      <c r="A370" s="227"/>
      <c r="B370" s="228"/>
      <c r="C370" s="264" t="s">
        <v>532</v>
      </c>
      <c r="D370" s="230"/>
      <c r="E370" s="231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10"/>
      <c r="Y370" s="210"/>
      <c r="Z370" s="210"/>
      <c r="AA370" s="210"/>
      <c r="AB370" s="210"/>
      <c r="AC370" s="210"/>
      <c r="AD370" s="210"/>
      <c r="AE370" s="210"/>
      <c r="AF370" s="210" t="s">
        <v>155</v>
      </c>
      <c r="AG370" s="210">
        <v>0</v>
      </c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</row>
    <row r="371" spans="1:59" outlineLevel="1" x14ac:dyDescent="0.25">
      <c r="A371" s="227"/>
      <c r="B371" s="228"/>
      <c r="C371" s="264" t="s">
        <v>617</v>
      </c>
      <c r="D371" s="230"/>
      <c r="E371" s="231">
        <v>0.96599999999999997</v>
      </c>
      <c r="F371" s="229"/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10"/>
      <c r="Y371" s="210"/>
      <c r="Z371" s="210"/>
      <c r="AA371" s="210"/>
      <c r="AB371" s="210"/>
      <c r="AC371" s="210"/>
      <c r="AD371" s="210"/>
      <c r="AE371" s="210"/>
      <c r="AF371" s="210" t="s">
        <v>155</v>
      </c>
      <c r="AG371" s="210">
        <v>0</v>
      </c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</row>
    <row r="372" spans="1:59" outlineLevel="1" x14ac:dyDescent="0.25">
      <c r="A372" s="227"/>
      <c r="B372" s="228"/>
      <c r="C372" s="264" t="s">
        <v>618</v>
      </c>
      <c r="D372" s="230"/>
      <c r="E372" s="231">
        <v>0.51800000000000002</v>
      </c>
      <c r="F372" s="229"/>
      <c r="G372" s="22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10"/>
      <c r="Y372" s="210"/>
      <c r="Z372" s="210"/>
      <c r="AA372" s="210"/>
      <c r="AB372" s="210"/>
      <c r="AC372" s="210"/>
      <c r="AD372" s="210"/>
      <c r="AE372" s="210"/>
      <c r="AF372" s="210" t="s">
        <v>155</v>
      </c>
      <c r="AG372" s="210">
        <v>0</v>
      </c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</row>
    <row r="373" spans="1:59" outlineLevel="1" x14ac:dyDescent="0.25">
      <c r="A373" s="227"/>
      <c r="B373" s="228"/>
      <c r="C373" s="264" t="s">
        <v>619</v>
      </c>
      <c r="D373" s="230"/>
      <c r="E373" s="231">
        <v>0.77</v>
      </c>
      <c r="F373" s="229"/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10"/>
      <c r="Y373" s="210"/>
      <c r="Z373" s="210"/>
      <c r="AA373" s="210"/>
      <c r="AB373" s="210"/>
      <c r="AC373" s="210"/>
      <c r="AD373" s="210"/>
      <c r="AE373" s="210"/>
      <c r="AF373" s="210" t="s">
        <v>155</v>
      </c>
      <c r="AG373" s="210">
        <v>0</v>
      </c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</row>
    <row r="374" spans="1:59" outlineLevel="1" x14ac:dyDescent="0.25">
      <c r="A374" s="227"/>
      <c r="B374" s="228"/>
      <c r="C374" s="264" t="s">
        <v>620</v>
      </c>
      <c r="D374" s="230"/>
      <c r="E374" s="231">
        <v>1.544</v>
      </c>
      <c r="F374" s="229"/>
      <c r="G374" s="22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10"/>
      <c r="Y374" s="210"/>
      <c r="Z374" s="210"/>
      <c r="AA374" s="210"/>
      <c r="AB374" s="210"/>
      <c r="AC374" s="210"/>
      <c r="AD374" s="210"/>
      <c r="AE374" s="210"/>
      <c r="AF374" s="210" t="s">
        <v>155</v>
      </c>
      <c r="AG374" s="210">
        <v>0</v>
      </c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</row>
    <row r="375" spans="1:59" outlineLevel="1" x14ac:dyDescent="0.25">
      <c r="A375" s="227"/>
      <c r="B375" s="228"/>
      <c r="C375" s="264" t="s">
        <v>621</v>
      </c>
      <c r="D375" s="230"/>
      <c r="E375" s="231">
        <v>0.78400000000000003</v>
      </c>
      <c r="F375" s="229"/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10"/>
      <c r="Y375" s="210"/>
      <c r="Z375" s="210"/>
      <c r="AA375" s="210"/>
      <c r="AB375" s="210"/>
      <c r="AC375" s="210"/>
      <c r="AD375" s="210"/>
      <c r="AE375" s="210"/>
      <c r="AF375" s="210" t="s">
        <v>155</v>
      </c>
      <c r="AG375" s="210">
        <v>0</v>
      </c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</row>
    <row r="376" spans="1:59" outlineLevel="1" x14ac:dyDescent="0.25">
      <c r="A376" s="227"/>
      <c r="B376" s="228"/>
      <c r="C376" s="264" t="s">
        <v>622</v>
      </c>
      <c r="D376" s="230"/>
      <c r="E376" s="231">
        <v>0.23200000000000001</v>
      </c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10"/>
      <c r="Y376" s="210"/>
      <c r="Z376" s="210"/>
      <c r="AA376" s="210"/>
      <c r="AB376" s="210"/>
      <c r="AC376" s="210"/>
      <c r="AD376" s="210"/>
      <c r="AE376" s="210"/>
      <c r="AF376" s="210" t="s">
        <v>155</v>
      </c>
      <c r="AG376" s="210">
        <v>0</v>
      </c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</row>
    <row r="377" spans="1:59" outlineLevel="1" x14ac:dyDescent="0.25">
      <c r="A377" s="227"/>
      <c r="B377" s="228"/>
      <c r="C377" s="265" t="s">
        <v>173</v>
      </c>
      <c r="D377" s="232"/>
      <c r="E377" s="233">
        <v>43.411999999999999</v>
      </c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10"/>
      <c r="Y377" s="210"/>
      <c r="Z377" s="210"/>
      <c r="AA377" s="210"/>
      <c r="AB377" s="210"/>
      <c r="AC377" s="210"/>
      <c r="AD377" s="210"/>
      <c r="AE377" s="210"/>
      <c r="AF377" s="210" t="s">
        <v>155</v>
      </c>
      <c r="AG377" s="210">
        <v>1</v>
      </c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</row>
    <row r="378" spans="1:59" outlineLevel="1" x14ac:dyDescent="0.25">
      <c r="A378" s="244">
        <v>31</v>
      </c>
      <c r="B378" s="245" t="s">
        <v>742</v>
      </c>
      <c r="C378" s="263" t="s">
        <v>743</v>
      </c>
      <c r="D378" s="246" t="s">
        <v>150</v>
      </c>
      <c r="E378" s="247">
        <v>14.63</v>
      </c>
      <c r="F378" s="248"/>
      <c r="G378" s="249">
        <f>ROUND(E378*F378,2)</f>
        <v>0</v>
      </c>
      <c r="H378" s="248"/>
      <c r="I378" s="249">
        <f>ROUND(E378*H378,2)</f>
        <v>0</v>
      </c>
      <c r="J378" s="248"/>
      <c r="K378" s="249">
        <f>ROUND(E378*J378,2)</f>
        <v>0</v>
      </c>
      <c r="L378" s="249">
        <v>21</v>
      </c>
      <c r="M378" s="249">
        <f>G378*(1+L378/100)</f>
        <v>0</v>
      </c>
      <c r="N378" s="249">
        <v>0</v>
      </c>
      <c r="O378" s="249">
        <f>ROUND(E378*N378,2)</f>
        <v>0</v>
      </c>
      <c r="P378" s="249">
        <v>2.9000000000000001E-2</v>
      </c>
      <c r="Q378" s="249">
        <f>ROUND(E378*P378,2)</f>
        <v>0.42</v>
      </c>
      <c r="R378" s="249"/>
      <c r="S378" s="250" t="s">
        <v>151</v>
      </c>
      <c r="T378" s="229">
        <v>0.1</v>
      </c>
      <c r="U378" s="229">
        <f>ROUND(E378*T378,2)</f>
        <v>1.46</v>
      </c>
      <c r="V378" s="229"/>
      <c r="W378" s="229" t="s">
        <v>152</v>
      </c>
      <c r="X378" s="210"/>
      <c r="Y378" s="210"/>
      <c r="Z378" s="210"/>
      <c r="AA378" s="210"/>
      <c r="AB378" s="210"/>
      <c r="AC378" s="210"/>
      <c r="AD378" s="210"/>
      <c r="AE378" s="210"/>
      <c r="AF378" s="210" t="s">
        <v>153</v>
      </c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</row>
    <row r="379" spans="1:59" outlineLevel="1" x14ac:dyDescent="0.25">
      <c r="A379" s="227"/>
      <c r="B379" s="228"/>
      <c r="C379" s="264" t="s">
        <v>562</v>
      </c>
      <c r="D379" s="230"/>
      <c r="E379" s="231"/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10"/>
      <c r="Y379" s="210"/>
      <c r="Z379" s="210"/>
      <c r="AA379" s="210"/>
      <c r="AB379" s="210"/>
      <c r="AC379" s="210"/>
      <c r="AD379" s="210"/>
      <c r="AE379" s="210"/>
      <c r="AF379" s="210" t="s">
        <v>155</v>
      </c>
      <c r="AG379" s="210">
        <v>0</v>
      </c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</row>
    <row r="380" spans="1:59" outlineLevel="1" x14ac:dyDescent="0.25">
      <c r="A380" s="227"/>
      <c r="B380" s="228"/>
      <c r="C380" s="264" t="s">
        <v>168</v>
      </c>
      <c r="D380" s="230"/>
      <c r="E380" s="231"/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10"/>
      <c r="Y380" s="210"/>
      <c r="Z380" s="210"/>
      <c r="AA380" s="210"/>
      <c r="AB380" s="210"/>
      <c r="AC380" s="210"/>
      <c r="AD380" s="210"/>
      <c r="AE380" s="210"/>
      <c r="AF380" s="210" t="s">
        <v>155</v>
      </c>
      <c r="AG380" s="210">
        <v>0</v>
      </c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</row>
    <row r="381" spans="1:59" outlineLevel="1" x14ac:dyDescent="0.25">
      <c r="A381" s="227"/>
      <c r="B381" s="228"/>
      <c r="C381" s="264" t="s">
        <v>625</v>
      </c>
      <c r="D381" s="230"/>
      <c r="E381" s="231">
        <v>4.62</v>
      </c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10"/>
      <c r="Y381" s="210"/>
      <c r="Z381" s="210"/>
      <c r="AA381" s="210"/>
      <c r="AB381" s="210"/>
      <c r="AC381" s="210"/>
      <c r="AD381" s="210"/>
      <c r="AE381" s="210"/>
      <c r="AF381" s="210" t="s">
        <v>155</v>
      </c>
      <c r="AG381" s="210">
        <v>0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</row>
    <row r="382" spans="1:59" outlineLevel="1" x14ac:dyDescent="0.25">
      <c r="A382" s="227"/>
      <c r="B382" s="228"/>
      <c r="C382" s="264" t="s">
        <v>626</v>
      </c>
      <c r="D382" s="230"/>
      <c r="E382" s="231">
        <v>10.01</v>
      </c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10"/>
      <c r="Y382" s="210"/>
      <c r="Z382" s="210"/>
      <c r="AA382" s="210"/>
      <c r="AB382" s="210"/>
      <c r="AC382" s="210"/>
      <c r="AD382" s="210"/>
      <c r="AE382" s="210"/>
      <c r="AF382" s="210" t="s">
        <v>155</v>
      </c>
      <c r="AG382" s="210">
        <v>0</v>
      </c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</row>
    <row r="383" spans="1:59" outlineLevel="1" x14ac:dyDescent="0.25">
      <c r="A383" s="244">
        <v>32</v>
      </c>
      <c r="B383" s="245" t="s">
        <v>388</v>
      </c>
      <c r="C383" s="263" t="s">
        <v>389</v>
      </c>
      <c r="D383" s="246" t="s">
        <v>150</v>
      </c>
      <c r="E383" s="247">
        <v>241.49299999999999</v>
      </c>
      <c r="F383" s="248"/>
      <c r="G383" s="249">
        <f>ROUND(E383*F383,2)</f>
        <v>0</v>
      </c>
      <c r="H383" s="248"/>
      <c r="I383" s="249">
        <f>ROUND(E383*H383,2)</f>
        <v>0</v>
      </c>
      <c r="J383" s="248"/>
      <c r="K383" s="249">
        <f>ROUND(E383*J383,2)</f>
        <v>0</v>
      </c>
      <c r="L383" s="249">
        <v>21</v>
      </c>
      <c r="M383" s="249">
        <f>G383*(1+L383/100)</f>
        <v>0</v>
      </c>
      <c r="N383" s="249">
        <v>0</v>
      </c>
      <c r="O383" s="249">
        <f>ROUND(E383*N383,2)</f>
        <v>0</v>
      </c>
      <c r="P383" s="249">
        <v>5.8999999999999997E-2</v>
      </c>
      <c r="Q383" s="249">
        <f>ROUND(E383*P383,2)</f>
        <v>14.25</v>
      </c>
      <c r="R383" s="249"/>
      <c r="S383" s="250" t="s">
        <v>151</v>
      </c>
      <c r="T383" s="229">
        <v>0.2</v>
      </c>
      <c r="U383" s="229">
        <f>ROUND(E383*T383,2)</f>
        <v>48.3</v>
      </c>
      <c r="V383" s="229"/>
      <c r="W383" s="229" t="s">
        <v>152</v>
      </c>
      <c r="X383" s="210"/>
      <c r="Y383" s="210"/>
      <c r="Z383" s="210"/>
      <c r="AA383" s="210"/>
      <c r="AB383" s="210"/>
      <c r="AC383" s="210"/>
      <c r="AD383" s="210"/>
      <c r="AE383" s="210"/>
      <c r="AF383" s="210" t="s">
        <v>153</v>
      </c>
      <c r="AG383" s="210"/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</row>
    <row r="384" spans="1:59" outlineLevel="1" x14ac:dyDescent="0.25">
      <c r="A384" s="227"/>
      <c r="B384" s="228"/>
      <c r="C384" s="264" t="s">
        <v>562</v>
      </c>
      <c r="D384" s="230"/>
      <c r="E384" s="231"/>
      <c r="F384" s="229"/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10"/>
      <c r="Y384" s="210"/>
      <c r="Z384" s="210"/>
      <c r="AA384" s="210"/>
      <c r="AB384" s="210"/>
      <c r="AC384" s="210"/>
      <c r="AD384" s="210"/>
      <c r="AE384" s="210"/>
      <c r="AF384" s="210" t="s">
        <v>155</v>
      </c>
      <c r="AG384" s="210">
        <v>0</v>
      </c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</row>
    <row r="385" spans="1:59" outlineLevel="1" x14ac:dyDescent="0.25">
      <c r="A385" s="227"/>
      <c r="B385" s="228"/>
      <c r="C385" s="264" t="s">
        <v>171</v>
      </c>
      <c r="D385" s="230"/>
      <c r="E385" s="231"/>
      <c r="F385" s="229"/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10"/>
      <c r="Y385" s="210"/>
      <c r="Z385" s="210"/>
      <c r="AA385" s="210"/>
      <c r="AB385" s="210"/>
      <c r="AC385" s="210"/>
      <c r="AD385" s="210"/>
      <c r="AE385" s="210"/>
      <c r="AF385" s="210" t="s">
        <v>155</v>
      </c>
      <c r="AG385" s="210">
        <v>0</v>
      </c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</row>
    <row r="386" spans="1:59" outlineLevel="1" x14ac:dyDescent="0.25">
      <c r="A386" s="227"/>
      <c r="B386" s="228"/>
      <c r="C386" s="264" t="s">
        <v>629</v>
      </c>
      <c r="D386" s="230"/>
      <c r="E386" s="231">
        <v>4.7460000000000004</v>
      </c>
      <c r="F386" s="229"/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10"/>
      <c r="Y386" s="210"/>
      <c r="Z386" s="210"/>
      <c r="AA386" s="210"/>
      <c r="AB386" s="210"/>
      <c r="AC386" s="210"/>
      <c r="AD386" s="210"/>
      <c r="AE386" s="210"/>
      <c r="AF386" s="210" t="s">
        <v>155</v>
      </c>
      <c r="AG386" s="210">
        <v>0</v>
      </c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</row>
    <row r="387" spans="1:59" outlineLevel="1" x14ac:dyDescent="0.25">
      <c r="A387" s="227"/>
      <c r="B387" s="228"/>
      <c r="C387" s="264" t="s">
        <v>630</v>
      </c>
      <c r="D387" s="230"/>
      <c r="E387" s="231">
        <v>10.282999999999999</v>
      </c>
      <c r="F387" s="229"/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10"/>
      <c r="Y387" s="210"/>
      <c r="Z387" s="210"/>
      <c r="AA387" s="210"/>
      <c r="AB387" s="210"/>
      <c r="AC387" s="210"/>
      <c r="AD387" s="210"/>
      <c r="AE387" s="210"/>
      <c r="AF387" s="210" t="s">
        <v>155</v>
      </c>
      <c r="AG387" s="210">
        <v>0</v>
      </c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</row>
    <row r="388" spans="1:59" outlineLevel="1" x14ac:dyDescent="0.25">
      <c r="A388" s="227"/>
      <c r="B388" s="228"/>
      <c r="C388" s="264" t="s">
        <v>164</v>
      </c>
      <c r="D388" s="230"/>
      <c r="E388" s="231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10"/>
      <c r="Y388" s="210"/>
      <c r="Z388" s="210"/>
      <c r="AA388" s="210"/>
      <c r="AB388" s="210"/>
      <c r="AC388" s="210"/>
      <c r="AD388" s="210"/>
      <c r="AE388" s="210"/>
      <c r="AF388" s="210" t="s">
        <v>155</v>
      </c>
      <c r="AG388" s="210">
        <v>0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</row>
    <row r="389" spans="1:59" outlineLevel="1" x14ac:dyDescent="0.25">
      <c r="A389" s="227"/>
      <c r="B389" s="228"/>
      <c r="C389" s="264" t="s">
        <v>631</v>
      </c>
      <c r="D389" s="230"/>
      <c r="E389" s="231">
        <v>32.223999999999997</v>
      </c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10"/>
      <c r="Y389" s="210"/>
      <c r="Z389" s="210"/>
      <c r="AA389" s="210"/>
      <c r="AB389" s="210"/>
      <c r="AC389" s="210"/>
      <c r="AD389" s="210"/>
      <c r="AE389" s="210"/>
      <c r="AF389" s="210" t="s">
        <v>155</v>
      </c>
      <c r="AG389" s="210">
        <v>0</v>
      </c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</row>
    <row r="390" spans="1:59" outlineLevel="1" x14ac:dyDescent="0.25">
      <c r="A390" s="227"/>
      <c r="B390" s="228"/>
      <c r="C390" s="265" t="s">
        <v>173</v>
      </c>
      <c r="D390" s="232"/>
      <c r="E390" s="233">
        <v>47.253</v>
      </c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10"/>
      <c r="Y390" s="210"/>
      <c r="Z390" s="210"/>
      <c r="AA390" s="210"/>
      <c r="AB390" s="210"/>
      <c r="AC390" s="210"/>
      <c r="AD390" s="210"/>
      <c r="AE390" s="210"/>
      <c r="AF390" s="210" t="s">
        <v>155</v>
      </c>
      <c r="AG390" s="210">
        <v>1</v>
      </c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</row>
    <row r="391" spans="1:59" outlineLevel="1" x14ac:dyDescent="0.25">
      <c r="A391" s="227"/>
      <c r="B391" s="228"/>
      <c r="C391" s="264" t="s">
        <v>564</v>
      </c>
      <c r="D391" s="230"/>
      <c r="E391" s="231"/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10"/>
      <c r="Y391" s="210"/>
      <c r="Z391" s="210"/>
      <c r="AA391" s="210"/>
      <c r="AB391" s="210"/>
      <c r="AC391" s="210"/>
      <c r="AD391" s="210"/>
      <c r="AE391" s="210"/>
      <c r="AF391" s="210" t="s">
        <v>155</v>
      </c>
      <c r="AG391" s="210">
        <v>0</v>
      </c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</row>
    <row r="392" spans="1:59" outlineLevel="1" x14ac:dyDescent="0.25">
      <c r="A392" s="227"/>
      <c r="B392" s="228"/>
      <c r="C392" s="264" t="s">
        <v>164</v>
      </c>
      <c r="D392" s="230"/>
      <c r="E392" s="231"/>
      <c r="F392" s="229"/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10"/>
      <c r="Y392" s="210"/>
      <c r="Z392" s="210"/>
      <c r="AA392" s="210"/>
      <c r="AB392" s="210"/>
      <c r="AC392" s="210"/>
      <c r="AD392" s="210"/>
      <c r="AE392" s="210"/>
      <c r="AF392" s="210" t="s">
        <v>155</v>
      </c>
      <c r="AG392" s="210">
        <v>0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</row>
    <row r="393" spans="1:59" outlineLevel="1" x14ac:dyDescent="0.25">
      <c r="A393" s="227"/>
      <c r="B393" s="228"/>
      <c r="C393" s="264" t="s">
        <v>632</v>
      </c>
      <c r="D393" s="230"/>
      <c r="E393" s="231">
        <v>139.86000000000001</v>
      </c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10"/>
      <c r="Y393" s="210"/>
      <c r="Z393" s="210"/>
      <c r="AA393" s="210"/>
      <c r="AB393" s="210"/>
      <c r="AC393" s="210"/>
      <c r="AD393" s="210"/>
      <c r="AE393" s="210"/>
      <c r="AF393" s="210" t="s">
        <v>155</v>
      </c>
      <c r="AG393" s="210">
        <v>0</v>
      </c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</row>
    <row r="394" spans="1:59" outlineLevel="1" x14ac:dyDescent="0.25">
      <c r="A394" s="227"/>
      <c r="B394" s="228"/>
      <c r="C394" s="264" t="s">
        <v>633</v>
      </c>
      <c r="D394" s="230"/>
      <c r="E394" s="231">
        <v>-3.5880000000000001</v>
      </c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10"/>
      <c r="Y394" s="210"/>
      <c r="Z394" s="210"/>
      <c r="AA394" s="210"/>
      <c r="AB394" s="210"/>
      <c r="AC394" s="210"/>
      <c r="AD394" s="210"/>
      <c r="AE394" s="210"/>
      <c r="AF394" s="210" t="s">
        <v>155</v>
      </c>
      <c r="AG394" s="210">
        <v>0</v>
      </c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</row>
    <row r="395" spans="1:59" outlineLevel="1" x14ac:dyDescent="0.25">
      <c r="A395" s="227"/>
      <c r="B395" s="228"/>
      <c r="C395" s="264" t="s">
        <v>634</v>
      </c>
      <c r="D395" s="230"/>
      <c r="E395" s="231">
        <v>-5.9109999999999996</v>
      </c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10"/>
      <c r="Y395" s="210"/>
      <c r="Z395" s="210"/>
      <c r="AA395" s="210"/>
      <c r="AB395" s="210"/>
      <c r="AC395" s="210"/>
      <c r="AD395" s="210"/>
      <c r="AE395" s="210"/>
      <c r="AF395" s="210" t="s">
        <v>155</v>
      </c>
      <c r="AG395" s="210">
        <v>0</v>
      </c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</row>
    <row r="396" spans="1:59" outlineLevel="1" x14ac:dyDescent="0.25">
      <c r="A396" s="227"/>
      <c r="B396" s="228"/>
      <c r="C396" s="264" t="s">
        <v>569</v>
      </c>
      <c r="D396" s="230"/>
      <c r="E396" s="231">
        <v>-4.4352</v>
      </c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10"/>
      <c r="Y396" s="210"/>
      <c r="Z396" s="210"/>
      <c r="AA396" s="210"/>
      <c r="AB396" s="210"/>
      <c r="AC396" s="210"/>
      <c r="AD396" s="210"/>
      <c r="AE396" s="210"/>
      <c r="AF396" s="210" t="s">
        <v>155</v>
      </c>
      <c r="AG396" s="210">
        <v>0</v>
      </c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</row>
    <row r="397" spans="1:59" outlineLevel="1" x14ac:dyDescent="0.25">
      <c r="A397" s="227"/>
      <c r="B397" s="228"/>
      <c r="C397" s="264" t="s">
        <v>635</v>
      </c>
      <c r="D397" s="230"/>
      <c r="E397" s="231">
        <v>-1.7316</v>
      </c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10"/>
      <c r="Y397" s="210"/>
      <c r="Z397" s="210"/>
      <c r="AA397" s="210"/>
      <c r="AB397" s="210"/>
      <c r="AC397" s="210"/>
      <c r="AD397" s="210"/>
      <c r="AE397" s="210"/>
      <c r="AF397" s="210" t="s">
        <v>155</v>
      </c>
      <c r="AG397" s="210">
        <v>0</v>
      </c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</row>
    <row r="398" spans="1:59" outlineLevel="1" x14ac:dyDescent="0.25">
      <c r="A398" s="227"/>
      <c r="B398" s="228"/>
      <c r="C398" s="264" t="s">
        <v>636</v>
      </c>
      <c r="D398" s="230"/>
      <c r="E398" s="231">
        <v>-5.7054</v>
      </c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10"/>
      <c r="Y398" s="210"/>
      <c r="Z398" s="210"/>
      <c r="AA398" s="210"/>
      <c r="AB398" s="210"/>
      <c r="AC398" s="210"/>
      <c r="AD398" s="210"/>
      <c r="AE398" s="210"/>
      <c r="AF398" s="210" t="s">
        <v>155</v>
      </c>
      <c r="AG398" s="210">
        <v>0</v>
      </c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</row>
    <row r="399" spans="1:59" outlineLevel="1" x14ac:dyDescent="0.25">
      <c r="A399" s="227"/>
      <c r="B399" s="228"/>
      <c r="C399" s="264" t="s">
        <v>166</v>
      </c>
      <c r="D399" s="230"/>
      <c r="E399" s="231"/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10"/>
      <c r="Y399" s="210"/>
      <c r="Z399" s="210"/>
      <c r="AA399" s="210"/>
      <c r="AB399" s="210"/>
      <c r="AC399" s="210"/>
      <c r="AD399" s="210"/>
      <c r="AE399" s="210"/>
      <c r="AF399" s="210" t="s">
        <v>155</v>
      </c>
      <c r="AG399" s="210">
        <v>0</v>
      </c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</row>
    <row r="400" spans="1:59" outlineLevel="1" x14ac:dyDescent="0.25">
      <c r="A400" s="227"/>
      <c r="B400" s="228"/>
      <c r="C400" s="264" t="s">
        <v>637</v>
      </c>
      <c r="D400" s="230"/>
      <c r="E400" s="231">
        <v>87.12</v>
      </c>
      <c r="F400" s="229"/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10"/>
      <c r="Y400" s="210"/>
      <c r="Z400" s="210"/>
      <c r="AA400" s="210"/>
      <c r="AB400" s="210"/>
      <c r="AC400" s="210"/>
      <c r="AD400" s="210"/>
      <c r="AE400" s="210"/>
      <c r="AF400" s="210" t="s">
        <v>155</v>
      </c>
      <c r="AG400" s="210">
        <v>0</v>
      </c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</row>
    <row r="401" spans="1:59" outlineLevel="1" x14ac:dyDescent="0.25">
      <c r="A401" s="227"/>
      <c r="B401" s="228"/>
      <c r="C401" s="264" t="s">
        <v>569</v>
      </c>
      <c r="D401" s="230"/>
      <c r="E401" s="231">
        <v>-4.4352</v>
      </c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10"/>
      <c r="Y401" s="210"/>
      <c r="Z401" s="210"/>
      <c r="AA401" s="210"/>
      <c r="AB401" s="210"/>
      <c r="AC401" s="210"/>
      <c r="AD401" s="210"/>
      <c r="AE401" s="210"/>
      <c r="AF401" s="210" t="s">
        <v>155</v>
      </c>
      <c r="AG401" s="210">
        <v>0</v>
      </c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</row>
    <row r="402" spans="1:59" outlineLevel="1" x14ac:dyDescent="0.25">
      <c r="A402" s="227"/>
      <c r="B402" s="228"/>
      <c r="C402" s="264" t="s">
        <v>638</v>
      </c>
      <c r="D402" s="230"/>
      <c r="E402" s="231">
        <v>-3.6072000000000002</v>
      </c>
      <c r="F402" s="229"/>
      <c r="G402" s="229"/>
      <c r="H402" s="229"/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10"/>
      <c r="Y402" s="210"/>
      <c r="Z402" s="210"/>
      <c r="AA402" s="210"/>
      <c r="AB402" s="210"/>
      <c r="AC402" s="210"/>
      <c r="AD402" s="210"/>
      <c r="AE402" s="210"/>
      <c r="AF402" s="210" t="s">
        <v>155</v>
      </c>
      <c r="AG402" s="210">
        <v>0</v>
      </c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</row>
    <row r="403" spans="1:59" outlineLevel="1" x14ac:dyDescent="0.25">
      <c r="A403" s="227"/>
      <c r="B403" s="228"/>
      <c r="C403" s="264" t="s">
        <v>639</v>
      </c>
      <c r="D403" s="230"/>
      <c r="E403" s="231">
        <v>-3.3264</v>
      </c>
      <c r="F403" s="229"/>
      <c r="G403" s="229"/>
      <c r="H403" s="229"/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10"/>
      <c r="Y403" s="210"/>
      <c r="Z403" s="210"/>
      <c r="AA403" s="210"/>
      <c r="AB403" s="210"/>
      <c r="AC403" s="210"/>
      <c r="AD403" s="210"/>
      <c r="AE403" s="210"/>
      <c r="AF403" s="210" t="s">
        <v>155</v>
      </c>
      <c r="AG403" s="210">
        <v>0</v>
      </c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</row>
    <row r="404" spans="1:59" outlineLevel="1" x14ac:dyDescent="0.25">
      <c r="A404" s="227"/>
      <c r="B404" s="228"/>
      <c r="C404" s="265" t="s">
        <v>173</v>
      </c>
      <c r="D404" s="232"/>
      <c r="E404" s="233">
        <v>194.24</v>
      </c>
      <c r="F404" s="229"/>
      <c r="G404" s="229"/>
      <c r="H404" s="229"/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10"/>
      <c r="Y404" s="210"/>
      <c r="Z404" s="210"/>
      <c r="AA404" s="210"/>
      <c r="AB404" s="210"/>
      <c r="AC404" s="210"/>
      <c r="AD404" s="210"/>
      <c r="AE404" s="210"/>
      <c r="AF404" s="210" t="s">
        <v>155</v>
      </c>
      <c r="AG404" s="210">
        <v>1</v>
      </c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</row>
    <row r="405" spans="1:59" outlineLevel="1" x14ac:dyDescent="0.25">
      <c r="A405" s="244">
        <v>33</v>
      </c>
      <c r="B405" s="245" t="s">
        <v>744</v>
      </c>
      <c r="C405" s="263" t="s">
        <v>745</v>
      </c>
      <c r="D405" s="246" t="s">
        <v>150</v>
      </c>
      <c r="E405" s="247">
        <v>105.52</v>
      </c>
      <c r="F405" s="248"/>
      <c r="G405" s="249">
        <f>ROUND(E405*F405,2)</f>
        <v>0</v>
      </c>
      <c r="H405" s="248"/>
      <c r="I405" s="249">
        <f>ROUND(E405*H405,2)</f>
        <v>0</v>
      </c>
      <c r="J405" s="248"/>
      <c r="K405" s="249">
        <f>ROUND(E405*J405,2)</f>
        <v>0</v>
      </c>
      <c r="L405" s="249">
        <v>21</v>
      </c>
      <c r="M405" s="249">
        <f>G405*(1+L405/100)</f>
        <v>0</v>
      </c>
      <c r="N405" s="249">
        <v>0</v>
      </c>
      <c r="O405" s="249">
        <f>ROUND(E405*N405,2)</f>
        <v>0</v>
      </c>
      <c r="P405" s="249">
        <v>1.6E-2</v>
      </c>
      <c r="Q405" s="249">
        <f>ROUND(E405*P405,2)</f>
        <v>1.69</v>
      </c>
      <c r="R405" s="249"/>
      <c r="S405" s="250" t="s">
        <v>151</v>
      </c>
      <c r="T405" s="229">
        <v>0.05</v>
      </c>
      <c r="U405" s="229">
        <f>ROUND(E405*T405,2)</f>
        <v>5.28</v>
      </c>
      <c r="V405" s="229"/>
      <c r="W405" s="229" t="s">
        <v>152</v>
      </c>
      <c r="X405" s="210"/>
      <c r="Y405" s="210"/>
      <c r="Z405" s="210"/>
      <c r="AA405" s="210"/>
      <c r="AB405" s="210"/>
      <c r="AC405" s="210"/>
      <c r="AD405" s="210"/>
      <c r="AE405" s="210"/>
      <c r="AF405" s="210" t="s">
        <v>153</v>
      </c>
      <c r="AG405" s="210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</row>
    <row r="406" spans="1:59" outlineLevel="1" x14ac:dyDescent="0.25">
      <c r="A406" s="227"/>
      <c r="B406" s="228"/>
      <c r="C406" s="264" t="s">
        <v>657</v>
      </c>
      <c r="D406" s="230"/>
      <c r="E406" s="231"/>
      <c r="F406" s="229"/>
      <c r="G406" s="229"/>
      <c r="H406" s="229"/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10"/>
      <c r="Y406" s="210"/>
      <c r="Z406" s="210"/>
      <c r="AA406" s="210"/>
      <c r="AB406" s="210"/>
      <c r="AC406" s="210"/>
      <c r="AD406" s="210"/>
      <c r="AE406" s="210"/>
      <c r="AF406" s="210" t="s">
        <v>155</v>
      </c>
      <c r="AG406" s="210">
        <v>0</v>
      </c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</row>
    <row r="407" spans="1:59" outlineLevel="1" x14ac:dyDescent="0.25">
      <c r="A407" s="227"/>
      <c r="B407" s="228"/>
      <c r="C407" s="264" t="s">
        <v>658</v>
      </c>
      <c r="D407" s="230"/>
      <c r="E407" s="231">
        <v>47.56</v>
      </c>
      <c r="F407" s="229"/>
      <c r="G407" s="229"/>
      <c r="H407" s="229"/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10"/>
      <c r="Y407" s="210"/>
      <c r="Z407" s="210"/>
      <c r="AA407" s="210"/>
      <c r="AB407" s="210"/>
      <c r="AC407" s="210"/>
      <c r="AD407" s="210"/>
      <c r="AE407" s="210"/>
      <c r="AF407" s="210" t="s">
        <v>155</v>
      </c>
      <c r="AG407" s="210">
        <v>0</v>
      </c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</row>
    <row r="408" spans="1:59" outlineLevel="1" x14ac:dyDescent="0.25">
      <c r="A408" s="227"/>
      <c r="B408" s="228"/>
      <c r="C408" s="264" t="s">
        <v>644</v>
      </c>
      <c r="D408" s="230"/>
      <c r="E408" s="231"/>
      <c r="F408" s="229"/>
      <c r="G408" s="229"/>
      <c r="H408" s="229"/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10"/>
      <c r="Y408" s="210"/>
      <c r="Z408" s="210"/>
      <c r="AA408" s="210"/>
      <c r="AB408" s="210"/>
      <c r="AC408" s="210"/>
      <c r="AD408" s="210"/>
      <c r="AE408" s="210"/>
      <c r="AF408" s="210" t="s">
        <v>155</v>
      </c>
      <c r="AG408" s="210">
        <v>0</v>
      </c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</row>
    <row r="409" spans="1:59" outlineLevel="1" x14ac:dyDescent="0.25">
      <c r="A409" s="227"/>
      <c r="B409" s="228"/>
      <c r="C409" s="264" t="s">
        <v>659</v>
      </c>
      <c r="D409" s="230"/>
      <c r="E409" s="231">
        <v>14.238</v>
      </c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10"/>
      <c r="Y409" s="210"/>
      <c r="Z409" s="210"/>
      <c r="AA409" s="210"/>
      <c r="AB409" s="210"/>
      <c r="AC409" s="210"/>
      <c r="AD409" s="210"/>
      <c r="AE409" s="210"/>
      <c r="AF409" s="210" t="s">
        <v>155</v>
      </c>
      <c r="AG409" s="210">
        <v>0</v>
      </c>
      <c r="AH409" s="210"/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</row>
    <row r="410" spans="1:59" outlineLevel="1" x14ac:dyDescent="0.25">
      <c r="A410" s="227"/>
      <c r="B410" s="228"/>
      <c r="C410" s="264" t="s">
        <v>660</v>
      </c>
      <c r="D410" s="230"/>
      <c r="E410" s="231">
        <v>15.516</v>
      </c>
      <c r="F410" s="229"/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10"/>
      <c r="Y410" s="210"/>
      <c r="Z410" s="210"/>
      <c r="AA410" s="210"/>
      <c r="AB410" s="210"/>
      <c r="AC410" s="210"/>
      <c r="AD410" s="210"/>
      <c r="AE410" s="210"/>
      <c r="AF410" s="210" t="s">
        <v>155</v>
      </c>
      <c r="AG410" s="210">
        <v>0</v>
      </c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</row>
    <row r="411" spans="1:59" outlineLevel="1" x14ac:dyDescent="0.25">
      <c r="A411" s="227"/>
      <c r="B411" s="228"/>
      <c r="C411" s="264" t="s">
        <v>661</v>
      </c>
      <c r="D411" s="230"/>
      <c r="E411" s="231">
        <v>14.346</v>
      </c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10"/>
      <c r="Y411" s="210"/>
      <c r="Z411" s="210"/>
      <c r="AA411" s="210"/>
      <c r="AB411" s="210"/>
      <c r="AC411" s="210"/>
      <c r="AD411" s="210"/>
      <c r="AE411" s="210"/>
      <c r="AF411" s="210" t="s">
        <v>155</v>
      </c>
      <c r="AG411" s="210">
        <v>0</v>
      </c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</row>
    <row r="412" spans="1:59" outlineLevel="1" x14ac:dyDescent="0.25">
      <c r="A412" s="227"/>
      <c r="B412" s="228"/>
      <c r="C412" s="264" t="s">
        <v>662</v>
      </c>
      <c r="D412" s="230"/>
      <c r="E412" s="231">
        <v>13.86</v>
      </c>
      <c r="F412" s="229"/>
      <c r="G412" s="229"/>
      <c r="H412" s="229"/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10"/>
      <c r="Y412" s="210"/>
      <c r="Z412" s="210"/>
      <c r="AA412" s="210"/>
      <c r="AB412" s="210"/>
      <c r="AC412" s="210"/>
      <c r="AD412" s="210"/>
      <c r="AE412" s="210"/>
      <c r="AF412" s="210" t="s">
        <v>155</v>
      </c>
      <c r="AG412" s="210">
        <v>0</v>
      </c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</row>
    <row r="413" spans="1:59" x14ac:dyDescent="0.25">
      <c r="A413" s="238" t="s">
        <v>146</v>
      </c>
      <c r="B413" s="239" t="s">
        <v>87</v>
      </c>
      <c r="C413" s="262" t="s">
        <v>88</v>
      </c>
      <c r="D413" s="240"/>
      <c r="E413" s="241"/>
      <c r="F413" s="242"/>
      <c r="G413" s="242">
        <f>SUMIF(AF414:AF414,"&lt;&gt;NOR",G414:G414)</f>
        <v>0</v>
      </c>
      <c r="H413" s="242"/>
      <c r="I413" s="242">
        <f>SUM(I414:I414)</f>
        <v>0</v>
      </c>
      <c r="J413" s="242"/>
      <c r="K413" s="242">
        <f>SUM(K414:K414)</f>
        <v>0</v>
      </c>
      <c r="L413" s="242"/>
      <c r="M413" s="242">
        <f>SUM(M414:M414)</f>
        <v>0</v>
      </c>
      <c r="N413" s="242"/>
      <c r="O413" s="242">
        <f>SUM(O414:O414)</f>
        <v>0</v>
      </c>
      <c r="P413" s="242"/>
      <c r="Q413" s="242">
        <f>SUM(Q414:Q414)</f>
        <v>0</v>
      </c>
      <c r="R413" s="242"/>
      <c r="S413" s="243"/>
      <c r="T413" s="237"/>
      <c r="U413" s="237">
        <f>SUM(U414:U414)</f>
        <v>96.11</v>
      </c>
      <c r="V413" s="237"/>
      <c r="W413" s="237"/>
      <c r="AF413" t="s">
        <v>147</v>
      </c>
    </row>
    <row r="414" spans="1:59" outlineLevel="1" x14ac:dyDescent="0.25">
      <c r="A414" s="251">
        <v>34</v>
      </c>
      <c r="B414" s="252" t="s">
        <v>746</v>
      </c>
      <c r="C414" s="266" t="s">
        <v>747</v>
      </c>
      <c r="D414" s="253" t="s">
        <v>283</v>
      </c>
      <c r="E414" s="254">
        <v>50.797400000000003</v>
      </c>
      <c r="F414" s="255"/>
      <c r="G414" s="256">
        <f>ROUND(E414*F414,2)</f>
        <v>0</v>
      </c>
      <c r="H414" s="255"/>
      <c r="I414" s="256">
        <f>ROUND(E414*H414,2)</f>
        <v>0</v>
      </c>
      <c r="J414" s="255"/>
      <c r="K414" s="256">
        <f>ROUND(E414*J414,2)</f>
        <v>0</v>
      </c>
      <c r="L414" s="256">
        <v>21</v>
      </c>
      <c r="M414" s="256">
        <f>G414*(1+L414/100)</f>
        <v>0</v>
      </c>
      <c r="N414" s="256">
        <v>0</v>
      </c>
      <c r="O414" s="256">
        <f>ROUND(E414*N414,2)</f>
        <v>0</v>
      </c>
      <c r="P414" s="256">
        <v>0</v>
      </c>
      <c r="Q414" s="256">
        <f>ROUND(E414*P414,2)</f>
        <v>0</v>
      </c>
      <c r="R414" s="256"/>
      <c r="S414" s="257" t="s">
        <v>151</v>
      </c>
      <c r="T414" s="229">
        <v>1.8919999999999999</v>
      </c>
      <c r="U414" s="229">
        <f>ROUND(E414*T414,2)</f>
        <v>96.11</v>
      </c>
      <c r="V414" s="229"/>
      <c r="W414" s="229" t="s">
        <v>394</v>
      </c>
      <c r="X414" s="210"/>
      <c r="Y414" s="210"/>
      <c r="Z414" s="210"/>
      <c r="AA414" s="210"/>
      <c r="AB414" s="210"/>
      <c r="AC414" s="210"/>
      <c r="AD414" s="210"/>
      <c r="AE414" s="210"/>
      <c r="AF414" s="210" t="s">
        <v>395</v>
      </c>
      <c r="AG414" s="210"/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</row>
    <row r="415" spans="1:59" x14ac:dyDescent="0.25">
      <c r="A415" s="238" t="s">
        <v>146</v>
      </c>
      <c r="B415" s="239" t="s">
        <v>91</v>
      </c>
      <c r="C415" s="262" t="s">
        <v>92</v>
      </c>
      <c r="D415" s="240"/>
      <c r="E415" s="241"/>
      <c r="F415" s="242"/>
      <c r="G415" s="242">
        <f>SUMIF(AF416:AF419,"&lt;&gt;NOR",G416:G419)</f>
        <v>0</v>
      </c>
      <c r="H415" s="242"/>
      <c r="I415" s="242">
        <f>SUM(I416:I419)</f>
        <v>0</v>
      </c>
      <c r="J415" s="242"/>
      <c r="K415" s="242">
        <f>SUM(K416:K419)</f>
        <v>0</v>
      </c>
      <c r="L415" s="242"/>
      <c r="M415" s="242">
        <f>SUM(M416:M419)</f>
        <v>0</v>
      </c>
      <c r="N415" s="242"/>
      <c r="O415" s="242">
        <f>SUM(O416:O419)</f>
        <v>0</v>
      </c>
      <c r="P415" s="242"/>
      <c r="Q415" s="242">
        <f>SUM(Q416:Q419)</f>
        <v>0.65999999999999992</v>
      </c>
      <c r="R415" s="242"/>
      <c r="S415" s="243"/>
      <c r="T415" s="237"/>
      <c r="U415" s="237">
        <f>SUM(U416:U419)</f>
        <v>1.7000000000000002</v>
      </c>
      <c r="V415" s="237"/>
      <c r="W415" s="237"/>
      <c r="AF415" t="s">
        <v>147</v>
      </c>
    </row>
    <row r="416" spans="1:59" outlineLevel="1" x14ac:dyDescent="0.25">
      <c r="A416" s="244">
        <v>35</v>
      </c>
      <c r="B416" s="245" t="s">
        <v>748</v>
      </c>
      <c r="C416" s="263" t="s">
        <v>749</v>
      </c>
      <c r="D416" s="246" t="s">
        <v>150</v>
      </c>
      <c r="E416" s="247">
        <v>20.475000000000001</v>
      </c>
      <c r="F416" s="248"/>
      <c r="G416" s="249">
        <f>ROUND(E416*F416,2)</f>
        <v>0</v>
      </c>
      <c r="H416" s="248"/>
      <c r="I416" s="249">
        <f>ROUND(E416*H416,2)</f>
        <v>0</v>
      </c>
      <c r="J416" s="248"/>
      <c r="K416" s="249">
        <f>ROUND(E416*J416,2)</f>
        <v>0</v>
      </c>
      <c r="L416" s="249">
        <v>21</v>
      </c>
      <c r="M416" s="249">
        <f>G416*(1+L416/100)</f>
        <v>0</v>
      </c>
      <c r="N416" s="249">
        <v>0</v>
      </c>
      <c r="O416" s="249">
        <f>ROUND(E416*N416,2)</f>
        <v>0</v>
      </c>
      <c r="P416" s="249">
        <v>1.4E-2</v>
      </c>
      <c r="Q416" s="249">
        <f>ROUND(E416*P416,2)</f>
        <v>0.28999999999999998</v>
      </c>
      <c r="R416" s="249"/>
      <c r="S416" s="250" t="s">
        <v>151</v>
      </c>
      <c r="T416" s="229">
        <v>6.5000000000000002E-2</v>
      </c>
      <c r="U416" s="229">
        <f>ROUND(E416*T416,2)</f>
        <v>1.33</v>
      </c>
      <c r="V416" s="229"/>
      <c r="W416" s="229" t="s">
        <v>152</v>
      </c>
      <c r="X416" s="210"/>
      <c r="Y416" s="210"/>
      <c r="Z416" s="210"/>
      <c r="AA416" s="210"/>
      <c r="AB416" s="210"/>
      <c r="AC416" s="210"/>
      <c r="AD416" s="210"/>
      <c r="AE416" s="210"/>
      <c r="AF416" s="210" t="s">
        <v>153</v>
      </c>
      <c r="AG416" s="210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</row>
    <row r="417" spans="1:59" outlineLevel="1" x14ac:dyDescent="0.25">
      <c r="A417" s="227"/>
      <c r="B417" s="228"/>
      <c r="C417" s="264" t="s">
        <v>723</v>
      </c>
      <c r="D417" s="230"/>
      <c r="E417" s="231">
        <v>20.475000000000001</v>
      </c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10"/>
      <c r="Y417" s="210"/>
      <c r="Z417" s="210"/>
      <c r="AA417" s="210"/>
      <c r="AB417" s="210"/>
      <c r="AC417" s="210"/>
      <c r="AD417" s="210"/>
      <c r="AE417" s="210"/>
      <c r="AF417" s="210" t="s">
        <v>155</v>
      </c>
      <c r="AG417" s="210">
        <v>0</v>
      </c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</row>
    <row r="418" spans="1:59" outlineLevel="1" x14ac:dyDescent="0.25">
      <c r="A418" s="244">
        <v>36</v>
      </c>
      <c r="B418" s="245" t="s">
        <v>750</v>
      </c>
      <c r="C418" s="263" t="s">
        <v>751</v>
      </c>
      <c r="D418" s="246" t="s">
        <v>150</v>
      </c>
      <c r="E418" s="247">
        <v>61.424999999999997</v>
      </c>
      <c r="F418" s="248"/>
      <c r="G418" s="249">
        <f>ROUND(E418*F418,2)</f>
        <v>0</v>
      </c>
      <c r="H418" s="248"/>
      <c r="I418" s="249">
        <f>ROUND(E418*H418,2)</f>
        <v>0</v>
      </c>
      <c r="J418" s="248"/>
      <c r="K418" s="249">
        <f>ROUND(E418*J418,2)</f>
        <v>0</v>
      </c>
      <c r="L418" s="249">
        <v>21</v>
      </c>
      <c r="M418" s="249">
        <f>G418*(1+L418/100)</f>
        <v>0</v>
      </c>
      <c r="N418" s="249">
        <v>0</v>
      </c>
      <c r="O418" s="249">
        <f>ROUND(E418*N418,2)</f>
        <v>0</v>
      </c>
      <c r="P418" s="249">
        <v>6.0000000000000001E-3</v>
      </c>
      <c r="Q418" s="249">
        <f>ROUND(E418*P418,2)</f>
        <v>0.37</v>
      </c>
      <c r="R418" s="249"/>
      <c r="S418" s="250" t="s">
        <v>151</v>
      </c>
      <c r="T418" s="229">
        <v>6.0000000000000001E-3</v>
      </c>
      <c r="U418" s="229">
        <f>ROUND(E418*T418,2)</f>
        <v>0.37</v>
      </c>
      <c r="V418" s="229"/>
      <c r="W418" s="229" t="s">
        <v>152</v>
      </c>
      <c r="X418" s="210"/>
      <c r="Y418" s="210"/>
      <c r="Z418" s="210"/>
      <c r="AA418" s="210"/>
      <c r="AB418" s="210"/>
      <c r="AC418" s="210"/>
      <c r="AD418" s="210"/>
      <c r="AE418" s="210"/>
      <c r="AF418" s="210" t="s">
        <v>153</v>
      </c>
      <c r="AG418" s="210"/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</row>
    <row r="419" spans="1:59" outlineLevel="1" x14ac:dyDescent="0.25">
      <c r="A419" s="227"/>
      <c r="B419" s="228"/>
      <c r="C419" s="264" t="s">
        <v>752</v>
      </c>
      <c r="D419" s="230"/>
      <c r="E419" s="231">
        <v>61.424999999999997</v>
      </c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10"/>
      <c r="Y419" s="210"/>
      <c r="Z419" s="210"/>
      <c r="AA419" s="210"/>
      <c r="AB419" s="210"/>
      <c r="AC419" s="210"/>
      <c r="AD419" s="210"/>
      <c r="AE419" s="210"/>
      <c r="AF419" s="210" t="s">
        <v>155</v>
      </c>
      <c r="AG419" s="210">
        <v>0</v>
      </c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</row>
    <row r="420" spans="1:59" x14ac:dyDescent="0.25">
      <c r="A420" s="238" t="s">
        <v>146</v>
      </c>
      <c r="B420" s="239" t="s">
        <v>101</v>
      </c>
      <c r="C420" s="262" t="s">
        <v>102</v>
      </c>
      <c r="D420" s="240"/>
      <c r="E420" s="241"/>
      <c r="F420" s="242"/>
      <c r="G420" s="242">
        <f>SUMIF(AF421:AF461,"&lt;&gt;NOR",G421:G461)</f>
        <v>0</v>
      </c>
      <c r="H420" s="242"/>
      <c r="I420" s="242">
        <f>SUM(I421:I461)</f>
        <v>0</v>
      </c>
      <c r="J420" s="242"/>
      <c r="K420" s="242">
        <f>SUM(K421:K461)</f>
        <v>0</v>
      </c>
      <c r="L420" s="242"/>
      <c r="M420" s="242">
        <f>SUM(M421:M461)</f>
        <v>0</v>
      </c>
      <c r="N420" s="242"/>
      <c r="O420" s="242">
        <f>SUM(O421:O461)</f>
        <v>0.46000000000000008</v>
      </c>
      <c r="P420" s="242"/>
      <c r="Q420" s="242">
        <f>SUM(Q421:Q461)</f>
        <v>0.35</v>
      </c>
      <c r="R420" s="242"/>
      <c r="S420" s="243"/>
      <c r="T420" s="237"/>
      <c r="U420" s="237">
        <f>SUM(U421:U461)</f>
        <v>105.47999999999999</v>
      </c>
      <c r="V420" s="237"/>
      <c r="W420" s="237"/>
      <c r="AF420" t="s">
        <v>147</v>
      </c>
    </row>
    <row r="421" spans="1:59" outlineLevel="1" x14ac:dyDescent="0.25">
      <c r="A421" s="251">
        <v>37</v>
      </c>
      <c r="B421" s="252" t="s">
        <v>753</v>
      </c>
      <c r="C421" s="266" t="s">
        <v>754</v>
      </c>
      <c r="D421" s="253" t="s">
        <v>252</v>
      </c>
      <c r="E421" s="254">
        <v>118.9</v>
      </c>
      <c r="F421" s="255"/>
      <c r="G421" s="256">
        <f>ROUND(E421*F421,2)</f>
        <v>0</v>
      </c>
      <c r="H421" s="255"/>
      <c r="I421" s="256">
        <f>ROUND(E421*H421,2)</f>
        <v>0</v>
      </c>
      <c r="J421" s="255"/>
      <c r="K421" s="256">
        <f>ROUND(E421*J421,2)</f>
        <v>0</v>
      </c>
      <c r="L421" s="256">
        <v>21</v>
      </c>
      <c r="M421" s="256">
        <f>G421*(1+L421/100)</f>
        <v>0</v>
      </c>
      <c r="N421" s="256">
        <v>7.5000000000000002E-4</v>
      </c>
      <c r="O421" s="256">
        <f>ROUND(E421*N421,2)</f>
        <v>0.09</v>
      </c>
      <c r="P421" s="256">
        <v>0</v>
      </c>
      <c r="Q421" s="256">
        <f>ROUND(E421*P421,2)</f>
        <v>0</v>
      </c>
      <c r="R421" s="256"/>
      <c r="S421" s="257" t="s">
        <v>151</v>
      </c>
      <c r="T421" s="229">
        <v>0.38514999999999999</v>
      </c>
      <c r="U421" s="229">
        <f>ROUND(E421*T421,2)</f>
        <v>45.79</v>
      </c>
      <c r="V421" s="229"/>
      <c r="W421" s="229" t="s">
        <v>152</v>
      </c>
      <c r="X421" s="210"/>
      <c r="Y421" s="210"/>
      <c r="Z421" s="210"/>
      <c r="AA421" s="210"/>
      <c r="AB421" s="210"/>
      <c r="AC421" s="210"/>
      <c r="AD421" s="210"/>
      <c r="AE421" s="210"/>
      <c r="AF421" s="210" t="s">
        <v>153</v>
      </c>
      <c r="AG421" s="210"/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</row>
    <row r="422" spans="1:59" outlineLevel="1" x14ac:dyDescent="0.25">
      <c r="A422" s="244">
        <v>38</v>
      </c>
      <c r="B422" s="245" t="s">
        <v>755</v>
      </c>
      <c r="C422" s="263" t="s">
        <v>756</v>
      </c>
      <c r="D422" s="246" t="s">
        <v>252</v>
      </c>
      <c r="E422" s="247">
        <v>58.5</v>
      </c>
      <c r="F422" s="248"/>
      <c r="G422" s="249">
        <f>ROUND(E422*F422,2)</f>
        <v>0</v>
      </c>
      <c r="H422" s="248"/>
      <c r="I422" s="249">
        <f>ROUND(E422*H422,2)</f>
        <v>0</v>
      </c>
      <c r="J422" s="248"/>
      <c r="K422" s="249">
        <f>ROUND(E422*J422,2)</f>
        <v>0</v>
      </c>
      <c r="L422" s="249">
        <v>21</v>
      </c>
      <c r="M422" s="249">
        <f>G422*(1+L422/100)</f>
        <v>0</v>
      </c>
      <c r="N422" s="249">
        <v>3.1700000000000001E-3</v>
      </c>
      <c r="O422" s="249">
        <f>ROUND(E422*N422,2)</f>
        <v>0.19</v>
      </c>
      <c r="P422" s="249">
        <v>0</v>
      </c>
      <c r="Q422" s="249">
        <f>ROUND(E422*P422,2)</f>
        <v>0</v>
      </c>
      <c r="R422" s="249"/>
      <c r="S422" s="250" t="s">
        <v>151</v>
      </c>
      <c r="T422" s="229">
        <v>0.219</v>
      </c>
      <c r="U422" s="229">
        <f>ROUND(E422*T422,2)</f>
        <v>12.81</v>
      </c>
      <c r="V422" s="229"/>
      <c r="W422" s="229" t="s">
        <v>152</v>
      </c>
      <c r="X422" s="210"/>
      <c r="Y422" s="210"/>
      <c r="Z422" s="210"/>
      <c r="AA422" s="210"/>
      <c r="AB422" s="210"/>
      <c r="AC422" s="210"/>
      <c r="AD422" s="210"/>
      <c r="AE422" s="210"/>
      <c r="AF422" s="210" t="s">
        <v>153</v>
      </c>
      <c r="AG422" s="210"/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</row>
    <row r="423" spans="1:59" outlineLevel="1" x14ac:dyDescent="0.25">
      <c r="A423" s="227"/>
      <c r="B423" s="228"/>
      <c r="C423" s="267" t="s">
        <v>757</v>
      </c>
      <c r="D423" s="258"/>
      <c r="E423" s="258"/>
      <c r="F423" s="258"/>
      <c r="G423" s="258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10"/>
      <c r="Y423" s="210"/>
      <c r="Z423" s="210"/>
      <c r="AA423" s="210"/>
      <c r="AB423" s="210"/>
      <c r="AC423" s="210"/>
      <c r="AD423" s="210"/>
      <c r="AE423" s="210"/>
      <c r="AF423" s="210" t="s">
        <v>219</v>
      </c>
      <c r="AG423" s="210"/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</row>
    <row r="424" spans="1:59" outlineLevel="1" x14ac:dyDescent="0.25">
      <c r="A424" s="244">
        <v>39</v>
      </c>
      <c r="B424" s="245" t="s">
        <v>758</v>
      </c>
      <c r="C424" s="263" t="s">
        <v>759</v>
      </c>
      <c r="D424" s="246" t="s">
        <v>252</v>
      </c>
      <c r="E424" s="247">
        <v>6.68</v>
      </c>
      <c r="F424" s="248"/>
      <c r="G424" s="249">
        <f>ROUND(E424*F424,2)</f>
        <v>0</v>
      </c>
      <c r="H424" s="248"/>
      <c r="I424" s="249">
        <f>ROUND(E424*H424,2)</f>
        <v>0</v>
      </c>
      <c r="J424" s="248"/>
      <c r="K424" s="249">
        <f>ROUND(E424*J424,2)</f>
        <v>0</v>
      </c>
      <c r="L424" s="249">
        <v>21</v>
      </c>
      <c r="M424" s="249">
        <f>G424*(1+L424/100)</f>
        <v>0</v>
      </c>
      <c r="N424" s="249">
        <v>1.73E-3</v>
      </c>
      <c r="O424" s="249">
        <f>ROUND(E424*N424,2)</f>
        <v>0.01</v>
      </c>
      <c r="P424" s="249">
        <v>0</v>
      </c>
      <c r="Q424" s="249">
        <f>ROUND(E424*P424,2)</f>
        <v>0</v>
      </c>
      <c r="R424" s="249"/>
      <c r="S424" s="250" t="s">
        <v>151</v>
      </c>
      <c r="T424" s="229">
        <v>0.36799999999999999</v>
      </c>
      <c r="U424" s="229">
        <f>ROUND(E424*T424,2)</f>
        <v>2.46</v>
      </c>
      <c r="V424" s="229"/>
      <c r="W424" s="229" t="s">
        <v>152</v>
      </c>
      <c r="X424" s="210"/>
      <c r="Y424" s="210"/>
      <c r="Z424" s="210"/>
      <c r="AA424" s="210"/>
      <c r="AB424" s="210"/>
      <c r="AC424" s="210"/>
      <c r="AD424" s="210"/>
      <c r="AE424" s="210"/>
      <c r="AF424" s="210" t="s">
        <v>153</v>
      </c>
      <c r="AG424" s="210"/>
      <c r="AH424" s="210"/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</row>
    <row r="425" spans="1:59" outlineLevel="1" x14ac:dyDescent="0.25">
      <c r="A425" s="227"/>
      <c r="B425" s="228"/>
      <c r="C425" s="264" t="s">
        <v>680</v>
      </c>
      <c r="D425" s="230"/>
      <c r="E425" s="231"/>
      <c r="F425" s="229"/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10"/>
      <c r="Y425" s="210"/>
      <c r="Z425" s="210"/>
      <c r="AA425" s="210"/>
      <c r="AB425" s="210"/>
      <c r="AC425" s="210"/>
      <c r="AD425" s="210"/>
      <c r="AE425" s="210"/>
      <c r="AF425" s="210" t="s">
        <v>155</v>
      </c>
      <c r="AG425" s="210">
        <v>0</v>
      </c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</row>
    <row r="426" spans="1:59" outlineLevel="1" x14ac:dyDescent="0.25">
      <c r="A426" s="227"/>
      <c r="B426" s="228"/>
      <c r="C426" s="264" t="s">
        <v>760</v>
      </c>
      <c r="D426" s="230"/>
      <c r="E426" s="231">
        <v>4.22</v>
      </c>
      <c r="F426" s="229"/>
      <c r="G426" s="229"/>
      <c r="H426" s="229"/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10"/>
      <c r="Y426" s="210"/>
      <c r="Z426" s="210"/>
      <c r="AA426" s="210"/>
      <c r="AB426" s="210"/>
      <c r="AC426" s="210"/>
      <c r="AD426" s="210"/>
      <c r="AE426" s="210"/>
      <c r="AF426" s="210" t="s">
        <v>155</v>
      </c>
      <c r="AG426" s="210">
        <v>0</v>
      </c>
      <c r="AH426" s="210"/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</row>
    <row r="427" spans="1:59" outlineLevel="1" x14ac:dyDescent="0.25">
      <c r="A427" s="227"/>
      <c r="B427" s="228"/>
      <c r="C427" s="264" t="s">
        <v>761</v>
      </c>
      <c r="D427" s="230"/>
      <c r="E427" s="231">
        <v>2.46</v>
      </c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10"/>
      <c r="Y427" s="210"/>
      <c r="Z427" s="210"/>
      <c r="AA427" s="210"/>
      <c r="AB427" s="210"/>
      <c r="AC427" s="210"/>
      <c r="AD427" s="210"/>
      <c r="AE427" s="210"/>
      <c r="AF427" s="210" t="s">
        <v>155</v>
      </c>
      <c r="AG427" s="210">
        <v>0</v>
      </c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</row>
    <row r="428" spans="1:59" outlineLevel="1" x14ac:dyDescent="0.25">
      <c r="A428" s="244">
        <v>40</v>
      </c>
      <c r="B428" s="245" t="s">
        <v>762</v>
      </c>
      <c r="C428" s="263" t="s">
        <v>763</v>
      </c>
      <c r="D428" s="246" t="s">
        <v>252</v>
      </c>
      <c r="E428" s="247">
        <v>10.78</v>
      </c>
      <c r="F428" s="248"/>
      <c r="G428" s="249">
        <f>ROUND(E428*F428,2)</f>
        <v>0</v>
      </c>
      <c r="H428" s="248"/>
      <c r="I428" s="249">
        <f>ROUND(E428*H428,2)</f>
        <v>0</v>
      </c>
      <c r="J428" s="248"/>
      <c r="K428" s="249">
        <f>ROUND(E428*J428,2)</f>
        <v>0</v>
      </c>
      <c r="L428" s="249">
        <v>21</v>
      </c>
      <c r="M428" s="249">
        <f>G428*(1+L428/100)</f>
        <v>0</v>
      </c>
      <c r="N428" s="249">
        <v>2.4199999999999998E-3</v>
      </c>
      <c r="O428" s="249">
        <f>ROUND(E428*N428,2)</f>
        <v>0.03</v>
      </c>
      <c r="P428" s="249">
        <v>0</v>
      </c>
      <c r="Q428" s="249">
        <f>ROUND(E428*P428,2)</f>
        <v>0</v>
      </c>
      <c r="R428" s="249"/>
      <c r="S428" s="250" t="s">
        <v>151</v>
      </c>
      <c r="T428" s="229">
        <v>0.28999999999999998</v>
      </c>
      <c r="U428" s="229">
        <f>ROUND(E428*T428,2)</f>
        <v>3.13</v>
      </c>
      <c r="V428" s="229"/>
      <c r="W428" s="229" t="s">
        <v>152</v>
      </c>
      <c r="X428" s="210"/>
      <c r="Y428" s="210"/>
      <c r="Z428" s="210"/>
      <c r="AA428" s="210"/>
      <c r="AB428" s="210"/>
      <c r="AC428" s="210"/>
      <c r="AD428" s="210"/>
      <c r="AE428" s="210"/>
      <c r="AF428" s="210" t="s">
        <v>153</v>
      </c>
      <c r="AG428" s="210"/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</row>
    <row r="429" spans="1:59" outlineLevel="1" x14ac:dyDescent="0.25">
      <c r="A429" s="227"/>
      <c r="B429" s="228"/>
      <c r="C429" s="267" t="s">
        <v>764</v>
      </c>
      <c r="D429" s="258"/>
      <c r="E429" s="258"/>
      <c r="F429" s="258"/>
      <c r="G429" s="258"/>
      <c r="H429" s="229"/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10"/>
      <c r="Y429" s="210"/>
      <c r="Z429" s="210"/>
      <c r="AA429" s="210"/>
      <c r="AB429" s="210"/>
      <c r="AC429" s="210"/>
      <c r="AD429" s="210"/>
      <c r="AE429" s="210"/>
      <c r="AF429" s="210" t="s">
        <v>219</v>
      </c>
      <c r="AG429" s="210"/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</row>
    <row r="430" spans="1:59" outlineLevel="1" x14ac:dyDescent="0.25">
      <c r="A430" s="227"/>
      <c r="B430" s="228"/>
      <c r="C430" s="264" t="s">
        <v>669</v>
      </c>
      <c r="D430" s="230"/>
      <c r="E430" s="231"/>
      <c r="F430" s="229"/>
      <c r="G430" s="229"/>
      <c r="H430" s="229"/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10"/>
      <c r="Y430" s="210"/>
      <c r="Z430" s="210"/>
      <c r="AA430" s="210"/>
      <c r="AB430" s="210"/>
      <c r="AC430" s="210"/>
      <c r="AD430" s="210"/>
      <c r="AE430" s="210"/>
      <c r="AF430" s="210" t="s">
        <v>155</v>
      </c>
      <c r="AG430" s="210">
        <v>0</v>
      </c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</row>
    <row r="431" spans="1:59" outlineLevel="1" x14ac:dyDescent="0.25">
      <c r="A431" s="227"/>
      <c r="B431" s="228"/>
      <c r="C431" s="264" t="s">
        <v>765</v>
      </c>
      <c r="D431" s="230"/>
      <c r="E431" s="231">
        <v>5.72</v>
      </c>
      <c r="F431" s="229"/>
      <c r="G431" s="229"/>
      <c r="H431" s="229"/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10"/>
      <c r="Y431" s="210"/>
      <c r="Z431" s="210"/>
      <c r="AA431" s="210"/>
      <c r="AB431" s="210"/>
      <c r="AC431" s="210"/>
      <c r="AD431" s="210"/>
      <c r="AE431" s="210"/>
      <c r="AF431" s="210" t="s">
        <v>155</v>
      </c>
      <c r="AG431" s="210">
        <v>0</v>
      </c>
      <c r="AH431" s="210"/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</row>
    <row r="432" spans="1:59" outlineLevel="1" x14ac:dyDescent="0.25">
      <c r="A432" s="227"/>
      <c r="B432" s="228"/>
      <c r="C432" s="264" t="s">
        <v>766</v>
      </c>
      <c r="D432" s="230"/>
      <c r="E432" s="231">
        <v>1.66</v>
      </c>
      <c r="F432" s="229"/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10"/>
      <c r="Y432" s="210"/>
      <c r="Z432" s="210"/>
      <c r="AA432" s="210"/>
      <c r="AB432" s="210"/>
      <c r="AC432" s="210"/>
      <c r="AD432" s="210"/>
      <c r="AE432" s="210"/>
      <c r="AF432" s="210" t="s">
        <v>155</v>
      </c>
      <c r="AG432" s="210">
        <v>0</v>
      </c>
      <c r="AH432" s="210"/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</row>
    <row r="433" spans="1:59" outlineLevel="1" x14ac:dyDescent="0.25">
      <c r="A433" s="227"/>
      <c r="B433" s="228"/>
      <c r="C433" s="264" t="s">
        <v>767</v>
      </c>
      <c r="D433" s="230"/>
      <c r="E433" s="231">
        <v>3.4</v>
      </c>
      <c r="F433" s="229"/>
      <c r="G433" s="229"/>
      <c r="H433" s="229"/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10"/>
      <c r="Y433" s="210"/>
      <c r="Z433" s="210"/>
      <c r="AA433" s="210"/>
      <c r="AB433" s="210"/>
      <c r="AC433" s="210"/>
      <c r="AD433" s="210"/>
      <c r="AE433" s="210"/>
      <c r="AF433" s="210" t="s">
        <v>155</v>
      </c>
      <c r="AG433" s="210">
        <v>0</v>
      </c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</row>
    <row r="434" spans="1:59" outlineLevel="1" x14ac:dyDescent="0.25">
      <c r="A434" s="244">
        <v>41</v>
      </c>
      <c r="B434" s="245" t="s">
        <v>768</v>
      </c>
      <c r="C434" s="263" t="s">
        <v>769</v>
      </c>
      <c r="D434" s="246" t="s">
        <v>252</v>
      </c>
      <c r="E434" s="247">
        <v>49.3</v>
      </c>
      <c r="F434" s="248"/>
      <c r="G434" s="249">
        <f>ROUND(E434*F434,2)</f>
        <v>0</v>
      </c>
      <c r="H434" s="248"/>
      <c r="I434" s="249">
        <f>ROUND(E434*H434,2)</f>
        <v>0</v>
      </c>
      <c r="J434" s="248"/>
      <c r="K434" s="249">
        <f>ROUND(E434*J434,2)</f>
        <v>0</v>
      </c>
      <c r="L434" s="249">
        <v>21</v>
      </c>
      <c r="M434" s="249">
        <f>G434*(1+L434/100)</f>
        <v>0</v>
      </c>
      <c r="N434" s="249">
        <v>2.8700000000000002E-3</v>
      </c>
      <c r="O434" s="249">
        <f>ROUND(E434*N434,2)</f>
        <v>0.14000000000000001</v>
      </c>
      <c r="P434" s="249">
        <v>0</v>
      </c>
      <c r="Q434" s="249">
        <f>ROUND(E434*P434,2)</f>
        <v>0</v>
      </c>
      <c r="R434" s="249"/>
      <c r="S434" s="250" t="s">
        <v>151</v>
      </c>
      <c r="T434" s="229">
        <v>0.42342999999999997</v>
      </c>
      <c r="U434" s="229">
        <f>ROUND(E434*T434,2)</f>
        <v>20.88</v>
      </c>
      <c r="V434" s="229"/>
      <c r="W434" s="229" t="s">
        <v>152</v>
      </c>
      <c r="X434" s="210"/>
      <c r="Y434" s="210"/>
      <c r="Z434" s="210"/>
      <c r="AA434" s="210"/>
      <c r="AB434" s="210"/>
      <c r="AC434" s="210"/>
      <c r="AD434" s="210"/>
      <c r="AE434" s="210"/>
      <c r="AF434" s="210" t="s">
        <v>153</v>
      </c>
      <c r="AG434" s="210"/>
      <c r="AH434" s="210"/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</row>
    <row r="435" spans="1:59" outlineLevel="1" x14ac:dyDescent="0.25">
      <c r="A435" s="227"/>
      <c r="B435" s="228"/>
      <c r="C435" s="264" t="s">
        <v>673</v>
      </c>
      <c r="D435" s="230"/>
      <c r="E435" s="231"/>
      <c r="F435" s="229"/>
      <c r="G435" s="229"/>
      <c r="H435" s="229"/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10"/>
      <c r="Y435" s="210"/>
      <c r="Z435" s="210"/>
      <c r="AA435" s="210"/>
      <c r="AB435" s="210"/>
      <c r="AC435" s="210"/>
      <c r="AD435" s="210"/>
      <c r="AE435" s="210"/>
      <c r="AF435" s="210" t="s">
        <v>155</v>
      </c>
      <c r="AG435" s="210">
        <v>0</v>
      </c>
      <c r="AH435" s="210"/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</row>
    <row r="436" spans="1:59" outlineLevel="1" x14ac:dyDescent="0.25">
      <c r="A436" s="227"/>
      <c r="B436" s="228"/>
      <c r="C436" s="264" t="s">
        <v>770</v>
      </c>
      <c r="D436" s="230"/>
      <c r="E436" s="231">
        <v>13.2</v>
      </c>
      <c r="F436" s="229"/>
      <c r="G436" s="229"/>
      <c r="H436" s="229"/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10"/>
      <c r="Y436" s="210"/>
      <c r="Z436" s="210"/>
      <c r="AA436" s="210"/>
      <c r="AB436" s="210"/>
      <c r="AC436" s="210"/>
      <c r="AD436" s="210"/>
      <c r="AE436" s="210"/>
      <c r="AF436" s="210" t="s">
        <v>155</v>
      </c>
      <c r="AG436" s="210">
        <v>0</v>
      </c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</row>
    <row r="437" spans="1:59" outlineLevel="1" x14ac:dyDescent="0.25">
      <c r="A437" s="227"/>
      <c r="B437" s="228"/>
      <c r="C437" s="264" t="s">
        <v>771</v>
      </c>
      <c r="D437" s="230"/>
      <c r="E437" s="231">
        <v>5.2</v>
      </c>
      <c r="F437" s="229"/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10"/>
      <c r="Y437" s="210"/>
      <c r="Z437" s="210"/>
      <c r="AA437" s="210"/>
      <c r="AB437" s="210"/>
      <c r="AC437" s="210"/>
      <c r="AD437" s="210"/>
      <c r="AE437" s="210"/>
      <c r="AF437" s="210" t="s">
        <v>155</v>
      </c>
      <c r="AG437" s="210">
        <v>0</v>
      </c>
      <c r="AH437" s="210"/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</row>
    <row r="438" spans="1:59" outlineLevel="1" x14ac:dyDescent="0.25">
      <c r="A438" s="227"/>
      <c r="B438" s="228"/>
      <c r="C438" s="264" t="s">
        <v>772</v>
      </c>
      <c r="D438" s="230"/>
      <c r="E438" s="231">
        <v>2.34</v>
      </c>
      <c r="F438" s="229"/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10"/>
      <c r="Y438" s="210"/>
      <c r="Z438" s="210"/>
      <c r="AA438" s="210"/>
      <c r="AB438" s="210"/>
      <c r="AC438" s="210"/>
      <c r="AD438" s="210"/>
      <c r="AE438" s="210"/>
      <c r="AF438" s="210" t="s">
        <v>155</v>
      </c>
      <c r="AG438" s="210">
        <v>0</v>
      </c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</row>
    <row r="439" spans="1:59" outlineLevel="1" x14ac:dyDescent="0.25">
      <c r="A439" s="227"/>
      <c r="B439" s="228"/>
      <c r="C439" s="264" t="s">
        <v>773</v>
      </c>
      <c r="D439" s="230"/>
      <c r="E439" s="231">
        <v>10.8</v>
      </c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10"/>
      <c r="Y439" s="210"/>
      <c r="Z439" s="210"/>
      <c r="AA439" s="210"/>
      <c r="AB439" s="210"/>
      <c r="AC439" s="210"/>
      <c r="AD439" s="210"/>
      <c r="AE439" s="210"/>
      <c r="AF439" s="210" t="s">
        <v>155</v>
      </c>
      <c r="AG439" s="210">
        <v>0</v>
      </c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</row>
    <row r="440" spans="1:59" outlineLevel="1" x14ac:dyDescent="0.25">
      <c r="A440" s="227"/>
      <c r="B440" s="228"/>
      <c r="C440" s="264" t="s">
        <v>774</v>
      </c>
      <c r="D440" s="230"/>
      <c r="E440" s="231">
        <v>4.4000000000000004</v>
      </c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10"/>
      <c r="Y440" s="210"/>
      <c r="Z440" s="210"/>
      <c r="AA440" s="210"/>
      <c r="AB440" s="210"/>
      <c r="AC440" s="210"/>
      <c r="AD440" s="210"/>
      <c r="AE440" s="210"/>
      <c r="AF440" s="210" t="s">
        <v>155</v>
      </c>
      <c r="AG440" s="210">
        <v>0</v>
      </c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</row>
    <row r="441" spans="1:59" ht="20.399999999999999" outlineLevel="1" x14ac:dyDescent="0.25">
      <c r="A441" s="227"/>
      <c r="B441" s="228"/>
      <c r="C441" s="264" t="s">
        <v>775</v>
      </c>
      <c r="D441" s="230"/>
      <c r="E441" s="231">
        <v>13.36</v>
      </c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10"/>
      <c r="Y441" s="210"/>
      <c r="Z441" s="210"/>
      <c r="AA441" s="210"/>
      <c r="AB441" s="210"/>
      <c r="AC441" s="210"/>
      <c r="AD441" s="210"/>
      <c r="AE441" s="210"/>
      <c r="AF441" s="210" t="s">
        <v>155</v>
      </c>
      <c r="AG441" s="210">
        <v>0</v>
      </c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</row>
    <row r="442" spans="1:59" outlineLevel="1" x14ac:dyDescent="0.25">
      <c r="A442" s="244">
        <v>42</v>
      </c>
      <c r="B442" s="245" t="s">
        <v>776</v>
      </c>
      <c r="C442" s="263" t="s">
        <v>777</v>
      </c>
      <c r="D442" s="246" t="s">
        <v>252</v>
      </c>
      <c r="E442" s="247">
        <v>11.25</v>
      </c>
      <c r="F442" s="248"/>
      <c r="G442" s="249">
        <f>ROUND(E442*F442,2)</f>
        <v>0</v>
      </c>
      <c r="H442" s="248"/>
      <c r="I442" s="249">
        <f>ROUND(E442*H442,2)</f>
        <v>0</v>
      </c>
      <c r="J442" s="248"/>
      <c r="K442" s="249">
        <f>ROUND(E442*J442,2)</f>
        <v>0</v>
      </c>
      <c r="L442" s="249">
        <v>21</v>
      </c>
      <c r="M442" s="249">
        <f>G442*(1+L442/100)</f>
        <v>0</v>
      </c>
      <c r="N442" s="249">
        <v>0</v>
      </c>
      <c r="O442" s="249">
        <f>ROUND(E442*N442,2)</f>
        <v>0</v>
      </c>
      <c r="P442" s="249">
        <v>2.0500000000000002E-3</v>
      </c>
      <c r="Q442" s="249">
        <f>ROUND(E442*P442,2)</f>
        <v>0.02</v>
      </c>
      <c r="R442" s="249"/>
      <c r="S442" s="250" t="s">
        <v>151</v>
      </c>
      <c r="T442" s="229">
        <v>4.5999999999999999E-2</v>
      </c>
      <c r="U442" s="229">
        <f>ROUND(E442*T442,2)</f>
        <v>0.52</v>
      </c>
      <c r="V442" s="229"/>
      <c r="W442" s="229" t="s">
        <v>152</v>
      </c>
      <c r="X442" s="210"/>
      <c r="Y442" s="210"/>
      <c r="Z442" s="210"/>
      <c r="AA442" s="210"/>
      <c r="AB442" s="210"/>
      <c r="AC442" s="210"/>
      <c r="AD442" s="210"/>
      <c r="AE442" s="210"/>
      <c r="AF442" s="210" t="s">
        <v>153</v>
      </c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</row>
    <row r="443" spans="1:59" outlineLevel="1" x14ac:dyDescent="0.25">
      <c r="A443" s="227"/>
      <c r="B443" s="228"/>
      <c r="C443" s="264" t="s">
        <v>778</v>
      </c>
      <c r="D443" s="230"/>
      <c r="E443" s="231">
        <v>11.25</v>
      </c>
      <c r="F443" s="229"/>
      <c r="G443" s="229"/>
      <c r="H443" s="229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10"/>
      <c r="Y443" s="210"/>
      <c r="Z443" s="210"/>
      <c r="AA443" s="210"/>
      <c r="AB443" s="210"/>
      <c r="AC443" s="210"/>
      <c r="AD443" s="210"/>
      <c r="AE443" s="210"/>
      <c r="AF443" s="210" t="s">
        <v>155</v>
      </c>
      <c r="AG443" s="210">
        <v>0</v>
      </c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</row>
    <row r="444" spans="1:59" outlineLevel="1" x14ac:dyDescent="0.25">
      <c r="A444" s="244">
        <v>43</v>
      </c>
      <c r="B444" s="245" t="s">
        <v>779</v>
      </c>
      <c r="C444" s="263" t="s">
        <v>780</v>
      </c>
      <c r="D444" s="246" t="s">
        <v>252</v>
      </c>
      <c r="E444" s="247">
        <v>66.760000000000005</v>
      </c>
      <c r="F444" s="248"/>
      <c r="G444" s="249">
        <f>ROUND(E444*F444,2)</f>
        <v>0</v>
      </c>
      <c r="H444" s="248"/>
      <c r="I444" s="249">
        <f>ROUND(E444*H444,2)</f>
        <v>0</v>
      </c>
      <c r="J444" s="248"/>
      <c r="K444" s="249">
        <f>ROUND(E444*J444,2)</f>
        <v>0</v>
      </c>
      <c r="L444" s="249">
        <v>21</v>
      </c>
      <c r="M444" s="249">
        <f>G444*(1+L444/100)</f>
        <v>0</v>
      </c>
      <c r="N444" s="249">
        <v>0</v>
      </c>
      <c r="O444" s="249">
        <f>ROUND(E444*N444,2)</f>
        <v>0</v>
      </c>
      <c r="P444" s="249">
        <v>1.3500000000000001E-3</v>
      </c>
      <c r="Q444" s="249">
        <f>ROUND(E444*P444,2)</f>
        <v>0.09</v>
      </c>
      <c r="R444" s="249"/>
      <c r="S444" s="250" t="s">
        <v>151</v>
      </c>
      <c r="T444" s="229">
        <v>9.1999999999999998E-2</v>
      </c>
      <c r="U444" s="229">
        <f>ROUND(E444*T444,2)</f>
        <v>6.14</v>
      </c>
      <c r="V444" s="229"/>
      <c r="W444" s="229" t="s">
        <v>152</v>
      </c>
      <c r="X444" s="210"/>
      <c r="Y444" s="210"/>
      <c r="Z444" s="210"/>
      <c r="AA444" s="210"/>
      <c r="AB444" s="210"/>
      <c r="AC444" s="210"/>
      <c r="AD444" s="210"/>
      <c r="AE444" s="210"/>
      <c r="AF444" s="210" t="s">
        <v>153</v>
      </c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</row>
    <row r="445" spans="1:59" outlineLevel="1" x14ac:dyDescent="0.25">
      <c r="A445" s="227"/>
      <c r="B445" s="228"/>
      <c r="C445" s="264" t="s">
        <v>669</v>
      </c>
      <c r="D445" s="230"/>
      <c r="E445" s="231"/>
      <c r="F445" s="229"/>
      <c r="G445" s="229"/>
      <c r="H445" s="229"/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10"/>
      <c r="Y445" s="210"/>
      <c r="Z445" s="210"/>
      <c r="AA445" s="210"/>
      <c r="AB445" s="210"/>
      <c r="AC445" s="210"/>
      <c r="AD445" s="210"/>
      <c r="AE445" s="210"/>
      <c r="AF445" s="210" t="s">
        <v>155</v>
      </c>
      <c r="AG445" s="210">
        <v>0</v>
      </c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</row>
    <row r="446" spans="1:59" outlineLevel="1" x14ac:dyDescent="0.25">
      <c r="A446" s="227"/>
      <c r="B446" s="228"/>
      <c r="C446" s="264" t="s">
        <v>765</v>
      </c>
      <c r="D446" s="230"/>
      <c r="E446" s="231">
        <v>5.72</v>
      </c>
      <c r="F446" s="229"/>
      <c r="G446" s="229"/>
      <c r="H446" s="229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10"/>
      <c r="Y446" s="210"/>
      <c r="Z446" s="210"/>
      <c r="AA446" s="210"/>
      <c r="AB446" s="210"/>
      <c r="AC446" s="210"/>
      <c r="AD446" s="210"/>
      <c r="AE446" s="210"/>
      <c r="AF446" s="210" t="s">
        <v>155</v>
      </c>
      <c r="AG446" s="210">
        <v>0</v>
      </c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</row>
    <row r="447" spans="1:59" outlineLevel="1" x14ac:dyDescent="0.25">
      <c r="A447" s="227"/>
      <c r="B447" s="228"/>
      <c r="C447" s="264" t="s">
        <v>766</v>
      </c>
      <c r="D447" s="230"/>
      <c r="E447" s="231">
        <v>1.66</v>
      </c>
      <c r="F447" s="229"/>
      <c r="G447" s="229"/>
      <c r="H447" s="229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10"/>
      <c r="Y447" s="210"/>
      <c r="Z447" s="210"/>
      <c r="AA447" s="210"/>
      <c r="AB447" s="210"/>
      <c r="AC447" s="210"/>
      <c r="AD447" s="210"/>
      <c r="AE447" s="210"/>
      <c r="AF447" s="210" t="s">
        <v>155</v>
      </c>
      <c r="AG447" s="210">
        <v>0</v>
      </c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</row>
    <row r="448" spans="1:59" outlineLevel="1" x14ac:dyDescent="0.25">
      <c r="A448" s="227"/>
      <c r="B448" s="228"/>
      <c r="C448" s="264" t="s">
        <v>767</v>
      </c>
      <c r="D448" s="230"/>
      <c r="E448" s="231">
        <v>3.4</v>
      </c>
      <c r="F448" s="229"/>
      <c r="G448" s="229"/>
      <c r="H448" s="229"/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10"/>
      <c r="Y448" s="210"/>
      <c r="Z448" s="210"/>
      <c r="AA448" s="210"/>
      <c r="AB448" s="210"/>
      <c r="AC448" s="210"/>
      <c r="AD448" s="210"/>
      <c r="AE448" s="210"/>
      <c r="AF448" s="210" t="s">
        <v>155</v>
      </c>
      <c r="AG448" s="210">
        <v>0</v>
      </c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</row>
    <row r="449" spans="1:59" outlineLevel="1" x14ac:dyDescent="0.25">
      <c r="A449" s="227"/>
      <c r="B449" s="228"/>
      <c r="C449" s="264" t="s">
        <v>673</v>
      </c>
      <c r="D449" s="230"/>
      <c r="E449" s="231"/>
      <c r="F449" s="229"/>
      <c r="G449" s="229"/>
      <c r="H449" s="229"/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10"/>
      <c r="Y449" s="210"/>
      <c r="Z449" s="210"/>
      <c r="AA449" s="210"/>
      <c r="AB449" s="210"/>
      <c r="AC449" s="210"/>
      <c r="AD449" s="210"/>
      <c r="AE449" s="210"/>
      <c r="AF449" s="210" t="s">
        <v>155</v>
      </c>
      <c r="AG449" s="210">
        <v>0</v>
      </c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</row>
    <row r="450" spans="1:59" outlineLevel="1" x14ac:dyDescent="0.25">
      <c r="A450" s="227"/>
      <c r="B450" s="228"/>
      <c r="C450" s="264" t="s">
        <v>770</v>
      </c>
      <c r="D450" s="230"/>
      <c r="E450" s="231">
        <v>13.2</v>
      </c>
      <c r="F450" s="229"/>
      <c r="G450" s="229"/>
      <c r="H450" s="229"/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10"/>
      <c r="Y450" s="210"/>
      <c r="Z450" s="210"/>
      <c r="AA450" s="210"/>
      <c r="AB450" s="210"/>
      <c r="AC450" s="210"/>
      <c r="AD450" s="210"/>
      <c r="AE450" s="210"/>
      <c r="AF450" s="210" t="s">
        <v>155</v>
      </c>
      <c r="AG450" s="210">
        <v>0</v>
      </c>
      <c r="AH450" s="210"/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</row>
    <row r="451" spans="1:59" outlineLevel="1" x14ac:dyDescent="0.25">
      <c r="A451" s="227"/>
      <c r="B451" s="228"/>
      <c r="C451" s="264" t="s">
        <v>771</v>
      </c>
      <c r="D451" s="230"/>
      <c r="E451" s="231">
        <v>5.2</v>
      </c>
      <c r="F451" s="229"/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10"/>
      <c r="Y451" s="210"/>
      <c r="Z451" s="210"/>
      <c r="AA451" s="210"/>
      <c r="AB451" s="210"/>
      <c r="AC451" s="210"/>
      <c r="AD451" s="210"/>
      <c r="AE451" s="210"/>
      <c r="AF451" s="210" t="s">
        <v>155</v>
      </c>
      <c r="AG451" s="210">
        <v>0</v>
      </c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</row>
    <row r="452" spans="1:59" outlineLevel="1" x14ac:dyDescent="0.25">
      <c r="A452" s="227"/>
      <c r="B452" s="228"/>
      <c r="C452" s="264" t="s">
        <v>772</v>
      </c>
      <c r="D452" s="230"/>
      <c r="E452" s="231">
        <v>2.34</v>
      </c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10"/>
      <c r="Y452" s="210"/>
      <c r="Z452" s="210"/>
      <c r="AA452" s="210"/>
      <c r="AB452" s="210"/>
      <c r="AC452" s="210"/>
      <c r="AD452" s="210"/>
      <c r="AE452" s="210"/>
      <c r="AF452" s="210" t="s">
        <v>155</v>
      </c>
      <c r="AG452" s="210">
        <v>0</v>
      </c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</row>
    <row r="453" spans="1:59" outlineLevel="1" x14ac:dyDescent="0.25">
      <c r="A453" s="227"/>
      <c r="B453" s="228"/>
      <c r="C453" s="264" t="s">
        <v>773</v>
      </c>
      <c r="D453" s="230"/>
      <c r="E453" s="231">
        <v>10.8</v>
      </c>
      <c r="F453" s="229"/>
      <c r="G453" s="229"/>
      <c r="H453" s="229"/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10"/>
      <c r="Y453" s="210"/>
      <c r="Z453" s="210"/>
      <c r="AA453" s="210"/>
      <c r="AB453" s="210"/>
      <c r="AC453" s="210"/>
      <c r="AD453" s="210"/>
      <c r="AE453" s="210"/>
      <c r="AF453" s="210" t="s">
        <v>155</v>
      </c>
      <c r="AG453" s="210">
        <v>0</v>
      </c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</row>
    <row r="454" spans="1:59" outlineLevel="1" x14ac:dyDescent="0.25">
      <c r="A454" s="227"/>
      <c r="B454" s="228"/>
      <c r="C454" s="264" t="s">
        <v>774</v>
      </c>
      <c r="D454" s="230"/>
      <c r="E454" s="231">
        <v>4.4000000000000004</v>
      </c>
      <c r="F454" s="229"/>
      <c r="G454" s="229"/>
      <c r="H454" s="229"/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10"/>
      <c r="Y454" s="210"/>
      <c r="Z454" s="210"/>
      <c r="AA454" s="210"/>
      <c r="AB454" s="210"/>
      <c r="AC454" s="210"/>
      <c r="AD454" s="210"/>
      <c r="AE454" s="210"/>
      <c r="AF454" s="210" t="s">
        <v>155</v>
      </c>
      <c r="AG454" s="210">
        <v>0</v>
      </c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</row>
    <row r="455" spans="1:59" ht="20.399999999999999" outlineLevel="1" x14ac:dyDescent="0.25">
      <c r="A455" s="227"/>
      <c r="B455" s="228"/>
      <c r="C455" s="264" t="s">
        <v>775</v>
      </c>
      <c r="D455" s="230"/>
      <c r="E455" s="231">
        <v>13.36</v>
      </c>
      <c r="F455" s="229"/>
      <c r="G455" s="229"/>
      <c r="H455" s="229"/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10"/>
      <c r="Y455" s="210"/>
      <c r="Z455" s="210"/>
      <c r="AA455" s="210"/>
      <c r="AB455" s="210"/>
      <c r="AC455" s="210"/>
      <c r="AD455" s="210"/>
      <c r="AE455" s="210"/>
      <c r="AF455" s="210" t="s">
        <v>155</v>
      </c>
      <c r="AG455" s="210">
        <v>0</v>
      </c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</row>
    <row r="456" spans="1:59" outlineLevel="1" x14ac:dyDescent="0.25">
      <c r="A456" s="227"/>
      <c r="B456" s="228"/>
      <c r="C456" s="264" t="s">
        <v>680</v>
      </c>
      <c r="D456" s="230"/>
      <c r="E456" s="231"/>
      <c r="F456" s="229"/>
      <c r="G456" s="229"/>
      <c r="H456" s="229"/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10"/>
      <c r="Y456" s="210"/>
      <c r="Z456" s="210"/>
      <c r="AA456" s="210"/>
      <c r="AB456" s="210"/>
      <c r="AC456" s="210"/>
      <c r="AD456" s="210"/>
      <c r="AE456" s="210"/>
      <c r="AF456" s="210" t="s">
        <v>155</v>
      </c>
      <c r="AG456" s="210">
        <v>0</v>
      </c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</row>
    <row r="457" spans="1:59" outlineLevel="1" x14ac:dyDescent="0.25">
      <c r="A457" s="227"/>
      <c r="B457" s="228"/>
      <c r="C457" s="264" t="s">
        <v>760</v>
      </c>
      <c r="D457" s="230"/>
      <c r="E457" s="231">
        <v>4.22</v>
      </c>
      <c r="F457" s="229"/>
      <c r="G457" s="229"/>
      <c r="H457" s="229"/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10"/>
      <c r="Y457" s="210"/>
      <c r="Z457" s="210"/>
      <c r="AA457" s="210"/>
      <c r="AB457" s="210"/>
      <c r="AC457" s="210"/>
      <c r="AD457" s="210"/>
      <c r="AE457" s="210"/>
      <c r="AF457" s="210" t="s">
        <v>155</v>
      </c>
      <c r="AG457" s="210">
        <v>0</v>
      </c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</row>
    <row r="458" spans="1:59" outlineLevel="1" x14ac:dyDescent="0.25">
      <c r="A458" s="227"/>
      <c r="B458" s="228"/>
      <c r="C458" s="264" t="s">
        <v>761</v>
      </c>
      <c r="D458" s="230"/>
      <c r="E458" s="231">
        <v>2.46</v>
      </c>
      <c r="F458" s="229"/>
      <c r="G458" s="229"/>
      <c r="H458" s="229"/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10"/>
      <c r="Y458" s="210"/>
      <c r="Z458" s="210"/>
      <c r="AA458" s="210"/>
      <c r="AB458" s="210"/>
      <c r="AC458" s="210"/>
      <c r="AD458" s="210"/>
      <c r="AE458" s="210"/>
      <c r="AF458" s="210" t="s">
        <v>155</v>
      </c>
      <c r="AG458" s="210">
        <v>0</v>
      </c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</row>
    <row r="459" spans="1:59" outlineLevel="1" x14ac:dyDescent="0.25">
      <c r="A459" s="251">
        <v>44</v>
      </c>
      <c r="B459" s="252" t="s">
        <v>781</v>
      </c>
      <c r="C459" s="266" t="s">
        <v>782</v>
      </c>
      <c r="D459" s="253" t="s">
        <v>252</v>
      </c>
      <c r="E459" s="254">
        <v>118.9</v>
      </c>
      <c r="F459" s="255"/>
      <c r="G459" s="256">
        <f>ROUND(E459*F459,2)</f>
        <v>0</v>
      </c>
      <c r="H459" s="255"/>
      <c r="I459" s="256">
        <f>ROUND(E459*H459,2)</f>
        <v>0</v>
      </c>
      <c r="J459" s="255"/>
      <c r="K459" s="256">
        <f>ROUND(E459*J459,2)</f>
        <v>0</v>
      </c>
      <c r="L459" s="256">
        <v>21</v>
      </c>
      <c r="M459" s="256">
        <f>G459*(1+L459/100)</f>
        <v>0</v>
      </c>
      <c r="N459" s="256">
        <v>0</v>
      </c>
      <c r="O459" s="256">
        <f>ROUND(E459*N459,2)</f>
        <v>0</v>
      </c>
      <c r="P459" s="256">
        <v>9.3999999999999997E-4</v>
      </c>
      <c r="Q459" s="256">
        <f>ROUND(E459*P459,2)</f>
        <v>0.11</v>
      </c>
      <c r="R459" s="256"/>
      <c r="S459" s="257" t="s">
        <v>151</v>
      </c>
      <c r="T459" s="229">
        <v>6.9000000000000006E-2</v>
      </c>
      <c r="U459" s="229">
        <f>ROUND(E459*T459,2)</f>
        <v>8.1999999999999993</v>
      </c>
      <c r="V459" s="229"/>
      <c r="W459" s="229" t="s">
        <v>152</v>
      </c>
      <c r="X459" s="210"/>
      <c r="Y459" s="210"/>
      <c r="Z459" s="210"/>
      <c r="AA459" s="210"/>
      <c r="AB459" s="210"/>
      <c r="AC459" s="210"/>
      <c r="AD459" s="210"/>
      <c r="AE459" s="210"/>
      <c r="AF459" s="210" t="s">
        <v>153</v>
      </c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</row>
    <row r="460" spans="1:59" outlineLevel="1" x14ac:dyDescent="0.25">
      <c r="A460" s="251">
        <v>45</v>
      </c>
      <c r="B460" s="252" t="s">
        <v>783</v>
      </c>
      <c r="C460" s="266" t="s">
        <v>784</v>
      </c>
      <c r="D460" s="253" t="s">
        <v>252</v>
      </c>
      <c r="E460" s="254">
        <v>58.5</v>
      </c>
      <c r="F460" s="255"/>
      <c r="G460" s="256">
        <f>ROUND(E460*F460,2)</f>
        <v>0</v>
      </c>
      <c r="H460" s="255"/>
      <c r="I460" s="256">
        <f>ROUND(E460*H460,2)</f>
        <v>0</v>
      </c>
      <c r="J460" s="255"/>
      <c r="K460" s="256">
        <f>ROUND(E460*J460,2)</f>
        <v>0</v>
      </c>
      <c r="L460" s="256">
        <v>21</v>
      </c>
      <c r="M460" s="256">
        <f>G460*(1+L460/100)</f>
        <v>0</v>
      </c>
      <c r="N460" s="256">
        <v>0</v>
      </c>
      <c r="O460" s="256">
        <f>ROUND(E460*N460,2)</f>
        <v>0</v>
      </c>
      <c r="P460" s="256">
        <v>2.2599999999999999E-3</v>
      </c>
      <c r="Q460" s="256">
        <f>ROUND(E460*P460,2)</f>
        <v>0.13</v>
      </c>
      <c r="R460" s="256"/>
      <c r="S460" s="257" t="s">
        <v>151</v>
      </c>
      <c r="T460" s="229">
        <v>5.7500000000000002E-2</v>
      </c>
      <c r="U460" s="229">
        <f>ROUND(E460*T460,2)</f>
        <v>3.36</v>
      </c>
      <c r="V460" s="229"/>
      <c r="W460" s="229" t="s">
        <v>152</v>
      </c>
      <c r="X460" s="210"/>
      <c r="Y460" s="210"/>
      <c r="Z460" s="210"/>
      <c r="AA460" s="210"/>
      <c r="AB460" s="210"/>
      <c r="AC460" s="210"/>
      <c r="AD460" s="210"/>
      <c r="AE460" s="210"/>
      <c r="AF460" s="210" t="s">
        <v>153</v>
      </c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</row>
    <row r="461" spans="1:59" outlineLevel="1" x14ac:dyDescent="0.25">
      <c r="A461" s="251">
        <v>46</v>
      </c>
      <c r="B461" s="252" t="s">
        <v>785</v>
      </c>
      <c r="C461" s="266" t="s">
        <v>786</v>
      </c>
      <c r="D461" s="253" t="s">
        <v>283</v>
      </c>
      <c r="E461" s="254">
        <v>0.45376</v>
      </c>
      <c r="F461" s="255"/>
      <c r="G461" s="256">
        <f>ROUND(E461*F461,2)</f>
        <v>0</v>
      </c>
      <c r="H461" s="255"/>
      <c r="I461" s="256">
        <f>ROUND(E461*H461,2)</f>
        <v>0</v>
      </c>
      <c r="J461" s="255"/>
      <c r="K461" s="256">
        <f>ROUND(E461*J461,2)</f>
        <v>0</v>
      </c>
      <c r="L461" s="256">
        <v>21</v>
      </c>
      <c r="M461" s="256">
        <f>G461*(1+L461/100)</f>
        <v>0</v>
      </c>
      <c r="N461" s="256">
        <v>0</v>
      </c>
      <c r="O461" s="256">
        <f>ROUND(E461*N461,2)</f>
        <v>0</v>
      </c>
      <c r="P461" s="256">
        <v>0</v>
      </c>
      <c r="Q461" s="256">
        <f>ROUND(E461*P461,2)</f>
        <v>0</v>
      </c>
      <c r="R461" s="256"/>
      <c r="S461" s="257" t="s">
        <v>151</v>
      </c>
      <c r="T461" s="229">
        <v>4.82</v>
      </c>
      <c r="U461" s="229">
        <f>ROUND(E461*T461,2)</f>
        <v>2.19</v>
      </c>
      <c r="V461" s="229"/>
      <c r="W461" s="229" t="s">
        <v>394</v>
      </c>
      <c r="X461" s="210"/>
      <c r="Y461" s="210"/>
      <c r="Z461" s="210"/>
      <c r="AA461" s="210"/>
      <c r="AB461" s="210"/>
      <c r="AC461" s="210"/>
      <c r="AD461" s="210"/>
      <c r="AE461" s="210"/>
      <c r="AF461" s="210" t="s">
        <v>395</v>
      </c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</row>
    <row r="462" spans="1:59" x14ac:dyDescent="0.25">
      <c r="A462" s="238" t="s">
        <v>146</v>
      </c>
      <c r="B462" s="239" t="s">
        <v>103</v>
      </c>
      <c r="C462" s="262" t="s">
        <v>104</v>
      </c>
      <c r="D462" s="240"/>
      <c r="E462" s="241"/>
      <c r="F462" s="242"/>
      <c r="G462" s="242">
        <f>SUMIF(AF463:AF490,"&lt;&gt;NOR",G463:G490)</f>
        <v>0</v>
      </c>
      <c r="H462" s="242"/>
      <c r="I462" s="242">
        <f>SUM(I463:I490)</f>
        <v>0</v>
      </c>
      <c r="J462" s="242"/>
      <c r="K462" s="242">
        <f>SUM(K463:K490)</f>
        <v>0</v>
      </c>
      <c r="L462" s="242"/>
      <c r="M462" s="242">
        <f>SUM(M463:M490)</f>
        <v>0</v>
      </c>
      <c r="N462" s="242"/>
      <c r="O462" s="242">
        <f>SUM(O463:O490)</f>
        <v>0</v>
      </c>
      <c r="P462" s="242"/>
      <c r="Q462" s="242">
        <f>SUM(Q463:Q490)</f>
        <v>0</v>
      </c>
      <c r="R462" s="242"/>
      <c r="S462" s="243"/>
      <c r="T462" s="237"/>
      <c r="U462" s="237">
        <f>SUM(U463:U490)</f>
        <v>0</v>
      </c>
      <c r="V462" s="237"/>
      <c r="W462" s="237"/>
      <c r="AF462" t="s">
        <v>147</v>
      </c>
    </row>
    <row r="463" spans="1:59" outlineLevel="1" x14ac:dyDescent="0.25">
      <c r="A463" s="244">
        <v>47</v>
      </c>
      <c r="B463" s="245" t="s">
        <v>787</v>
      </c>
      <c r="C463" s="263" t="s">
        <v>788</v>
      </c>
      <c r="D463" s="246" t="s">
        <v>719</v>
      </c>
      <c r="E463" s="247">
        <v>49.01</v>
      </c>
      <c r="F463" s="248"/>
      <c r="G463" s="249">
        <f>ROUND(E463*F463,2)</f>
        <v>0</v>
      </c>
      <c r="H463" s="248"/>
      <c r="I463" s="249">
        <f>ROUND(E463*H463,2)</f>
        <v>0</v>
      </c>
      <c r="J463" s="248"/>
      <c r="K463" s="249">
        <f>ROUND(E463*J463,2)</f>
        <v>0</v>
      </c>
      <c r="L463" s="249">
        <v>21</v>
      </c>
      <c r="M463" s="249">
        <f>G463*(1+L463/100)</f>
        <v>0</v>
      </c>
      <c r="N463" s="249">
        <v>0</v>
      </c>
      <c r="O463" s="249">
        <f>ROUND(E463*N463,2)</f>
        <v>0</v>
      </c>
      <c r="P463" s="249">
        <v>0</v>
      </c>
      <c r="Q463" s="249">
        <f>ROUND(E463*P463,2)</f>
        <v>0</v>
      </c>
      <c r="R463" s="249"/>
      <c r="S463" s="250" t="s">
        <v>358</v>
      </c>
      <c r="T463" s="229">
        <v>0</v>
      </c>
      <c r="U463" s="229">
        <f>ROUND(E463*T463,2)</f>
        <v>0</v>
      </c>
      <c r="V463" s="229"/>
      <c r="W463" s="229" t="s">
        <v>152</v>
      </c>
      <c r="X463" s="210"/>
      <c r="Y463" s="210"/>
      <c r="Z463" s="210"/>
      <c r="AA463" s="210"/>
      <c r="AB463" s="210"/>
      <c r="AC463" s="210"/>
      <c r="AD463" s="210"/>
      <c r="AE463" s="210"/>
      <c r="AF463" s="210" t="s">
        <v>153</v>
      </c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</row>
    <row r="464" spans="1:59" outlineLevel="1" x14ac:dyDescent="0.25">
      <c r="A464" s="227"/>
      <c r="B464" s="228"/>
      <c r="C464" s="267" t="s">
        <v>789</v>
      </c>
      <c r="D464" s="258"/>
      <c r="E464" s="258"/>
      <c r="F464" s="258"/>
      <c r="G464" s="258"/>
      <c r="H464" s="229"/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10"/>
      <c r="Y464" s="210"/>
      <c r="Z464" s="210"/>
      <c r="AA464" s="210"/>
      <c r="AB464" s="210"/>
      <c r="AC464" s="210"/>
      <c r="AD464" s="210"/>
      <c r="AE464" s="210"/>
      <c r="AF464" s="210" t="s">
        <v>219</v>
      </c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</row>
    <row r="465" spans="1:59" outlineLevel="1" x14ac:dyDescent="0.25">
      <c r="A465" s="227"/>
      <c r="B465" s="228"/>
      <c r="C465" s="268" t="s">
        <v>790</v>
      </c>
      <c r="D465" s="259"/>
      <c r="E465" s="259"/>
      <c r="F465" s="259"/>
      <c r="G465" s="259"/>
      <c r="H465" s="229"/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10"/>
      <c r="Y465" s="210"/>
      <c r="Z465" s="210"/>
      <c r="AA465" s="210"/>
      <c r="AB465" s="210"/>
      <c r="AC465" s="210"/>
      <c r="AD465" s="210"/>
      <c r="AE465" s="210"/>
      <c r="AF465" s="210" t="s">
        <v>219</v>
      </c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</row>
    <row r="466" spans="1:59" outlineLevel="1" x14ac:dyDescent="0.25">
      <c r="A466" s="227"/>
      <c r="B466" s="228"/>
      <c r="C466" s="268" t="s">
        <v>791</v>
      </c>
      <c r="D466" s="259"/>
      <c r="E466" s="259"/>
      <c r="F466" s="259"/>
      <c r="G466" s="259"/>
      <c r="H466" s="229"/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10"/>
      <c r="Y466" s="210"/>
      <c r="Z466" s="210"/>
      <c r="AA466" s="210"/>
      <c r="AB466" s="210"/>
      <c r="AC466" s="210"/>
      <c r="AD466" s="210"/>
      <c r="AE466" s="210"/>
      <c r="AF466" s="210" t="s">
        <v>219</v>
      </c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</row>
    <row r="467" spans="1:59" outlineLevel="1" x14ac:dyDescent="0.25">
      <c r="A467" s="227"/>
      <c r="B467" s="228"/>
      <c r="C467" s="268" t="s">
        <v>792</v>
      </c>
      <c r="D467" s="259"/>
      <c r="E467" s="259"/>
      <c r="F467" s="259"/>
      <c r="G467" s="259"/>
      <c r="H467" s="229"/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10"/>
      <c r="Y467" s="210"/>
      <c r="Z467" s="210"/>
      <c r="AA467" s="210"/>
      <c r="AB467" s="210"/>
      <c r="AC467" s="210"/>
      <c r="AD467" s="210"/>
      <c r="AE467" s="210"/>
      <c r="AF467" s="210" t="s">
        <v>219</v>
      </c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</row>
    <row r="468" spans="1:59" outlineLevel="1" x14ac:dyDescent="0.25">
      <c r="A468" s="227"/>
      <c r="B468" s="228"/>
      <c r="C468" s="268" t="s">
        <v>793</v>
      </c>
      <c r="D468" s="259"/>
      <c r="E468" s="259"/>
      <c r="F468" s="259"/>
      <c r="G468" s="259"/>
      <c r="H468" s="229"/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10"/>
      <c r="Y468" s="210"/>
      <c r="Z468" s="210"/>
      <c r="AA468" s="210"/>
      <c r="AB468" s="210"/>
      <c r="AC468" s="210"/>
      <c r="AD468" s="210"/>
      <c r="AE468" s="210"/>
      <c r="AF468" s="210" t="s">
        <v>219</v>
      </c>
      <c r="AG468" s="210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</row>
    <row r="469" spans="1:59" outlineLevel="1" x14ac:dyDescent="0.25">
      <c r="A469" s="227"/>
      <c r="B469" s="228"/>
      <c r="C469" s="268" t="s">
        <v>794</v>
      </c>
      <c r="D469" s="259"/>
      <c r="E469" s="259"/>
      <c r="F469" s="259"/>
      <c r="G469" s="259"/>
      <c r="H469" s="229"/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10"/>
      <c r="Y469" s="210"/>
      <c r="Z469" s="210"/>
      <c r="AA469" s="210"/>
      <c r="AB469" s="210"/>
      <c r="AC469" s="210"/>
      <c r="AD469" s="210"/>
      <c r="AE469" s="210"/>
      <c r="AF469" s="210" t="s">
        <v>219</v>
      </c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</row>
    <row r="470" spans="1:59" outlineLevel="1" x14ac:dyDescent="0.25">
      <c r="A470" s="227"/>
      <c r="B470" s="228"/>
      <c r="C470" s="268" t="s">
        <v>795</v>
      </c>
      <c r="D470" s="259"/>
      <c r="E470" s="259"/>
      <c r="F470" s="259"/>
      <c r="G470" s="25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10"/>
      <c r="Y470" s="210"/>
      <c r="Z470" s="210"/>
      <c r="AA470" s="210"/>
      <c r="AB470" s="210"/>
      <c r="AC470" s="210"/>
      <c r="AD470" s="210"/>
      <c r="AE470" s="210"/>
      <c r="AF470" s="210" t="s">
        <v>219</v>
      </c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</row>
    <row r="471" spans="1:59" outlineLevel="1" x14ac:dyDescent="0.25">
      <c r="A471" s="227"/>
      <c r="B471" s="228"/>
      <c r="C471" s="268" t="s">
        <v>796</v>
      </c>
      <c r="D471" s="259"/>
      <c r="E471" s="259"/>
      <c r="F471" s="259"/>
      <c r="G471" s="259"/>
      <c r="H471" s="229"/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10"/>
      <c r="Y471" s="210"/>
      <c r="Z471" s="210"/>
      <c r="AA471" s="210"/>
      <c r="AB471" s="210"/>
      <c r="AC471" s="210"/>
      <c r="AD471" s="210"/>
      <c r="AE471" s="210"/>
      <c r="AF471" s="210" t="s">
        <v>219</v>
      </c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</row>
    <row r="472" spans="1:59" outlineLevel="1" x14ac:dyDescent="0.25">
      <c r="A472" s="227"/>
      <c r="B472" s="228"/>
      <c r="C472" s="268" t="s">
        <v>797</v>
      </c>
      <c r="D472" s="259"/>
      <c r="E472" s="259"/>
      <c r="F472" s="259"/>
      <c r="G472" s="25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10"/>
      <c r="Y472" s="210"/>
      <c r="Z472" s="210"/>
      <c r="AA472" s="210"/>
      <c r="AB472" s="210"/>
      <c r="AC472" s="210"/>
      <c r="AD472" s="210"/>
      <c r="AE472" s="210"/>
      <c r="AF472" s="210" t="s">
        <v>219</v>
      </c>
      <c r="AG472" s="210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</row>
    <row r="473" spans="1:59" outlineLevel="1" x14ac:dyDescent="0.25">
      <c r="A473" s="227"/>
      <c r="B473" s="228"/>
      <c r="C473" s="268" t="s">
        <v>798</v>
      </c>
      <c r="D473" s="259"/>
      <c r="E473" s="259"/>
      <c r="F473" s="259"/>
      <c r="G473" s="25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10"/>
      <c r="Y473" s="210"/>
      <c r="Z473" s="210"/>
      <c r="AA473" s="210"/>
      <c r="AB473" s="210"/>
      <c r="AC473" s="210"/>
      <c r="AD473" s="210"/>
      <c r="AE473" s="210"/>
      <c r="AF473" s="210" t="s">
        <v>219</v>
      </c>
      <c r="AG473" s="210"/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</row>
    <row r="474" spans="1:59" outlineLevel="1" x14ac:dyDescent="0.25">
      <c r="A474" s="227"/>
      <c r="B474" s="228"/>
      <c r="C474" s="269" t="s">
        <v>326</v>
      </c>
      <c r="D474" s="234"/>
      <c r="E474" s="235"/>
      <c r="F474" s="236"/>
      <c r="G474" s="236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10"/>
      <c r="Y474" s="210"/>
      <c r="Z474" s="210"/>
      <c r="AA474" s="210"/>
      <c r="AB474" s="210"/>
      <c r="AC474" s="210"/>
      <c r="AD474" s="210"/>
      <c r="AE474" s="210"/>
      <c r="AF474" s="210" t="s">
        <v>219</v>
      </c>
      <c r="AG474" s="210"/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</row>
    <row r="475" spans="1:59" outlineLevel="1" x14ac:dyDescent="0.25">
      <c r="A475" s="227"/>
      <c r="B475" s="228"/>
      <c r="C475" s="268" t="s">
        <v>327</v>
      </c>
      <c r="D475" s="259"/>
      <c r="E475" s="259"/>
      <c r="F475" s="259"/>
      <c r="G475" s="25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10"/>
      <c r="Y475" s="210"/>
      <c r="Z475" s="210"/>
      <c r="AA475" s="210"/>
      <c r="AB475" s="210"/>
      <c r="AC475" s="210"/>
      <c r="AD475" s="210"/>
      <c r="AE475" s="210"/>
      <c r="AF475" s="210" t="s">
        <v>219</v>
      </c>
      <c r="AG475" s="210"/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</row>
    <row r="476" spans="1:59" outlineLevel="1" x14ac:dyDescent="0.25">
      <c r="A476" s="227"/>
      <c r="B476" s="228"/>
      <c r="C476" s="268" t="s">
        <v>898</v>
      </c>
      <c r="D476" s="259"/>
      <c r="E476" s="259"/>
      <c r="F476" s="259"/>
      <c r="G476" s="25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10"/>
      <c r="Y476" s="210"/>
      <c r="Z476" s="210"/>
      <c r="AA476" s="210"/>
      <c r="AB476" s="210"/>
      <c r="AC476" s="210"/>
      <c r="AD476" s="210"/>
      <c r="AE476" s="210"/>
      <c r="AF476" s="210" t="s">
        <v>219</v>
      </c>
      <c r="AG476" s="210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</row>
    <row r="477" spans="1:59" outlineLevel="1" x14ac:dyDescent="0.25">
      <c r="A477" s="227"/>
      <c r="B477" s="228"/>
      <c r="C477" s="269" t="s">
        <v>326</v>
      </c>
      <c r="D477" s="234"/>
      <c r="E477" s="235"/>
      <c r="F477" s="236"/>
      <c r="G477" s="236"/>
      <c r="H477" s="229"/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10"/>
      <c r="Y477" s="210"/>
      <c r="Z477" s="210"/>
      <c r="AA477" s="210"/>
      <c r="AB477" s="210"/>
      <c r="AC477" s="210"/>
      <c r="AD477" s="210"/>
      <c r="AE477" s="210"/>
      <c r="AF477" s="210" t="s">
        <v>219</v>
      </c>
      <c r="AG477" s="210"/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</row>
    <row r="478" spans="1:59" outlineLevel="1" x14ac:dyDescent="0.25">
      <c r="A478" s="227"/>
      <c r="B478" s="228"/>
      <c r="C478" s="268" t="s">
        <v>799</v>
      </c>
      <c r="D478" s="259"/>
      <c r="E478" s="259"/>
      <c r="F478" s="259"/>
      <c r="G478" s="259"/>
      <c r="H478" s="229"/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10"/>
      <c r="Y478" s="210"/>
      <c r="Z478" s="210"/>
      <c r="AA478" s="210"/>
      <c r="AB478" s="210"/>
      <c r="AC478" s="210"/>
      <c r="AD478" s="210"/>
      <c r="AE478" s="210"/>
      <c r="AF478" s="210" t="s">
        <v>219</v>
      </c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</row>
    <row r="479" spans="1:59" outlineLevel="1" x14ac:dyDescent="0.25">
      <c r="A479" s="227"/>
      <c r="B479" s="228"/>
      <c r="C479" s="264" t="s">
        <v>800</v>
      </c>
      <c r="D479" s="230"/>
      <c r="E479" s="231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10"/>
      <c r="Y479" s="210"/>
      <c r="Z479" s="210"/>
      <c r="AA479" s="210"/>
      <c r="AB479" s="210"/>
      <c r="AC479" s="210"/>
      <c r="AD479" s="210"/>
      <c r="AE479" s="210"/>
      <c r="AF479" s="210" t="s">
        <v>155</v>
      </c>
      <c r="AG479" s="210">
        <v>0</v>
      </c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</row>
    <row r="480" spans="1:59" outlineLevel="1" x14ac:dyDescent="0.25">
      <c r="A480" s="227"/>
      <c r="B480" s="228"/>
      <c r="C480" s="264" t="s">
        <v>801</v>
      </c>
      <c r="D480" s="230"/>
      <c r="E480" s="231">
        <v>19.68</v>
      </c>
      <c r="F480" s="229"/>
      <c r="G480" s="229"/>
      <c r="H480" s="229"/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10"/>
      <c r="Y480" s="210"/>
      <c r="Z480" s="210"/>
      <c r="AA480" s="210"/>
      <c r="AB480" s="210"/>
      <c r="AC480" s="210"/>
      <c r="AD480" s="210"/>
      <c r="AE480" s="210"/>
      <c r="AF480" s="210" t="s">
        <v>155</v>
      </c>
      <c r="AG480" s="210">
        <v>0</v>
      </c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</row>
    <row r="481" spans="1:59" outlineLevel="1" x14ac:dyDescent="0.25">
      <c r="A481" s="227"/>
      <c r="B481" s="228"/>
      <c r="C481" s="264" t="s">
        <v>802</v>
      </c>
      <c r="D481" s="230"/>
      <c r="E481" s="231">
        <v>3.3</v>
      </c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10"/>
      <c r="Y481" s="210"/>
      <c r="Z481" s="210"/>
      <c r="AA481" s="210"/>
      <c r="AB481" s="210"/>
      <c r="AC481" s="210"/>
      <c r="AD481" s="210"/>
      <c r="AE481" s="210"/>
      <c r="AF481" s="210" t="s">
        <v>155</v>
      </c>
      <c r="AG481" s="210">
        <v>0</v>
      </c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</row>
    <row r="482" spans="1:59" outlineLevel="1" x14ac:dyDescent="0.25">
      <c r="A482" s="227"/>
      <c r="B482" s="228"/>
      <c r="C482" s="264" t="s">
        <v>803</v>
      </c>
      <c r="D482" s="230"/>
      <c r="E482" s="231">
        <v>7.38</v>
      </c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10"/>
      <c r="Y482" s="210"/>
      <c r="Z482" s="210"/>
      <c r="AA482" s="210"/>
      <c r="AB482" s="210"/>
      <c r="AC482" s="210"/>
      <c r="AD482" s="210"/>
      <c r="AE482" s="210"/>
      <c r="AF482" s="210" t="s">
        <v>155</v>
      </c>
      <c r="AG482" s="210">
        <v>0</v>
      </c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</row>
    <row r="483" spans="1:59" outlineLevel="1" x14ac:dyDescent="0.25">
      <c r="A483" s="227"/>
      <c r="B483" s="228"/>
      <c r="C483" s="264" t="s">
        <v>804</v>
      </c>
      <c r="D483" s="230"/>
      <c r="E483" s="231">
        <v>1.45</v>
      </c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10"/>
      <c r="Y483" s="210"/>
      <c r="Z483" s="210"/>
      <c r="AA483" s="210"/>
      <c r="AB483" s="210"/>
      <c r="AC483" s="210"/>
      <c r="AD483" s="210"/>
      <c r="AE483" s="210"/>
      <c r="AF483" s="210" t="s">
        <v>155</v>
      </c>
      <c r="AG483" s="210">
        <v>0</v>
      </c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</row>
    <row r="484" spans="1:59" outlineLevel="1" x14ac:dyDescent="0.25">
      <c r="A484" s="227"/>
      <c r="B484" s="228"/>
      <c r="C484" s="264" t="s">
        <v>805</v>
      </c>
      <c r="D484" s="230"/>
      <c r="E484" s="231">
        <v>3.4</v>
      </c>
      <c r="F484" s="229"/>
      <c r="G484" s="229"/>
      <c r="H484" s="229"/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10"/>
      <c r="Y484" s="210"/>
      <c r="Z484" s="210"/>
      <c r="AA484" s="210"/>
      <c r="AB484" s="210"/>
      <c r="AC484" s="210"/>
      <c r="AD484" s="210"/>
      <c r="AE484" s="210"/>
      <c r="AF484" s="210" t="s">
        <v>155</v>
      </c>
      <c r="AG484" s="210">
        <v>0</v>
      </c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</row>
    <row r="485" spans="1:59" outlineLevel="1" x14ac:dyDescent="0.25">
      <c r="A485" s="227"/>
      <c r="B485" s="228"/>
      <c r="C485" s="264" t="s">
        <v>806</v>
      </c>
      <c r="D485" s="230"/>
      <c r="E485" s="231">
        <v>6.6</v>
      </c>
      <c r="F485" s="229"/>
      <c r="G485" s="229"/>
      <c r="H485" s="229"/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10"/>
      <c r="Y485" s="210"/>
      <c r="Z485" s="210"/>
      <c r="AA485" s="210"/>
      <c r="AB485" s="210"/>
      <c r="AC485" s="210"/>
      <c r="AD485" s="210"/>
      <c r="AE485" s="210"/>
      <c r="AF485" s="210" t="s">
        <v>155</v>
      </c>
      <c r="AG485" s="210">
        <v>0</v>
      </c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</row>
    <row r="486" spans="1:59" outlineLevel="1" x14ac:dyDescent="0.25">
      <c r="A486" s="227"/>
      <c r="B486" s="228"/>
      <c r="C486" s="264" t="s">
        <v>807</v>
      </c>
      <c r="D486" s="230"/>
      <c r="E486" s="231">
        <v>4.4000000000000004</v>
      </c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10"/>
      <c r="Y486" s="210"/>
      <c r="Z486" s="210"/>
      <c r="AA486" s="210"/>
      <c r="AB486" s="210"/>
      <c r="AC486" s="210"/>
      <c r="AD486" s="210"/>
      <c r="AE486" s="210"/>
      <c r="AF486" s="210" t="s">
        <v>155</v>
      </c>
      <c r="AG486" s="210">
        <v>0</v>
      </c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</row>
    <row r="487" spans="1:59" outlineLevel="1" x14ac:dyDescent="0.25">
      <c r="A487" s="227"/>
      <c r="B487" s="228"/>
      <c r="C487" s="264" t="s">
        <v>808</v>
      </c>
      <c r="D487" s="230"/>
      <c r="E487" s="231">
        <v>2.8</v>
      </c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10"/>
      <c r="Y487" s="210"/>
      <c r="Z487" s="210"/>
      <c r="AA487" s="210"/>
      <c r="AB487" s="210"/>
      <c r="AC487" s="210"/>
      <c r="AD487" s="210"/>
      <c r="AE487" s="210"/>
      <c r="AF487" s="210" t="s">
        <v>155</v>
      </c>
      <c r="AG487" s="210">
        <v>0</v>
      </c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</row>
    <row r="488" spans="1:59" outlineLevel="1" x14ac:dyDescent="0.25">
      <c r="A488" s="227"/>
      <c r="B488" s="228"/>
      <c r="C488" s="265" t="s">
        <v>173</v>
      </c>
      <c r="D488" s="232"/>
      <c r="E488" s="233">
        <v>49.01</v>
      </c>
      <c r="F488" s="229"/>
      <c r="G488" s="229"/>
      <c r="H488" s="229"/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10"/>
      <c r="Y488" s="210"/>
      <c r="Z488" s="210"/>
      <c r="AA488" s="210"/>
      <c r="AB488" s="210"/>
      <c r="AC488" s="210"/>
      <c r="AD488" s="210"/>
      <c r="AE488" s="210"/>
      <c r="AF488" s="210" t="s">
        <v>155</v>
      </c>
      <c r="AG488" s="210">
        <v>1</v>
      </c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</row>
    <row r="489" spans="1:59" outlineLevel="1" x14ac:dyDescent="0.25">
      <c r="A489" s="244">
        <v>48</v>
      </c>
      <c r="B489" s="245" t="s">
        <v>809</v>
      </c>
      <c r="C489" s="263" t="s">
        <v>810</v>
      </c>
      <c r="D489" s="246" t="s">
        <v>719</v>
      </c>
      <c r="E489" s="247">
        <v>4.4352</v>
      </c>
      <c r="F489" s="248"/>
      <c r="G489" s="249">
        <f>ROUND(E489*F489,2)</f>
        <v>0</v>
      </c>
      <c r="H489" s="248"/>
      <c r="I489" s="249">
        <f>ROUND(E489*H489,2)</f>
        <v>0</v>
      </c>
      <c r="J489" s="248"/>
      <c r="K489" s="249">
        <f>ROUND(E489*J489,2)</f>
        <v>0</v>
      </c>
      <c r="L489" s="249">
        <v>21</v>
      </c>
      <c r="M489" s="249">
        <f>G489*(1+L489/100)</f>
        <v>0</v>
      </c>
      <c r="N489" s="249">
        <v>0</v>
      </c>
      <c r="O489" s="249">
        <f>ROUND(E489*N489,2)</f>
        <v>0</v>
      </c>
      <c r="P489" s="249">
        <v>0</v>
      </c>
      <c r="Q489" s="249">
        <f>ROUND(E489*P489,2)</f>
        <v>0</v>
      </c>
      <c r="R489" s="249"/>
      <c r="S489" s="250" t="s">
        <v>358</v>
      </c>
      <c r="T489" s="229">
        <v>0</v>
      </c>
      <c r="U489" s="229">
        <f>ROUND(E489*T489,2)</f>
        <v>0</v>
      </c>
      <c r="V489" s="229"/>
      <c r="W489" s="229" t="s">
        <v>152</v>
      </c>
      <c r="X489" s="210"/>
      <c r="Y489" s="210"/>
      <c r="Z489" s="210"/>
      <c r="AA489" s="210"/>
      <c r="AB489" s="210"/>
      <c r="AC489" s="210"/>
      <c r="AD489" s="210"/>
      <c r="AE489" s="210"/>
      <c r="AF489" s="210" t="s">
        <v>153</v>
      </c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</row>
    <row r="490" spans="1:59" outlineLevel="1" x14ac:dyDescent="0.25">
      <c r="A490" s="227"/>
      <c r="B490" s="228"/>
      <c r="C490" s="264" t="s">
        <v>811</v>
      </c>
      <c r="D490" s="230"/>
      <c r="E490" s="231">
        <v>4.4352</v>
      </c>
      <c r="F490" s="229"/>
      <c r="G490" s="229"/>
      <c r="H490" s="229"/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10"/>
      <c r="Y490" s="210"/>
      <c r="Z490" s="210"/>
      <c r="AA490" s="210"/>
      <c r="AB490" s="210"/>
      <c r="AC490" s="210"/>
      <c r="AD490" s="210"/>
      <c r="AE490" s="210"/>
      <c r="AF490" s="210" t="s">
        <v>155</v>
      </c>
      <c r="AG490" s="210">
        <v>0</v>
      </c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</row>
    <row r="491" spans="1:59" x14ac:dyDescent="0.25">
      <c r="A491" s="238" t="s">
        <v>146</v>
      </c>
      <c r="B491" s="239" t="s">
        <v>105</v>
      </c>
      <c r="C491" s="262" t="s">
        <v>106</v>
      </c>
      <c r="D491" s="240"/>
      <c r="E491" s="241"/>
      <c r="F491" s="242"/>
      <c r="G491" s="242">
        <f>SUMIF(AF492:AF592,"&lt;&gt;NOR",G492:G592)</f>
        <v>0</v>
      </c>
      <c r="H491" s="242"/>
      <c r="I491" s="242">
        <f>SUM(I492:I592)</f>
        <v>0</v>
      </c>
      <c r="J491" s="242"/>
      <c r="K491" s="242">
        <f>SUM(K492:K592)</f>
        <v>0</v>
      </c>
      <c r="L491" s="242"/>
      <c r="M491" s="242">
        <f>SUM(M492:M592)</f>
        <v>0</v>
      </c>
      <c r="N491" s="242"/>
      <c r="O491" s="242">
        <f>SUM(O492:O592)</f>
        <v>0.01</v>
      </c>
      <c r="P491" s="242"/>
      <c r="Q491" s="242">
        <f>SUM(Q492:Q592)</f>
        <v>0</v>
      </c>
      <c r="R491" s="242"/>
      <c r="S491" s="243"/>
      <c r="T491" s="237"/>
      <c r="U491" s="237">
        <f>SUM(U492:U592)</f>
        <v>14.780000000000001</v>
      </c>
      <c r="V491" s="237"/>
      <c r="W491" s="237"/>
      <c r="AF491" t="s">
        <v>147</v>
      </c>
    </row>
    <row r="492" spans="1:59" outlineLevel="1" x14ac:dyDescent="0.25">
      <c r="A492" s="244">
        <v>49</v>
      </c>
      <c r="B492" s="245" t="s">
        <v>812</v>
      </c>
      <c r="C492" s="263" t="s">
        <v>813</v>
      </c>
      <c r="D492" s="246" t="s">
        <v>264</v>
      </c>
      <c r="E492" s="247">
        <v>24</v>
      </c>
      <c r="F492" s="248"/>
      <c r="G492" s="249">
        <f>ROUND(E492*F492,2)</f>
        <v>0</v>
      </c>
      <c r="H492" s="248"/>
      <c r="I492" s="249">
        <f>ROUND(E492*H492,2)</f>
        <v>0</v>
      </c>
      <c r="J492" s="248"/>
      <c r="K492" s="249">
        <f>ROUND(E492*J492,2)</f>
        <v>0</v>
      </c>
      <c r="L492" s="249">
        <v>21</v>
      </c>
      <c r="M492" s="249">
        <f>G492*(1+L492/100)</f>
        <v>0</v>
      </c>
      <c r="N492" s="249">
        <v>0</v>
      </c>
      <c r="O492" s="249">
        <f>ROUND(E492*N492,2)</f>
        <v>0</v>
      </c>
      <c r="P492" s="249">
        <v>0</v>
      </c>
      <c r="Q492" s="249">
        <f>ROUND(E492*P492,2)</f>
        <v>0</v>
      </c>
      <c r="R492" s="249"/>
      <c r="S492" s="250" t="s">
        <v>151</v>
      </c>
      <c r="T492" s="229">
        <v>0.05</v>
      </c>
      <c r="U492" s="229">
        <f>ROUND(E492*T492,2)</f>
        <v>1.2</v>
      </c>
      <c r="V492" s="229"/>
      <c r="W492" s="229" t="s">
        <v>152</v>
      </c>
      <c r="X492" s="210"/>
      <c r="Y492" s="210"/>
      <c r="Z492" s="210"/>
      <c r="AA492" s="210"/>
      <c r="AB492" s="210"/>
      <c r="AC492" s="210"/>
      <c r="AD492" s="210"/>
      <c r="AE492" s="210"/>
      <c r="AF492" s="210" t="s">
        <v>153</v>
      </c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</row>
    <row r="493" spans="1:59" outlineLevel="1" x14ac:dyDescent="0.25">
      <c r="A493" s="227"/>
      <c r="B493" s="228"/>
      <c r="C493" s="264" t="s">
        <v>814</v>
      </c>
      <c r="D493" s="230"/>
      <c r="E493" s="231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10"/>
      <c r="Y493" s="210"/>
      <c r="Z493" s="210"/>
      <c r="AA493" s="210"/>
      <c r="AB493" s="210"/>
      <c r="AC493" s="210"/>
      <c r="AD493" s="210"/>
      <c r="AE493" s="210"/>
      <c r="AF493" s="210" t="s">
        <v>155</v>
      </c>
      <c r="AG493" s="210">
        <v>0</v>
      </c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</row>
    <row r="494" spans="1:59" outlineLevel="1" x14ac:dyDescent="0.25">
      <c r="A494" s="227"/>
      <c r="B494" s="228"/>
      <c r="C494" s="264" t="s">
        <v>815</v>
      </c>
      <c r="D494" s="230"/>
      <c r="E494" s="231"/>
      <c r="F494" s="229"/>
      <c r="G494" s="229"/>
      <c r="H494" s="229"/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10"/>
      <c r="Y494" s="210"/>
      <c r="Z494" s="210"/>
      <c r="AA494" s="210"/>
      <c r="AB494" s="210"/>
      <c r="AC494" s="210"/>
      <c r="AD494" s="210"/>
      <c r="AE494" s="210"/>
      <c r="AF494" s="210" t="s">
        <v>155</v>
      </c>
      <c r="AG494" s="210">
        <v>0</v>
      </c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</row>
    <row r="495" spans="1:59" outlineLevel="1" x14ac:dyDescent="0.25">
      <c r="A495" s="227"/>
      <c r="B495" s="228"/>
      <c r="C495" s="264" t="s">
        <v>816</v>
      </c>
      <c r="D495" s="230"/>
      <c r="E495" s="231">
        <v>4</v>
      </c>
      <c r="F495" s="229"/>
      <c r="G495" s="229"/>
      <c r="H495" s="229"/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10"/>
      <c r="Y495" s="210"/>
      <c r="Z495" s="210"/>
      <c r="AA495" s="210"/>
      <c r="AB495" s="210"/>
      <c r="AC495" s="210"/>
      <c r="AD495" s="210"/>
      <c r="AE495" s="210"/>
      <c r="AF495" s="210" t="s">
        <v>155</v>
      </c>
      <c r="AG495" s="210">
        <v>0</v>
      </c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</row>
    <row r="496" spans="1:59" outlineLevel="1" x14ac:dyDescent="0.25">
      <c r="A496" s="227"/>
      <c r="B496" s="228"/>
      <c r="C496" s="264" t="s">
        <v>817</v>
      </c>
      <c r="D496" s="230"/>
      <c r="E496" s="231">
        <v>4</v>
      </c>
      <c r="F496" s="229"/>
      <c r="G496" s="229"/>
      <c r="H496" s="229"/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10"/>
      <c r="Y496" s="210"/>
      <c r="Z496" s="210"/>
      <c r="AA496" s="210"/>
      <c r="AB496" s="210"/>
      <c r="AC496" s="210"/>
      <c r="AD496" s="210"/>
      <c r="AE496" s="210"/>
      <c r="AF496" s="210" t="s">
        <v>155</v>
      </c>
      <c r="AG496" s="210">
        <v>0</v>
      </c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</row>
    <row r="497" spans="1:59" outlineLevel="1" x14ac:dyDescent="0.25">
      <c r="A497" s="227"/>
      <c r="B497" s="228"/>
      <c r="C497" s="264" t="s">
        <v>818</v>
      </c>
      <c r="D497" s="230"/>
      <c r="E497" s="231">
        <v>4</v>
      </c>
      <c r="F497" s="229"/>
      <c r="G497" s="229"/>
      <c r="H497" s="229"/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10"/>
      <c r="Y497" s="210"/>
      <c r="Z497" s="210"/>
      <c r="AA497" s="210"/>
      <c r="AB497" s="210"/>
      <c r="AC497" s="210"/>
      <c r="AD497" s="210"/>
      <c r="AE497" s="210"/>
      <c r="AF497" s="210" t="s">
        <v>155</v>
      </c>
      <c r="AG497" s="210">
        <v>0</v>
      </c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</row>
    <row r="498" spans="1:59" outlineLevel="1" x14ac:dyDescent="0.25">
      <c r="A498" s="227"/>
      <c r="B498" s="228"/>
      <c r="C498" s="264" t="s">
        <v>819</v>
      </c>
      <c r="D498" s="230"/>
      <c r="E498" s="231">
        <v>4</v>
      </c>
      <c r="F498" s="229"/>
      <c r="G498" s="229"/>
      <c r="H498" s="229"/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10"/>
      <c r="Y498" s="210"/>
      <c r="Z498" s="210"/>
      <c r="AA498" s="210"/>
      <c r="AB498" s="210"/>
      <c r="AC498" s="210"/>
      <c r="AD498" s="210"/>
      <c r="AE498" s="210"/>
      <c r="AF498" s="210" t="s">
        <v>155</v>
      </c>
      <c r="AG498" s="210">
        <v>0</v>
      </c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</row>
    <row r="499" spans="1:59" outlineLevel="1" x14ac:dyDescent="0.25">
      <c r="A499" s="227"/>
      <c r="B499" s="228"/>
      <c r="C499" s="264" t="s">
        <v>820</v>
      </c>
      <c r="D499" s="230"/>
      <c r="E499" s="231">
        <v>4</v>
      </c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10"/>
      <c r="Y499" s="210"/>
      <c r="Z499" s="210"/>
      <c r="AA499" s="210"/>
      <c r="AB499" s="210"/>
      <c r="AC499" s="210"/>
      <c r="AD499" s="210"/>
      <c r="AE499" s="210"/>
      <c r="AF499" s="210" t="s">
        <v>155</v>
      </c>
      <c r="AG499" s="210">
        <v>0</v>
      </c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</row>
    <row r="500" spans="1:59" outlineLevel="1" x14ac:dyDescent="0.25">
      <c r="A500" s="227"/>
      <c r="B500" s="228"/>
      <c r="C500" s="264" t="s">
        <v>821</v>
      </c>
      <c r="D500" s="230"/>
      <c r="E500" s="231">
        <v>4</v>
      </c>
      <c r="F500" s="229"/>
      <c r="G500" s="229"/>
      <c r="H500" s="229"/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10"/>
      <c r="Y500" s="210"/>
      <c r="Z500" s="210"/>
      <c r="AA500" s="210"/>
      <c r="AB500" s="210"/>
      <c r="AC500" s="210"/>
      <c r="AD500" s="210"/>
      <c r="AE500" s="210"/>
      <c r="AF500" s="210" t="s">
        <v>155</v>
      </c>
      <c r="AG500" s="210">
        <v>0</v>
      </c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</row>
    <row r="501" spans="1:59" outlineLevel="1" x14ac:dyDescent="0.25">
      <c r="A501" s="244">
        <v>50</v>
      </c>
      <c r="B501" s="245" t="s">
        <v>822</v>
      </c>
      <c r="C501" s="263" t="s">
        <v>823</v>
      </c>
      <c r="D501" s="246" t="s">
        <v>150</v>
      </c>
      <c r="E501" s="247">
        <v>10.7523</v>
      </c>
      <c r="F501" s="248"/>
      <c r="G501" s="249">
        <f>ROUND(E501*F501,2)</f>
        <v>0</v>
      </c>
      <c r="H501" s="248"/>
      <c r="I501" s="249">
        <f>ROUND(E501*H501,2)</f>
        <v>0</v>
      </c>
      <c r="J501" s="248"/>
      <c r="K501" s="249">
        <f>ROUND(E501*J501,2)</f>
        <v>0</v>
      </c>
      <c r="L501" s="249">
        <v>21</v>
      </c>
      <c r="M501" s="249">
        <f>G501*(1+L501/100)</f>
        <v>0</v>
      </c>
      <c r="N501" s="249">
        <v>0</v>
      </c>
      <c r="O501" s="249">
        <f>ROUND(E501*N501,2)</f>
        <v>0</v>
      </c>
      <c r="P501" s="249">
        <v>0</v>
      </c>
      <c r="Q501" s="249">
        <f>ROUND(E501*P501,2)</f>
        <v>0</v>
      </c>
      <c r="R501" s="249"/>
      <c r="S501" s="250" t="s">
        <v>151</v>
      </c>
      <c r="T501" s="229">
        <v>0.67800000000000005</v>
      </c>
      <c r="U501" s="229">
        <f>ROUND(E501*T501,2)</f>
        <v>7.29</v>
      </c>
      <c r="V501" s="229"/>
      <c r="W501" s="229" t="s">
        <v>152</v>
      </c>
      <c r="X501" s="210"/>
      <c r="Y501" s="210"/>
      <c r="Z501" s="210"/>
      <c r="AA501" s="210"/>
      <c r="AB501" s="210"/>
      <c r="AC501" s="210"/>
      <c r="AD501" s="210"/>
      <c r="AE501" s="210"/>
      <c r="AF501" s="210" t="s">
        <v>153</v>
      </c>
      <c r="AG501" s="210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</row>
    <row r="502" spans="1:59" outlineLevel="1" x14ac:dyDescent="0.25">
      <c r="A502" s="227"/>
      <c r="B502" s="228"/>
      <c r="C502" s="264" t="s">
        <v>326</v>
      </c>
      <c r="D502" s="230"/>
      <c r="E502" s="231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10"/>
      <c r="Y502" s="210"/>
      <c r="Z502" s="210"/>
      <c r="AA502" s="210"/>
      <c r="AB502" s="210"/>
      <c r="AC502" s="210"/>
      <c r="AD502" s="210"/>
      <c r="AE502" s="210"/>
      <c r="AF502" s="210" t="s">
        <v>155</v>
      </c>
      <c r="AG502" s="210">
        <v>0</v>
      </c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</row>
    <row r="503" spans="1:59" outlineLevel="1" x14ac:dyDescent="0.25">
      <c r="A503" s="227"/>
      <c r="B503" s="228"/>
      <c r="C503" s="264" t="s">
        <v>824</v>
      </c>
      <c r="D503" s="230"/>
      <c r="E503" s="231">
        <v>0.70499999999999996</v>
      </c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10"/>
      <c r="Y503" s="210"/>
      <c r="Z503" s="210"/>
      <c r="AA503" s="210"/>
      <c r="AB503" s="210"/>
      <c r="AC503" s="210"/>
      <c r="AD503" s="210"/>
      <c r="AE503" s="210"/>
      <c r="AF503" s="210" t="s">
        <v>155</v>
      </c>
      <c r="AG503" s="210">
        <v>0</v>
      </c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</row>
    <row r="504" spans="1:59" outlineLevel="1" x14ac:dyDescent="0.25">
      <c r="A504" s="227"/>
      <c r="B504" s="228"/>
      <c r="C504" s="264" t="s">
        <v>825</v>
      </c>
      <c r="D504" s="230"/>
      <c r="E504" s="231">
        <v>0.77249999999999996</v>
      </c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10"/>
      <c r="Y504" s="210"/>
      <c r="Z504" s="210"/>
      <c r="AA504" s="210"/>
      <c r="AB504" s="210"/>
      <c r="AC504" s="210"/>
      <c r="AD504" s="210"/>
      <c r="AE504" s="210"/>
      <c r="AF504" s="210" t="s">
        <v>155</v>
      </c>
      <c r="AG504" s="210">
        <v>0</v>
      </c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</row>
    <row r="505" spans="1:59" outlineLevel="1" x14ac:dyDescent="0.25">
      <c r="A505" s="227"/>
      <c r="B505" s="228"/>
      <c r="C505" s="264" t="s">
        <v>826</v>
      </c>
      <c r="D505" s="230"/>
      <c r="E505" s="231">
        <v>0.72</v>
      </c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10"/>
      <c r="Y505" s="210"/>
      <c r="Z505" s="210"/>
      <c r="AA505" s="210"/>
      <c r="AB505" s="210"/>
      <c r="AC505" s="210"/>
      <c r="AD505" s="210"/>
      <c r="AE505" s="210"/>
      <c r="AF505" s="210" t="s">
        <v>155</v>
      </c>
      <c r="AG505" s="210">
        <v>0</v>
      </c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</row>
    <row r="506" spans="1:59" outlineLevel="1" x14ac:dyDescent="0.25">
      <c r="A506" s="227"/>
      <c r="B506" s="228"/>
      <c r="C506" s="264" t="s">
        <v>827</v>
      </c>
      <c r="D506" s="230"/>
      <c r="E506" s="231">
        <v>0.69</v>
      </c>
      <c r="F506" s="229"/>
      <c r="G506" s="229"/>
      <c r="H506" s="229"/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10"/>
      <c r="Y506" s="210"/>
      <c r="Z506" s="210"/>
      <c r="AA506" s="210"/>
      <c r="AB506" s="210"/>
      <c r="AC506" s="210"/>
      <c r="AD506" s="210"/>
      <c r="AE506" s="210"/>
      <c r="AF506" s="210" t="s">
        <v>155</v>
      </c>
      <c r="AG506" s="210">
        <v>0</v>
      </c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</row>
    <row r="507" spans="1:59" outlineLevel="1" x14ac:dyDescent="0.25">
      <c r="A507" s="227"/>
      <c r="B507" s="228"/>
      <c r="C507" s="264" t="s">
        <v>828</v>
      </c>
      <c r="D507" s="230"/>
      <c r="E507" s="231">
        <v>1.2</v>
      </c>
      <c r="F507" s="229"/>
      <c r="G507" s="229"/>
      <c r="H507" s="229"/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10"/>
      <c r="Y507" s="210"/>
      <c r="Z507" s="210"/>
      <c r="AA507" s="210"/>
      <c r="AB507" s="210"/>
      <c r="AC507" s="210"/>
      <c r="AD507" s="210"/>
      <c r="AE507" s="210"/>
      <c r="AF507" s="210" t="s">
        <v>155</v>
      </c>
      <c r="AG507" s="210">
        <v>0</v>
      </c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</row>
    <row r="508" spans="1:59" outlineLevel="1" x14ac:dyDescent="0.25">
      <c r="A508" s="227"/>
      <c r="B508" s="228"/>
      <c r="C508" s="264" t="s">
        <v>829</v>
      </c>
      <c r="D508" s="230"/>
      <c r="E508" s="231">
        <v>0.47499999999999998</v>
      </c>
      <c r="F508" s="229"/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10"/>
      <c r="Y508" s="210"/>
      <c r="Z508" s="210"/>
      <c r="AA508" s="210"/>
      <c r="AB508" s="210"/>
      <c r="AC508" s="210"/>
      <c r="AD508" s="210"/>
      <c r="AE508" s="210"/>
      <c r="AF508" s="210" t="s">
        <v>155</v>
      </c>
      <c r="AG508" s="210">
        <v>0</v>
      </c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</row>
    <row r="509" spans="1:59" outlineLevel="1" x14ac:dyDescent="0.25">
      <c r="A509" s="227"/>
      <c r="B509" s="228"/>
      <c r="C509" s="264" t="s">
        <v>830</v>
      </c>
      <c r="D509" s="230"/>
      <c r="E509" s="231">
        <v>0.82</v>
      </c>
      <c r="F509" s="229"/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10"/>
      <c r="Y509" s="210"/>
      <c r="Z509" s="210"/>
      <c r="AA509" s="210"/>
      <c r="AB509" s="210"/>
      <c r="AC509" s="210"/>
      <c r="AD509" s="210"/>
      <c r="AE509" s="210"/>
      <c r="AF509" s="210" t="s">
        <v>155</v>
      </c>
      <c r="AG509" s="210">
        <v>0</v>
      </c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</row>
    <row r="510" spans="1:59" outlineLevel="1" x14ac:dyDescent="0.25">
      <c r="A510" s="227"/>
      <c r="B510" s="228"/>
      <c r="C510" s="264" t="s">
        <v>831</v>
      </c>
      <c r="D510" s="230"/>
      <c r="E510" s="231">
        <v>0.49199999999999999</v>
      </c>
      <c r="F510" s="229"/>
      <c r="G510" s="229"/>
      <c r="H510" s="229"/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10"/>
      <c r="Y510" s="210"/>
      <c r="Z510" s="210"/>
      <c r="AA510" s="210"/>
      <c r="AB510" s="210"/>
      <c r="AC510" s="210"/>
      <c r="AD510" s="210"/>
      <c r="AE510" s="210"/>
      <c r="AF510" s="210" t="s">
        <v>155</v>
      </c>
      <c r="AG510" s="210">
        <v>0</v>
      </c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</row>
    <row r="511" spans="1:59" outlineLevel="1" x14ac:dyDescent="0.25">
      <c r="A511" s="227"/>
      <c r="B511" s="228"/>
      <c r="C511" s="264" t="s">
        <v>541</v>
      </c>
      <c r="D511" s="230"/>
      <c r="E511" s="231">
        <v>1.5908</v>
      </c>
      <c r="F511" s="229"/>
      <c r="G511" s="229"/>
      <c r="H511" s="229"/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10"/>
      <c r="Y511" s="210"/>
      <c r="Z511" s="210"/>
      <c r="AA511" s="210"/>
      <c r="AB511" s="210"/>
      <c r="AC511" s="210"/>
      <c r="AD511" s="210"/>
      <c r="AE511" s="210"/>
      <c r="AF511" s="210" t="s">
        <v>155</v>
      </c>
      <c r="AG511" s="210">
        <v>0</v>
      </c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</row>
    <row r="512" spans="1:59" outlineLevel="1" x14ac:dyDescent="0.25">
      <c r="A512" s="227"/>
      <c r="B512" s="228"/>
      <c r="C512" s="264" t="s">
        <v>542</v>
      </c>
      <c r="D512" s="230"/>
      <c r="E512" s="231">
        <v>0.98799999999999999</v>
      </c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10"/>
      <c r="Y512" s="210"/>
      <c r="Z512" s="210"/>
      <c r="AA512" s="210"/>
      <c r="AB512" s="210"/>
      <c r="AC512" s="210"/>
      <c r="AD512" s="210"/>
      <c r="AE512" s="210"/>
      <c r="AF512" s="210" t="s">
        <v>155</v>
      </c>
      <c r="AG512" s="210">
        <v>0</v>
      </c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</row>
    <row r="513" spans="1:59" outlineLevel="1" x14ac:dyDescent="0.25">
      <c r="A513" s="227"/>
      <c r="B513" s="228"/>
      <c r="C513" s="264" t="s">
        <v>832</v>
      </c>
      <c r="D513" s="230"/>
      <c r="E513" s="231">
        <v>0.66600000000000004</v>
      </c>
      <c r="F513" s="229"/>
      <c r="G513" s="229"/>
      <c r="H513" s="229"/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10"/>
      <c r="Y513" s="210"/>
      <c r="Z513" s="210"/>
      <c r="AA513" s="210"/>
      <c r="AB513" s="210"/>
      <c r="AC513" s="210"/>
      <c r="AD513" s="210"/>
      <c r="AE513" s="210"/>
      <c r="AF513" s="210" t="s">
        <v>155</v>
      </c>
      <c r="AG513" s="210">
        <v>0</v>
      </c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</row>
    <row r="514" spans="1:59" outlineLevel="1" x14ac:dyDescent="0.25">
      <c r="A514" s="227"/>
      <c r="B514" s="228"/>
      <c r="C514" s="264" t="s">
        <v>551</v>
      </c>
      <c r="D514" s="230"/>
      <c r="E514" s="231">
        <v>0.65549999999999997</v>
      </c>
      <c r="F514" s="229"/>
      <c r="G514" s="229"/>
      <c r="H514" s="229"/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10"/>
      <c r="Y514" s="210"/>
      <c r="Z514" s="210"/>
      <c r="AA514" s="210"/>
      <c r="AB514" s="210"/>
      <c r="AC514" s="210"/>
      <c r="AD514" s="210"/>
      <c r="AE514" s="210"/>
      <c r="AF514" s="210" t="s">
        <v>155</v>
      </c>
      <c r="AG514" s="210">
        <v>0</v>
      </c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</row>
    <row r="515" spans="1:59" outlineLevel="1" x14ac:dyDescent="0.25">
      <c r="A515" s="227"/>
      <c r="B515" s="228"/>
      <c r="C515" s="264" t="s">
        <v>833</v>
      </c>
      <c r="D515" s="230"/>
      <c r="E515" s="231">
        <v>0.97750000000000004</v>
      </c>
      <c r="F515" s="229"/>
      <c r="G515" s="229"/>
      <c r="H515" s="229"/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10"/>
      <c r="Y515" s="210"/>
      <c r="Z515" s="210"/>
      <c r="AA515" s="210"/>
      <c r="AB515" s="210"/>
      <c r="AC515" s="210"/>
      <c r="AD515" s="210"/>
      <c r="AE515" s="210"/>
      <c r="AF515" s="210" t="s">
        <v>155</v>
      </c>
      <c r="AG515" s="210">
        <v>0</v>
      </c>
      <c r="AH515" s="210"/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</row>
    <row r="516" spans="1:59" outlineLevel="1" x14ac:dyDescent="0.25">
      <c r="A516" s="244">
        <v>51</v>
      </c>
      <c r="B516" s="245" t="s">
        <v>834</v>
      </c>
      <c r="C516" s="263" t="s">
        <v>835</v>
      </c>
      <c r="D516" s="246" t="s">
        <v>232</v>
      </c>
      <c r="E516" s="247">
        <v>14.77</v>
      </c>
      <c r="F516" s="248"/>
      <c r="G516" s="249">
        <f>ROUND(E516*F516,2)</f>
        <v>0</v>
      </c>
      <c r="H516" s="248"/>
      <c r="I516" s="249">
        <f>ROUND(E516*H516,2)</f>
        <v>0</v>
      </c>
      <c r="J516" s="248"/>
      <c r="K516" s="249">
        <f>ROUND(E516*J516,2)</f>
        <v>0</v>
      </c>
      <c r="L516" s="249">
        <v>21</v>
      </c>
      <c r="M516" s="249">
        <f>G516*(1+L516/100)</f>
        <v>0</v>
      </c>
      <c r="N516" s="249">
        <v>6.0000000000000002E-5</v>
      </c>
      <c r="O516" s="249">
        <f>ROUND(E516*N516,2)</f>
        <v>0</v>
      </c>
      <c r="P516" s="249">
        <v>0</v>
      </c>
      <c r="Q516" s="249">
        <f>ROUND(E516*P516,2)</f>
        <v>0</v>
      </c>
      <c r="R516" s="249"/>
      <c r="S516" s="250" t="s">
        <v>151</v>
      </c>
      <c r="T516" s="229">
        <v>0.42599999999999999</v>
      </c>
      <c r="U516" s="229">
        <f>ROUND(E516*T516,2)</f>
        <v>6.29</v>
      </c>
      <c r="V516" s="229"/>
      <c r="W516" s="229" t="s">
        <v>152</v>
      </c>
      <c r="X516" s="210"/>
      <c r="Y516" s="210"/>
      <c r="Z516" s="210"/>
      <c r="AA516" s="210"/>
      <c r="AB516" s="210"/>
      <c r="AC516" s="210"/>
      <c r="AD516" s="210"/>
      <c r="AE516" s="210"/>
      <c r="AF516" s="210" t="s">
        <v>153</v>
      </c>
      <c r="AG516" s="210"/>
      <c r="AH516" s="210"/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</row>
    <row r="517" spans="1:59" outlineLevel="1" x14ac:dyDescent="0.25">
      <c r="A517" s="227"/>
      <c r="B517" s="228"/>
      <c r="C517" s="264" t="s">
        <v>815</v>
      </c>
      <c r="D517" s="230"/>
      <c r="E517" s="231"/>
      <c r="F517" s="229"/>
      <c r="G517" s="229"/>
      <c r="H517" s="229"/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10"/>
      <c r="Y517" s="210"/>
      <c r="Z517" s="210"/>
      <c r="AA517" s="210"/>
      <c r="AB517" s="210"/>
      <c r="AC517" s="210"/>
      <c r="AD517" s="210"/>
      <c r="AE517" s="210"/>
      <c r="AF517" s="210" t="s">
        <v>155</v>
      </c>
      <c r="AG517" s="210">
        <v>0</v>
      </c>
      <c r="AH517" s="210"/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</row>
    <row r="518" spans="1:59" outlineLevel="1" x14ac:dyDescent="0.25">
      <c r="A518" s="227"/>
      <c r="B518" s="228"/>
      <c r="C518" s="264" t="s">
        <v>836</v>
      </c>
      <c r="D518" s="230"/>
      <c r="E518" s="231"/>
      <c r="F518" s="229"/>
      <c r="G518" s="229"/>
      <c r="H518" s="229"/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10"/>
      <c r="Y518" s="210"/>
      <c r="Z518" s="210"/>
      <c r="AA518" s="210"/>
      <c r="AB518" s="210"/>
      <c r="AC518" s="210"/>
      <c r="AD518" s="210"/>
      <c r="AE518" s="210"/>
      <c r="AF518" s="210" t="s">
        <v>155</v>
      </c>
      <c r="AG518" s="210">
        <v>0</v>
      </c>
      <c r="AH518" s="210"/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</row>
    <row r="519" spans="1:59" outlineLevel="1" x14ac:dyDescent="0.25">
      <c r="A519" s="227"/>
      <c r="B519" s="228"/>
      <c r="C519" s="264" t="s">
        <v>837</v>
      </c>
      <c r="D519" s="230"/>
      <c r="E519" s="231">
        <v>1.1439999999999999</v>
      </c>
      <c r="F519" s="229"/>
      <c r="G519" s="229"/>
      <c r="H519" s="229"/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10"/>
      <c r="Y519" s="210"/>
      <c r="Z519" s="210"/>
      <c r="AA519" s="210"/>
      <c r="AB519" s="210"/>
      <c r="AC519" s="210"/>
      <c r="AD519" s="210"/>
      <c r="AE519" s="210"/>
      <c r="AF519" s="210" t="s">
        <v>155</v>
      </c>
      <c r="AG519" s="210">
        <v>0</v>
      </c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</row>
    <row r="520" spans="1:59" outlineLevel="1" x14ac:dyDescent="0.25">
      <c r="A520" s="227"/>
      <c r="B520" s="228"/>
      <c r="C520" s="264" t="s">
        <v>838</v>
      </c>
      <c r="D520" s="230"/>
      <c r="E520" s="231">
        <v>0.29699999999999999</v>
      </c>
      <c r="F520" s="229"/>
      <c r="G520" s="229"/>
      <c r="H520" s="229"/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10"/>
      <c r="Y520" s="210"/>
      <c r="Z520" s="210"/>
      <c r="AA520" s="210"/>
      <c r="AB520" s="210"/>
      <c r="AC520" s="210"/>
      <c r="AD520" s="210"/>
      <c r="AE520" s="210"/>
      <c r="AF520" s="210" t="s">
        <v>155</v>
      </c>
      <c r="AG520" s="210">
        <v>0</v>
      </c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</row>
    <row r="521" spans="1:59" outlineLevel="1" x14ac:dyDescent="0.25">
      <c r="A521" s="227"/>
      <c r="B521" s="228"/>
      <c r="C521" s="264" t="s">
        <v>839</v>
      </c>
      <c r="D521" s="230"/>
      <c r="E521" s="231">
        <v>0.58799999999999997</v>
      </c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10"/>
      <c r="Y521" s="210"/>
      <c r="Z521" s="210"/>
      <c r="AA521" s="210"/>
      <c r="AB521" s="210"/>
      <c r="AC521" s="210"/>
      <c r="AD521" s="210"/>
      <c r="AE521" s="210"/>
      <c r="AF521" s="210" t="s">
        <v>155</v>
      </c>
      <c r="AG521" s="210">
        <v>0</v>
      </c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</row>
    <row r="522" spans="1:59" outlineLevel="1" x14ac:dyDescent="0.25">
      <c r="A522" s="227"/>
      <c r="B522" s="228"/>
      <c r="C522" s="264" t="s">
        <v>840</v>
      </c>
      <c r="D522" s="230"/>
      <c r="E522" s="231"/>
      <c r="F522" s="229"/>
      <c r="G522" s="229"/>
      <c r="H522" s="229"/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10"/>
      <c r="Y522" s="210"/>
      <c r="Z522" s="210"/>
      <c r="AA522" s="210"/>
      <c r="AB522" s="210"/>
      <c r="AC522" s="210"/>
      <c r="AD522" s="210"/>
      <c r="AE522" s="210"/>
      <c r="AF522" s="210" t="s">
        <v>155</v>
      </c>
      <c r="AG522" s="210">
        <v>0</v>
      </c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</row>
    <row r="523" spans="1:59" outlineLevel="1" x14ac:dyDescent="0.25">
      <c r="A523" s="227"/>
      <c r="B523" s="228"/>
      <c r="C523" s="264" t="s">
        <v>841</v>
      </c>
      <c r="D523" s="230"/>
      <c r="E523" s="231">
        <v>1.804</v>
      </c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10"/>
      <c r="Y523" s="210"/>
      <c r="Z523" s="210"/>
      <c r="AA523" s="210"/>
      <c r="AB523" s="210"/>
      <c r="AC523" s="210"/>
      <c r="AD523" s="210"/>
      <c r="AE523" s="210"/>
      <c r="AF523" s="210" t="s">
        <v>155</v>
      </c>
      <c r="AG523" s="210">
        <v>0</v>
      </c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</row>
    <row r="524" spans="1:59" outlineLevel="1" x14ac:dyDescent="0.25">
      <c r="A524" s="227"/>
      <c r="B524" s="228"/>
      <c r="C524" s="264" t="s">
        <v>838</v>
      </c>
      <c r="D524" s="230"/>
      <c r="E524" s="231">
        <v>0.29699999999999999</v>
      </c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10"/>
      <c r="Y524" s="210"/>
      <c r="Z524" s="210"/>
      <c r="AA524" s="210"/>
      <c r="AB524" s="210"/>
      <c r="AC524" s="210"/>
      <c r="AD524" s="210"/>
      <c r="AE524" s="210"/>
      <c r="AF524" s="210" t="s">
        <v>155</v>
      </c>
      <c r="AG524" s="210">
        <v>0</v>
      </c>
      <c r="AH524" s="210"/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</row>
    <row r="525" spans="1:59" outlineLevel="1" x14ac:dyDescent="0.25">
      <c r="A525" s="227"/>
      <c r="B525" s="228"/>
      <c r="C525" s="264" t="s">
        <v>839</v>
      </c>
      <c r="D525" s="230"/>
      <c r="E525" s="231">
        <v>0.58799999999999997</v>
      </c>
      <c r="F525" s="229"/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10"/>
      <c r="Y525" s="210"/>
      <c r="Z525" s="210"/>
      <c r="AA525" s="210"/>
      <c r="AB525" s="210"/>
      <c r="AC525" s="210"/>
      <c r="AD525" s="210"/>
      <c r="AE525" s="210"/>
      <c r="AF525" s="210" t="s">
        <v>155</v>
      </c>
      <c r="AG525" s="210">
        <v>0</v>
      </c>
      <c r="AH525" s="210"/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</row>
    <row r="526" spans="1:59" outlineLevel="1" x14ac:dyDescent="0.25">
      <c r="A526" s="227"/>
      <c r="B526" s="228"/>
      <c r="C526" s="264" t="s">
        <v>842</v>
      </c>
      <c r="D526" s="230"/>
      <c r="E526" s="231"/>
      <c r="F526" s="229"/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10"/>
      <c r="Y526" s="210"/>
      <c r="Z526" s="210"/>
      <c r="AA526" s="210"/>
      <c r="AB526" s="210"/>
      <c r="AC526" s="210"/>
      <c r="AD526" s="210"/>
      <c r="AE526" s="210"/>
      <c r="AF526" s="210" t="s">
        <v>155</v>
      </c>
      <c r="AG526" s="210">
        <v>0</v>
      </c>
      <c r="AH526" s="210"/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</row>
    <row r="527" spans="1:59" outlineLevel="1" x14ac:dyDescent="0.25">
      <c r="A527" s="227"/>
      <c r="B527" s="228"/>
      <c r="C527" s="264" t="s">
        <v>837</v>
      </c>
      <c r="D527" s="230"/>
      <c r="E527" s="231">
        <v>1.1439999999999999</v>
      </c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10"/>
      <c r="Y527" s="210"/>
      <c r="Z527" s="210"/>
      <c r="AA527" s="210"/>
      <c r="AB527" s="210"/>
      <c r="AC527" s="210"/>
      <c r="AD527" s="210"/>
      <c r="AE527" s="210"/>
      <c r="AF527" s="210" t="s">
        <v>155</v>
      </c>
      <c r="AG527" s="210">
        <v>0</v>
      </c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</row>
    <row r="528" spans="1:59" outlineLevel="1" x14ac:dyDescent="0.25">
      <c r="A528" s="227"/>
      <c r="B528" s="228"/>
      <c r="C528" s="264" t="s">
        <v>838</v>
      </c>
      <c r="D528" s="230"/>
      <c r="E528" s="231">
        <v>0.29699999999999999</v>
      </c>
      <c r="F528" s="229"/>
      <c r="G528" s="229"/>
      <c r="H528" s="229"/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10"/>
      <c r="Y528" s="210"/>
      <c r="Z528" s="210"/>
      <c r="AA528" s="210"/>
      <c r="AB528" s="210"/>
      <c r="AC528" s="210"/>
      <c r="AD528" s="210"/>
      <c r="AE528" s="210"/>
      <c r="AF528" s="210" t="s">
        <v>155</v>
      </c>
      <c r="AG528" s="210">
        <v>0</v>
      </c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</row>
    <row r="529" spans="1:59" outlineLevel="1" x14ac:dyDescent="0.25">
      <c r="A529" s="227"/>
      <c r="B529" s="228"/>
      <c r="C529" s="264" t="s">
        <v>839</v>
      </c>
      <c r="D529" s="230"/>
      <c r="E529" s="231">
        <v>0.58799999999999997</v>
      </c>
      <c r="F529" s="229"/>
      <c r="G529" s="229"/>
      <c r="H529" s="229"/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10"/>
      <c r="Y529" s="210"/>
      <c r="Z529" s="210"/>
      <c r="AA529" s="210"/>
      <c r="AB529" s="210"/>
      <c r="AC529" s="210"/>
      <c r="AD529" s="210"/>
      <c r="AE529" s="210"/>
      <c r="AF529" s="210" t="s">
        <v>155</v>
      </c>
      <c r="AG529" s="210">
        <v>0</v>
      </c>
      <c r="AH529" s="210"/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</row>
    <row r="530" spans="1:59" outlineLevel="1" x14ac:dyDescent="0.25">
      <c r="A530" s="227"/>
      <c r="B530" s="228"/>
      <c r="C530" s="264" t="s">
        <v>843</v>
      </c>
      <c r="D530" s="230"/>
      <c r="E530" s="231"/>
      <c r="F530" s="229"/>
      <c r="G530" s="229"/>
      <c r="H530" s="229"/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10"/>
      <c r="Y530" s="210"/>
      <c r="Z530" s="210"/>
      <c r="AA530" s="210"/>
      <c r="AB530" s="210"/>
      <c r="AC530" s="210"/>
      <c r="AD530" s="210"/>
      <c r="AE530" s="210"/>
      <c r="AF530" s="210" t="s">
        <v>155</v>
      </c>
      <c r="AG530" s="210">
        <v>0</v>
      </c>
      <c r="AH530" s="210"/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</row>
    <row r="531" spans="1:59" outlineLevel="1" x14ac:dyDescent="0.25">
      <c r="A531" s="227"/>
      <c r="B531" s="228"/>
      <c r="C531" s="264" t="s">
        <v>844</v>
      </c>
      <c r="D531" s="230"/>
      <c r="E531" s="231">
        <v>1.98</v>
      </c>
      <c r="F531" s="229"/>
      <c r="G531" s="229"/>
      <c r="H531" s="229"/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10"/>
      <c r="Y531" s="210"/>
      <c r="Z531" s="210"/>
      <c r="AA531" s="210"/>
      <c r="AB531" s="210"/>
      <c r="AC531" s="210"/>
      <c r="AD531" s="210"/>
      <c r="AE531" s="210"/>
      <c r="AF531" s="210" t="s">
        <v>155</v>
      </c>
      <c r="AG531" s="210">
        <v>0</v>
      </c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</row>
    <row r="532" spans="1:59" outlineLevel="1" x14ac:dyDescent="0.25">
      <c r="A532" s="227"/>
      <c r="B532" s="228"/>
      <c r="C532" s="264" t="s">
        <v>838</v>
      </c>
      <c r="D532" s="230"/>
      <c r="E532" s="231">
        <v>0.29699999999999999</v>
      </c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10"/>
      <c r="Y532" s="210"/>
      <c r="Z532" s="210"/>
      <c r="AA532" s="210"/>
      <c r="AB532" s="210"/>
      <c r="AC532" s="210"/>
      <c r="AD532" s="210"/>
      <c r="AE532" s="210"/>
      <c r="AF532" s="210" t="s">
        <v>155</v>
      </c>
      <c r="AG532" s="210">
        <v>0</v>
      </c>
      <c r="AH532" s="210"/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</row>
    <row r="533" spans="1:59" outlineLevel="1" x14ac:dyDescent="0.25">
      <c r="A533" s="227"/>
      <c r="B533" s="228"/>
      <c r="C533" s="264" t="s">
        <v>839</v>
      </c>
      <c r="D533" s="230"/>
      <c r="E533" s="231">
        <v>0.58799999999999997</v>
      </c>
      <c r="F533" s="229"/>
      <c r="G533" s="229"/>
      <c r="H533" s="229"/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10"/>
      <c r="Y533" s="210"/>
      <c r="Z533" s="210"/>
      <c r="AA533" s="210"/>
      <c r="AB533" s="210"/>
      <c r="AC533" s="210"/>
      <c r="AD533" s="210"/>
      <c r="AE533" s="210"/>
      <c r="AF533" s="210" t="s">
        <v>155</v>
      </c>
      <c r="AG533" s="210">
        <v>0</v>
      </c>
      <c r="AH533" s="210"/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</row>
    <row r="534" spans="1:59" outlineLevel="1" x14ac:dyDescent="0.25">
      <c r="A534" s="227"/>
      <c r="B534" s="228"/>
      <c r="C534" s="264" t="s">
        <v>845</v>
      </c>
      <c r="D534" s="230"/>
      <c r="E534" s="231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10"/>
      <c r="Y534" s="210"/>
      <c r="Z534" s="210"/>
      <c r="AA534" s="210"/>
      <c r="AB534" s="210"/>
      <c r="AC534" s="210"/>
      <c r="AD534" s="210"/>
      <c r="AE534" s="210"/>
      <c r="AF534" s="210" t="s">
        <v>155</v>
      </c>
      <c r="AG534" s="210">
        <v>0</v>
      </c>
      <c r="AH534" s="210"/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</row>
    <row r="535" spans="1:59" outlineLevel="1" x14ac:dyDescent="0.25">
      <c r="A535" s="227"/>
      <c r="B535" s="228"/>
      <c r="C535" s="264" t="s">
        <v>846</v>
      </c>
      <c r="D535" s="230"/>
      <c r="E535" s="231">
        <v>1.518</v>
      </c>
      <c r="F535" s="229"/>
      <c r="G535" s="229"/>
      <c r="H535" s="229"/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10"/>
      <c r="Y535" s="210"/>
      <c r="Z535" s="210"/>
      <c r="AA535" s="210"/>
      <c r="AB535" s="210"/>
      <c r="AC535" s="210"/>
      <c r="AD535" s="210"/>
      <c r="AE535" s="210"/>
      <c r="AF535" s="210" t="s">
        <v>155</v>
      </c>
      <c r="AG535" s="210">
        <v>0</v>
      </c>
      <c r="AH535" s="210"/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</row>
    <row r="536" spans="1:59" outlineLevel="1" x14ac:dyDescent="0.25">
      <c r="A536" s="227"/>
      <c r="B536" s="228"/>
      <c r="C536" s="264" t="s">
        <v>838</v>
      </c>
      <c r="D536" s="230"/>
      <c r="E536" s="231">
        <v>0.29699999999999999</v>
      </c>
      <c r="F536" s="229"/>
      <c r="G536" s="229"/>
      <c r="H536" s="229"/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10"/>
      <c r="Y536" s="210"/>
      <c r="Z536" s="210"/>
      <c r="AA536" s="210"/>
      <c r="AB536" s="210"/>
      <c r="AC536" s="210"/>
      <c r="AD536" s="210"/>
      <c r="AE536" s="210"/>
      <c r="AF536" s="210" t="s">
        <v>155</v>
      </c>
      <c r="AG536" s="210">
        <v>0</v>
      </c>
      <c r="AH536" s="210"/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</row>
    <row r="537" spans="1:59" outlineLevel="1" x14ac:dyDescent="0.25">
      <c r="A537" s="227"/>
      <c r="B537" s="228"/>
      <c r="C537" s="264" t="s">
        <v>839</v>
      </c>
      <c r="D537" s="230"/>
      <c r="E537" s="231">
        <v>0.58799999999999997</v>
      </c>
      <c r="F537" s="229"/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10"/>
      <c r="Y537" s="210"/>
      <c r="Z537" s="210"/>
      <c r="AA537" s="210"/>
      <c r="AB537" s="210"/>
      <c r="AC537" s="210"/>
      <c r="AD537" s="210"/>
      <c r="AE537" s="210"/>
      <c r="AF537" s="210" t="s">
        <v>155</v>
      </c>
      <c r="AG537" s="210">
        <v>0</v>
      </c>
      <c r="AH537" s="210"/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</row>
    <row r="538" spans="1:59" outlineLevel="1" x14ac:dyDescent="0.25">
      <c r="A538" s="227"/>
      <c r="B538" s="228"/>
      <c r="C538" s="264" t="s">
        <v>847</v>
      </c>
      <c r="D538" s="230"/>
      <c r="E538" s="231"/>
      <c r="F538" s="229"/>
      <c r="G538" s="229"/>
      <c r="H538" s="229"/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10"/>
      <c r="Y538" s="210"/>
      <c r="Z538" s="210"/>
      <c r="AA538" s="210"/>
      <c r="AB538" s="210"/>
      <c r="AC538" s="210"/>
      <c r="AD538" s="210"/>
      <c r="AE538" s="210"/>
      <c r="AF538" s="210" t="s">
        <v>155</v>
      </c>
      <c r="AG538" s="210">
        <v>0</v>
      </c>
      <c r="AH538" s="210"/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</row>
    <row r="539" spans="1:59" outlineLevel="1" x14ac:dyDescent="0.25">
      <c r="A539" s="227"/>
      <c r="B539" s="228"/>
      <c r="C539" s="264" t="s">
        <v>848</v>
      </c>
      <c r="D539" s="230"/>
      <c r="E539" s="231">
        <v>1.87</v>
      </c>
      <c r="F539" s="229"/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10"/>
      <c r="Y539" s="210"/>
      <c r="Z539" s="210"/>
      <c r="AA539" s="210"/>
      <c r="AB539" s="210"/>
      <c r="AC539" s="210"/>
      <c r="AD539" s="210"/>
      <c r="AE539" s="210"/>
      <c r="AF539" s="210" t="s">
        <v>155</v>
      </c>
      <c r="AG539" s="210">
        <v>0</v>
      </c>
      <c r="AH539" s="210"/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</row>
    <row r="540" spans="1:59" outlineLevel="1" x14ac:dyDescent="0.25">
      <c r="A540" s="227"/>
      <c r="B540" s="228"/>
      <c r="C540" s="264" t="s">
        <v>838</v>
      </c>
      <c r="D540" s="230"/>
      <c r="E540" s="231">
        <v>0.29699999999999999</v>
      </c>
      <c r="F540" s="229"/>
      <c r="G540" s="229"/>
      <c r="H540" s="229"/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10"/>
      <c r="Y540" s="210"/>
      <c r="Z540" s="210"/>
      <c r="AA540" s="210"/>
      <c r="AB540" s="210"/>
      <c r="AC540" s="210"/>
      <c r="AD540" s="210"/>
      <c r="AE540" s="210"/>
      <c r="AF540" s="210" t="s">
        <v>155</v>
      </c>
      <c r="AG540" s="210">
        <v>0</v>
      </c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</row>
    <row r="541" spans="1:59" outlineLevel="1" x14ac:dyDescent="0.25">
      <c r="A541" s="227"/>
      <c r="B541" s="228"/>
      <c r="C541" s="264" t="s">
        <v>839</v>
      </c>
      <c r="D541" s="230"/>
      <c r="E541" s="231">
        <v>0.58799999999999997</v>
      </c>
      <c r="F541" s="229"/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10"/>
      <c r="Y541" s="210"/>
      <c r="Z541" s="210"/>
      <c r="AA541" s="210"/>
      <c r="AB541" s="210"/>
      <c r="AC541" s="210"/>
      <c r="AD541" s="210"/>
      <c r="AE541" s="210"/>
      <c r="AF541" s="210" t="s">
        <v>155</v>
      </c>
      <c r="AG541" s="210">
        <v>0</v>
      </c>
      <c r="AH541" s="210"/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</row>
    <row r="542" spans="1:59" outlineLevel="1" x14ac:dyDescent="0.25">
      <c r="A542" s="244">
        <v>52</v>
      </c>
      <c r="B542" s="245" t="s">
        <v>849</v>
      </c>
      <c r="C542" s="263" t="s">
        <v>850</v>
      </c>
      <c r="D542" s="246" t="s">
        <v>719</v>
      </c>
      <c r="E542" s="247">
        <v>10.7523</v>
      </c>
      <c r="F542" s="248"/>
      <c r="G542" s="249">
        <f>ROUND(E542*F542,2)</f>
        <v>0</v>
      </c>
      <c r="H542" s="248"/>
      <c r="I542" s="249">
        <f>ROUND(E542*H542,2)</f>
        <v>0</v>
      </c>
      <c r="J542" s="248"/>
      <c r="K542" s="249">
        <f>ROUND(E542*J542,2)</f>
        <v>0</v>
      </c>
      <c r="L542" s="249">
        <v>21</v>
      </c>
      <c r="M542" s="249">
        <f>G542*(1+L542/100)</f>
        <v>0</v>
      </c>
      <c r="N542" s="249">
        <v>0</v>
      </c>
      <c r="O542" s="249">
        <f>ROUND(E542*N542,2)</f>
        <v>0</v>
      </c>
      <c r="P542" s="249">
        <v>0</v>
      </c>
      <c r="Q542" s="249">
        <f>ROUND(E542*P542,2)</f>
        <v>0</v>
      </c>
      <c r="R542" s="249"/>
      <c r="S542" s="250" t="s">
        <v>358</v>
      </c>
      <c r="T542" s="229">
        <v>0</v>
      </c>
      <c r="U542" s="229">
        <f>ROUND(E542*T542,2)</f>
        <v>0</v>
      </c>
      <c r="V542" s="229"/>
      <c r="W542" s="229" t="s">
        <v>152</v>
      </c>
      <c r="X542" s="210"/>
      <c r="Y542" s="210"/>
      <c r="Z542" s="210"/>
      <c r="AA542" s="210"/>
      <c r="AB542" s="210"/>
      <c r="AC542" s="210"/>
      <c r="AD542" s="210"/>
      <c r="AE542" s="210"/>
      <c r="AF542" s="210" t="s">
        <v>153</v>
      </c>
      <c r="AG542" s="210"/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</row>
    <row r="543" spans="1:59" outlineLevel="1" x14ac:dyDescent="0.25">
      <c r="A543" s="227"/>
      <c r="B543" s="228"/>
      <c r="C543" s="264" t="s">
        <v>326</v>
      </c>
      <c r="D543" s="230"/>
      <c r="E543" s="231"/>
      <c r="F543" s="229"/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10"/>
      <c r="Y543" s="210"/>
      <c r="Z543" s="210"/>
      <c r="AA543" s="210"/>
      <c r="AB543" s="210"/>
      <c r="AC543" s="210"/>
      <c r="AD543" s="210"/>
      <c r="AE543" s="210"/>
      <c r="AF543" s="210" t="s">
        <v>155</v>
      </c>
      <c r="AG543" s="210">
        <v>0</v>
      </c>
      <c r="AH543" s="210"/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</row>
    <row r="544" spans="1:59" outlineLevel="1" x14ac:dyDescent="0.25">
      <c r="A544" s="227"/>
      <c r="B544" s="228"/>
      <c r="C544" s="264" t="s">
        <v>824</v>
      </c>
      <c r="D544" s="230"/>
      <c r="E544" s="231">
        <v>0.70499999999999996</v>
      </c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10"/>
      <c r="Y544" s="210"/>
      <c r="Z544" s="210"/>
      <c r="AA544" s="210"/>
      <c r="AB544" s="210"/>
      <c r="AC544" s="210"/>
      <c r="AD544" s="210"/>
      <c r="AE544" s="210"/>
      <c r="AF544" s="210" t="s">
        <v>155</v>
      </c>
      <c r="AG544" s="210">
        <v>0</v>
      </c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</row>
    <row r="545" spans="1:59" outlineLevel="1" x14ac:dyDescent="0.25">
      <c r="A545" s="227"/>
      <c r="B545" s="228"/>
      <c r="C545" s="264" t="s">
        <v>825</v>
      </c>
      <c r="D545" s="230"/>
      <c r="E545" s="231">
        <v>0.77249999999999996</v>
      </c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10"/>
      <c r="Y545" s="210"/>
      <c r="Z545" s="210"/>
      <c r="AA545" s="210"/>
      <c r="AB545" s="210"/>
      <c r="AC545" s="210"/>
      <c r="AD545" s="210"/>
      <c r="AE545" s="210"/>
      <c r="AF545" s="210" t="s">
        <v>155</v>
      </c>
      <c r="AG545" s="210">
        <v>0</v>
      </c>
      <c r="AH545" s="210"/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</row>
    <row r="546" spans="1:59" outlineLevel="1" x14ac:dyDescent="0.25">
      <c r="A546" s="227"/>
      <c r="B546" s="228"/>
      <c r="C546" s="264" t="s">
        <v>826</v>
      </c>
      <c r="D546" s="230"/>
      <c r="E546" s="231">
        <v>0.72</v>
      </c>
      <c r="F546" s="229"/>
      <c r="G546" s="229"/>
      <c r="H546" s="229"/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10"/>
      <c r="Y546" s="210"/>
      <c r="Z546" s="210"/>
      <c r="AA546" s="210"/>
      <c r="AB546" s="210"/>
      <c r="AC546" s="210"/>
      <c r="AD546" s="210"/>
      <c r="AE546" s="210"/>
      <c r="AF546" s="210" t="s">
        <v>155</v>
      </c>
      <c r="AG546" s="210">
        <v>0</v>
      </c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</row>
    <row r="547" spans="1:59" outlineLevel="1" x14ac:dyDescent="0.25">
      <c r="A547" s="227"/>
      <c r="B547" s="228"/>
      <c r="C547" s="264" t="s">
        <v>827</v>
      </c>
      <c r="D547" s="230"/>
      <c r="E547" s="231">
        <v>0.69</v>
      </c>
      <c r="F547" s="229"/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10"/>
      <c r="Y547" s="210"/>
      <c r="Z547" s="210"/>
      <c r="AA547" s="210"/>
      <c r="AB547" s="210"/>
      <c r="AC547" s="210"/>
      <c r="AD547" s="210"/>
      <c r="AE547" s="210"/>
      <c r="AF547" s="210" t="s">
        <v>155</v>
      </c>
      <c r="AG547" s="210">
        <v>0</v>
      </c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</row>
    <row r="548" spans="1:59" outlineLevel="1" x14ac:dyDescent="0.25">
      <c r="A548" s="227"/>
      <c r="B548" s="228"/>
      <c r="C548" s="264" t="s">
        <v>828</v>
      </c>
      <c r="D548" s="230"/>
      <c r="E548" s="231">
        <v>1.2</v>
      </c>
      <c r="F548" s="229"/>
      <c r="G548" s="229"/>
      <c r="H548" s="229"/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10"/>
      <c r="Y548" s="210"/>
      <c r="Z548" s="210"/>
      <c r="AA548" s="210"/>
      <c r="AB548" s="210"/>
      <c r="AC548" s="210"/>
      <c r="AD548" s="210"/>
      <c r="AE548" s="210"/>
      <c r="AF548" s="210" t="s">
        <v>155</v>
      </c>
      <c r="AG548" s="210">
        <v>0</v>
      </c>
      <c r="AH548" s="210"/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</row>
    <row r="549" spans="1:59" outlineLevel="1" x14ac:dyDescent="0.25">
      <c r="A549" s="227"/>
      <c r="B549" s="228"/>
      <c r="C549" s="264" t="s">
        <v>829</v>
      </c>
      <c r="D549" s="230"/>
      <c r="E549" s="231">
        <v>0.47499999999999998</v>
      </c>
      <c r="F549" s="229"/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10"/>
      <c r="Y549" s="210"/>
      <c r="Z549" s="210"/>
      <c r="AA549" s="210"/>
      <c r="AB549" s="210"/>
      <c r="AC549" s="210"/>
      <c r="AD549" s="210"/>
      <c r="AE549" s="210"/>
      <c r="AF549" s="210" t="s">
        <v>155</v>
      </c>
      <c r="AG549" s="210">
        <v>0</v>
      </c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</row>
    <row r="550" spans="1:59" outlineLevel="1" x14ac:dyDescent="0.25">
      <c r="A550" s="227"/>
      <c r="B550" s="228"/>
      <c r="C550" s="264" t="s">
        <v>830</v>
      </c>
      <c r="D550" s="230"/>
      <c r="E550" s="231">
        <v>0.82</v>
      </c>
      <c r="F550" s="229"/>
      <c r="G550" s="229"/>
      <c r="H550" s="229"/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10"/>
      <c r="Y550" s="210"/>
      <c r="Z550" s="210"/>
      <c r="AA550" s="210"/>
      <c r="AB550" s="210"/>
      <c r="AC550" s="210"/>
      <c r="AD550" s="210"/>
      <c r="AE550" s="210"/>
      <c r="AF550" s="210" t="s">
        <v>155</v>
      </c>
      <c r="AG550" s="210">
        <v>0</v>
      </c>
      <c r="AH550" s="210"/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</row>
    <row r="551" spans="1:59" outlineLevel="1" x14ac:dyDescent="0.25">
      <c r="A551" s="227"/>
      <c r="B551" s="228"/>
      <c r="C551" s="264" t="s">
        <v>831</v>
      </c>
      <c r="D551" s="230"/>
      <c r="E551" s="231">
        <v>0.49199999999999999</v>
      </c>
      <c r="F551" s="229"/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10"/>
      <c r="Y551" s="210"/>
      <c r="Z551" s="210"/>
      <c r="AA551" s="210"/>
      <c r="AB551" s="210"/>
      <c r="AC551" s="210"/>
      <c r="AD551" s="210"/>
      <c r="AE551" s="210"/>
      <c r="AF551" s="210" t="s">
        <v>155</v>
      </c>
      <c r="AG551" s="210">
        <v>0</v>
      </c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</row>
    <row r="552" spans="1:59" outlineLevel="1" x14ac:dyDescent="0.25">
      <c r="A552" s="227"/>
      <c r="B552" s="228"/>
      <c r="C552" s="264" t="s">
        <v>541</v>
      </c>
      <c r="D552" s="230"/>
      <c r="E552" s="231">
        <v>1.5908</v>
      </c>
      <c r="F552" s="229"/>
      <c r="G552" s="229"/>
      <c r="H552" s="229"/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10"/>
      <c r="Y552" s="210"/>
      <c r="Z552" s="210"/>
      <c r="AA552" s="210"/>
      <c r="AB552" s="210"/>
      <c r="AC552" s="210"/>
      <c r="AD552" s="210"/>
      <c r="AE552" s="210"/>
      <c r="AF552" s="210" t="s">
        <v>155</v>
      </c>
      <c r="AG552" s="210">
        <v>0</v>
      </c>
      <c r="AH552" s="210"/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</row>
    <row r="553" spans="1:59" outlineLevel="1" x14ac:dyDescent="0.25">
      <c r="A553" s="227"/>
      <c r="B553" s="228"/>
      <c r="C553" s="264" t="s">
        <v>542</v>
      </c>
      <c r="D553" s="230"/>
      <c r="E553" s="231">
        <v>0.98799999999999999</v>
      </c>
      <c r="F553" s="229"/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10"/>
      <c r="Y553" s="210"/>
      <c r="Z553" s="210"/>
      <c r="AA553" s="210"/>
      <c r="AB553" s="210"/>
      <c r="AC553" s="210"/>
      <c r="AD553" s="210"/>
      <c r="AE553" s="210"/>
      <c r="AF553" s="210" t="s">
        <v>155</v>
      </c>
      <c r="AG553" s="210">
        <v>0</v>
      </c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</row>
    <row r="554" spans="1:59" outlineLevel="1" x14ac:dyDescent="0.25">
      <c r="A554" s="227"/>
      <c r="B554" s="228"/>
      <c r="C554" s="264" t="s">
        <v>832</v>
      </c>
      <c r="D554" s="230"/>
      <c r="E554" s="231">
        <v>0.66600000000000004</v>
      </c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10"/>
      <c r="Y554" s="210"/>
      <c r="Z554" s="210"/>
      <c r="AA554" s="210"/>
      <c r="AB554" s="210"/>
      <c r="AC554" s="210"/>
      <c r="AD554" s="210"/>
      <c r="AE554" s="210"/>
      <c r="AF554" s="210" t="s">
        <v>155</v>
      </c>
      <c r="AG554" s="210">
        <v>0</v>
      </c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</row>
    <row r="555" spans="1:59" outlineLevel="1" x14ac:dyDescent="0.25">
      <c r="A555" s="227"/>
      <c r="B555" s="228"/>
      <c r="C555" s="264" t="s">
        <v>551</v>
      </c>
      <c r="D555" s="230"/>
      <c r="E555" s="231">
        <v>0.65549999999999997</v>
      </c>
      <c r="F555" s="229"/>
      <c r="G555" s="229"/>
      <c r="H555" s="229"/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10"/>
      <c r="Y555" s="210"/>
      <c r="Z555" s="210"/>
      <c r="AA555" s="210"/>
      <c r="AB555" s="210"/>
      <c r="AC555" s="210"/>
      <c r="AD555" s="210"/>
      <c r="AE555" s="210"/>
      <c r="AF555" s="210" t="s">
        <v>155</v>
      </c>
      <c r="AG555" s="210">
        <v>0</v>
      </c>
      <c r="AH555" s="210"/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</row>
    <row r="556" spans="1:59" outlineLevel="1" x14ac:dyDescent="0.25">
      <c r="A556" s="227"/>
      <c r="B556" s="228"/>
      <c r="C556" s="264" t="s">
        <v>833</v>
      </c>
      <c r="D556" s="230"/>
      <c r="E556" s="231">
        <v>0.97750000000000004</v>
      </c>
      <c r="F556" s="229"/>
      <c r="G556" s="229"/>
      <c r="H556" s="229"/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10"/>
      <c r="Y556" s="210"/>
      <c r="Z556" s="210"/>
      <c r="AA556" s="210"/>
      <c r="AB556" s="210"/>
      <c r="AC556" s="210"/>
      <c r="AD556" s="210"/>
      <c r="AE556" s="210"/>
      <c r="AF556" s="210" t="s">
        <v>155</v>
      </c>
      <c r="AG556" s="210">
        <v>0</v>
      </c>
      <c r="AH556" s="210"/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</row>
    <row r="557" spans="1:59" outlineLevel="1" x14ac:dyDescent="0.25">
      <c r="A557" s="244">
        <v>53</v>
      </c>
      <c r="B557" s="245" t="s">
        <v>851</v>
      </c>
      <c r="C557" s="263" t="s">
        <v>852</v>
      </c>
      <c r="D557" s="246" t="s">
        <v>232</v>
      </c>
      <c r="E557" s="247">
        <v>3.8807999999999998</v>
      </c>
      <c r="F557" s="248"/>
      <c r="G557" s="249">
        <f>ROUND(E557*F557,2)</f>
        <v>0</v>
      </c>
      <c r="H557" s="248"/>
      <c r="I557" s="249">
        <f>ROUND(E557*H557,2)</f>
        <v>0</v>
      </c>
      <c r="J557" s="248"/>
      <c r="K557" s="249">
        <f>ROUND(E557*J557,2)</f>
        <v>0</v>
      </c>
      <c r="L557" s="249">
        <v>21</v>
      </c>
      <c r="M557" s="249">
        <f>G557*(1+L557/100)</f>
        <v>0</v>
      </c>
      <c r="N557" s="249">
        <v>1E-3</v>
      </c>
      <c r="O557" s="249">
        <f>ROUND(E557*N557,2)</f>
        <v>0</v>
      </c>
      <c r="P557" s="249">
        <v>0</v>
      </c>
      <c r="Q557" s="249">
        <f>ROUND(E557*P557,2)</f>
        <v>0</v>
      </c>
      <c r="R557" s="249" t="s">
        <v>233</v>
      </c>
      <c r="S557" s="250" t="s">
        <v>151</v>
      </c>
      <c r="T557" s="229">
        <v>0</v>
      </c>
      <c r="U557" s="229">
        <f>ROUND(E557*T557,2)</f>
        <v>0</v>
      </c>
      <c r="V557" s="229"/>
      <c r="W557" s="229" t="s">
        <v>234</v>
      </c>
      <c r="X557" s="210"/>
      <c r="Y557" s="210"/>
      <c r="Z557" s="210"/>
      <c r="AA557" s="210"/>
      <c r="AB557" s="210"/>
      <c r="AC557" s="210"/>
      <c r="AD557" s="210"/>
      <c r="AE557" s="210"/>
      <c r="AF557" s="210" t="s">
        <v>235</v>
      </c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</row>
    <row r="558" spans="1:59" outlineLevel="1" x14ac:dyDescent="0.25">
      <c r="A558" s="227"/>
      <c r="B558" s="228"/>
      <c r="C558" s="264" t="s">
        <v>815</v>
      </c>
      <c r="D558" s="230"/>
      <c r="E558" s="231"/>
      <c r="F558" s="229"/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10"/>
      <c r="Y558" s="210"/>
      <c r="Z558" s="210"/>
      <c r="AA558" s="210"/>
      <c r="AB558" s="210"/>
      <c r="AC558" s="210"/>
      <c r="AD558" s="210"/>
      <c r="AE558" s="210"/>
      <c r="AF558" s="210" t="s">
        <v>155</v>
      </c>
      <c r="AG558" s="210">
        <v>0</v>
      </c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</row>
    <row r="559" spans="1:59" outlineLevel="1" x14ac:dyDescent="0.25">
      <c r="A559" s="227"/>
      <c r="B559" s="228"/>
      <c r="C559" s="264" t="s">
        <v>836</v>
      </c>
      <c r="D559" s="230"/>
      <c r="E559" s="231"/>
      <c r="F559" s="229"/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10"/>
      <c r="Y559" s="210"/>
      <c r="Z559" s="210"/>
      <c r="AA559" s="210"/>
      <c r="AB559" s="210"/>
      <c r="AC559" s="210"/>
      <c r="AD559" s="210"/>
      <c r="AE559" s="210"/>
      <c r="AF559" s="210" t="s">
        <v>155</v>
      </c>
      <c r="AG559" s="210">
        <v>0</v>
      </c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</row>
    <row r="560" spans="1:59" outlineLevel="1" x14ac:dyDescent="0.25">
      <c r="A560" s="227"/>
      <c r="B560" s="228"/>
      <c r="C560" s="264" t="s">
        <v>853</v>
      </c>
      <c r="D560" s="230"/>
      <c r="E560" s="231">
        <v>0.64680000000000004</v>
      </c>
      <c r="F560" s="229"/>
      <c r="G560" s="229"/>
      <c r="H560" s="229"/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10"/>
      <c r="Y560" s="210"/>
      <c r="Z560" s="210"/>
      <c r="AA560" s="210"/>
      <c r="AB560" s="210"/>
      <c r="AC560" s="210"/>
      <c r="AD560" s="210"/>
      <c r="AE560" s="210"/>
      <c r="AF560" s="210" t="s">
        <v>155</v>
      </c>
      <c r="AG560" s="210">
        <v>0</v>
      </c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</row>
    <row r="561" spans="1:59" outlineLevel="1" x14ac:dyDescent="0.25">
      <c r="A561" s="227"/>
      <c r="B561" s="228"/>
      <c r="C561" s="264" t="s">
        <v>840</v>
      </c>
      <c r="D561" s="230"/>
      <c r="E561" s="231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10"/>
      <c r="Y561" s="210"/>
      <c r="Z561" s="210"/>
      <c r="AA561" s="210"/>
      <c r="AB561" s="210"/>
      <c r="AC561" s="210"/>
      <c r="AD561" s="210"/>
      <c r="AE561" s="210"/>
      <c r="AF561" s="210" t="s">
        <v>155</v>
      </c>
      <c r="AG561" s="210">
        <v>0</v>
      </c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</row>
    <row r="562" spans="1:59" outlineLevel="1" x14ac:dyDescent="0.25">
      <c r="A562" s="227"/>
      <c r="B562" s="228"/>
      <c r="C562" s="264" t="s">
        <v>853</v>
      </c>
      <c r="D562" s="230"/>
      <c r="E562" s="231">
        <v>0.64680000000000004</v>
      </c>
      <c r="F562" s="229"/>
      <c r="G562" s="229"/>
      <c r="H562" s="229"/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10"/>
      <c r="Y562" s="210"/>
      <c r="Z562" s="210"/>
      <c r="AA562" s="210"/>
      <c r="AB562" s="210"/>
      <c r="AC562" s="210"/>
      <c r="AD562" s="210"/>
      <c r="AE562" s="210"/>
      <c r="AF562" s="210" t="s">
        <v>155</v>
      </c>
      <c r="AG562" s="210">
        <v>0</v>
      </c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</row>
    <row r="563" spans="1:59" outlineLevel="1" x14ac:dyDescent="0.25">
      <c r="A563" s="227"/>
      <c r="B563" s="228"/>
      <c r="C563" s="264" t="s">
        <v>842</v>
      </c>
      <c r="D563" s="230"/>
      <c r="E563" s="231"/>
      <c r="F563" s="229"/>
      <c r="G563" s="229"/>
      <c r="H563" s="229"/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10"/>
      <c r="Y563" s="210"/>
      <c r="Z563" s="210"/>
      <c r="AA563" s="210"/>
      <c r="AB563" s="210"/>
      <c r="AC563" s="210"/>
      <c r="AD563" s="210"/>
      <c r="AE563" s="210"/>
      <c r="AF563" s="210" t="s">
        <v>155</v>
      </c>
      <c r="AG563" s="210">
        <v>0</v>
      </c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</row>
    <row r="564" spans="1:59" outlineLevel="1" x14ac:dyDescent="0.25">
      <c r="A564" s="227"/>
      <c r="B564" s="228"/>
      <c r="C564" s="264" t="s">
        <v>853</v>
      </c>
      <c r="D564" s="230"/>
      <c r="E564" s="231">
        <v>0.64680000000000004</v>
      </c>
      <c r="F564" s="229"/>
      <c r="G564" s="229"/>
      <c r="H564" s="229"/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10"/>
      <c r="Y564" s="210"/>
      <c r="Z564" s="210"/>
      <c r="AA564" s="210"/>
      <c r="AB564" s="210"/>
      <c r="AC564" s="210"/>
      <c r="AD564" s="210"/>
      <c r="AE564" s="210"/>
      <c r="AF564" s="210" t="s">
        <v>155</v>
      </c>
      <c r="AG564" s="210">
        <v>0</v>
      </c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</row>
    <row r="565" spans="1:59" outlineLevel="1" x14ac:dyDescent="0.25">
      <c r="A565" s="227"/>
      <c r="B565" s="228"/>
      <c r="C565" s="264" t="s">
        <v>843</v>
      </c>
      <c r="D565" s="230"/>
      <c r="E565" s="231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10"/>
      <c r="Y565" s="210"/>
      <c r="Z565" s="210"/>
      <c r="AA565" s="210"/>
      <c r="AB565" s="210"/>
      <c r="AC565" s="210"/>
      <c r="AD565" s="210"/>
      <c r="AE565" s="210"/>
      <c r="AF565" s="210" t="s">
        <v>155</v>
      </c>
      <c r="AG565" s="210">
        <v>0</v>
      </c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</row>
    <row r="566" spans="1:59" outlineLevel="1" x14ac:dyDescent="0.25">
      <c r="A566" s="227"/>
      <c r="B566" s="228"/>
      <c r="C566" s="264" t="s">
        <v>853</v>
      </c>
      <c r="D566" s="230"/>
      <c r="E566" s="231">
        <v>0.64680000000000004</v>
      </c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10"/>
      <c r="Y566" s="210"/>
      <c r="Z566" s="210"/>
      <c r="AA566" s="210"/>
      <c r="AB566" s="210"/>
      <c r="AC566" s="210"/>
      <c r="AD566" s="210"/>
      <c r="AE566" s="210"/>
      <c r="AF566" s="210" t="s">
        <v>155</v>
      </c>
      <c r="AG566" s="210">
        <v>0</v>
      </c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</row>
    <row r="567" spans="1:59" outlineLevel="1" x14ac:dyDescent="0.25">
      <c r="A567" s="227"/>
      <c r="B567" s="228"/>
      <c r="C567" s="264" t="s">
        <v>845</v>
      </c>
      <c r="D567" s="230"/>
      <c r="E567" s="231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10"/>
      <c r="Y567" s="210"/>
      <c r="Z567" s="210"/>
      <c r="AA567" s="210"/>
      <c r="AB567" s="210"/>
      <c r="AC567" s="210"/>
      <c r="AD567" s="210"/>
      <c r="AE567" s="210"/>
      <c r="AF567" s="210" t="s">
        <v>155</v>
      </c>
      <c r="AG567" s="210">
        <v>0</v>
      </c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</row>
    <row r="568" spans="1:59" outlineLevel="1" x14ac:dyDescent="0.25">
      <c r="A568" s="227"/>
      <c r="B568" s="228"/>
      <c r="C568" s="264" t="s">
        <v>853</v>
      </c>
      <c r="D568" s="230"/>
      <c r="E568" s="231">
        <v>0.64680000000000004</v>
      </c>
      <c r="F568" s="229"/>
      <c r="G568" s="229"/>
      <c r="H568" s="229"/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10"/>
      <c r="Y568" s="210"/>
      <c r="Z568" s="210"/>
      <c r="AA568" s="210"/>
      <c r="AB568" s="210"/>
      <c r="AC568" s="210"/>
      <c r="AD568" s="210"/>
      <c r="AE568" s="210"/>
      <c r="AF568" s="210" t="s">
        <v>155</v>
      </c>
      <c r="AG568" s="210">
        <v>0</v>
      </c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</row>
    <row r="569" spans="1:59" outlineLevel="1" x14ac:dyDescent="0.25">
      <c r="A569" s="227"/>
      <c r="B569" s="228"/>
      <c r="C569" s="264" t="s">
        <v>847</v>
      </c>
      <c r="D569" s="230"/>
      <c r="E569" s="231"/>
      <c r="F569" s="229"/>
      <c r="G569" s="229"/>
      <c r="H569" s="229"/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10"/>
      <c r="Y569" s="210"/>
      <c r="Z569" s="210"/>
      <c r="AA569" s="210"/>
      <c r="AB569" s="210"/>
      <c r="AC569" s="210"/>
      <c r="AD569" s="210"/>
      <c r="AE569" s="210"/>
      <c r="AF569" s="210" t="s">
        <v>155</v>
      </c>
      <c r="AG569" s="210">
        <v>0</v>
      </c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</row>
    <row r="570" spans="1:59" outlineLevel="1" x14ac:dyDescent="0.25">
      <c r="A570" s="227"/>
      <c r="B570" s="228"/>
      <c r="C570" s="264" t="s">
        <v>853</v>
      </c>
      <c r="D570" s="230"/>
      <c r="E570" s="231">
        <v>0.64680000000000004</v>
      </c>
      <c r="F570" s="229"/>
      <c r="G570" s="229"/>
      <c r="H570" s="229"/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10"/>
      <c r="Y570" s="210"/>
      <c r="Z570" s="210"/>
      <c r="AA570" s="210"/>
      <c r="AB570" s="210"/>
      <c r="AC570" s="210"/>
      <c r="AD570" s="210"/>
      <c r="AE570" s="210"/>
      <c r="AF570" s="210" t="s">
        <v>155</v>
      </c>
      <c r="AG570" s="210">
        <v>0</v>
      </c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</row>
    <row r="571" spans="1:59" outlineLevel="1" x14ac:dyDescent="0.25">
      <c r="A571" s="244">
        <v>54</v>
      </c>
      <c r="B571" s="245" t="s">
        <v>854</v>
      </c>
      <c r="C571" s="263" t="s">
        <v>855</v>
      </c>
      <c r="D571" s="246" t="s">
        <v>283</v>
      </c>
      <c r="E571" s="247">
        <v>1.2370000000000001E-2</v>
      </c>
      <c r="F571" s="248"/>
      <c r="G571" s="249">
        <f>ROUND(E571*F571,2)</f>
        <v>0</v>
      </c>
      <c r="H571" s="248"/>
      <c r="I571" s="249">
        <f>ROUND(E571*H571,2)</f>
        <v>0</v>
      </c>
      <c r="J571" s="248"/>
      <c r="K571" s="249">
        <f>ROUND(E571*J571,2)</f>
        <v>0</v>
      </c>
      <c r="L571" s="249">
        <v>21</v>
      </c>
      <c r="M571" s="249">
        <f>G571*(1+L571/100)</f>
        <v>0</v>
      </c>
      <c r="N571" s="249">
        <v>1</v>
      </c>
      <c r="O571" s="249">
        <f>ROUND(E571*N571,2)</f>
        <v>0.01</v>
      </c>
      <c r="P571" s="249">
        <v>0</v>
      </c>
      <c r="Q571" s="249">
        <f>ROUND(E571*P571,2)</f>
        <v>0</v>
      </c>
      <c r="R571" s="249" t="s">
        <v>233</v>
      </c>
      <c r="S571" s="250" t="s">
        <v>151</v>
      </c>
      <c r="T571" s="229">
        <v>0</v>
      </c>
      <c r="U571" s="229">
        <f>ROUND(E571*T571,2)</f>
        <v>0</v>
      </c>
      <c r="V571" s="229"/>
      <c r="W571" s="229" t="s">
        <v>234</v>
      </c>
      <c r="X571" s="210"/>
      <c r="Y571" s="210"/>
      <c r="Z571" s="210"/>
      <c r="AA571" s="210"/>
      <c r="AB571" s="210"/>
      <c r="AC571" s="210"/>
      <c r="AD571" s="210"/>
      <c r="AE571" s="210"/>
      <c r="AF571" s="210" t="s">
        <v>235</v>
      </c>
      <c r="AG571" s="210"/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</row>
    <row r="572" spans="1:59" outlineLevel="1" x14ac:dyDescent="0.25">
      <c r="A572" s="227"/>
      <c r="B572" s="228"/>
      <c r="C572" s="264" t="s">
        <v>815</v>
      </c>
      <c r="D572" s="230"/>
      <c r="E572" s="231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10"/>
      <c r="Y572" s="210"/>
      <c r="Z572" s="210"/>
      <c r="AA572" s="210"/>
      <c r="AB572" s="210"/>
      <c r="AC572" s="210"/>
      <c r="AD572" s="210"/>
      <c r="AE572" s="210"/>
      <c r="AF572" s="210" t="s">
        <v>155</v>
      </c>
      <c r="AG572" s="210">
        <v>0</v>
      </c>
      <c r="AH572" s="210"/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  <c r="BA572" s="210"/>
      <c r="BB572" s="210"/>
      <c r="BC572" s="210"/>
      <c r="BD572" s="210"/>
      <c r="BE572" s="210"/>
      <c r="BF572" s="210"/>
      <c r="BG572" s="210"/>
    </row>
    <row r="573" spans="1:59" outlineLevel="1" x14ac:dyDescent="0.25">
      <c r="A573" s="227"/>
      <c r="B573" s="228"/>
      <c r="C573" s="264" t="s">
        <v>836</v>
      </c>
      <c r="D573" s="230"/>
      <c r="E573" s="231"/>
      <c r="F573" s="229"/>
      <c r="G573" s="229"/>
      <c r="H573" s="229"/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10"/>
      <c r="Y573" s="210"/>
      <c r="Z573" s="210"/>
      <c r="AA573" s="210"/>
      <c r="AB573" s="210"/>
      <c r="AC573" s="210"/>
      <c r="AD573" s="210"/>
      <c r="AE573" s="210"/>
      <c r="AF573" s="210" t="s">
        <v>155</v>
      </c>
      <c r="AG573" s="210">
        <v>0</v>
      </c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</row>
    <row r="574" spans="1:59" outlineLevel="1" x14ac:dyDescent="0.25">
      <c r="A574" s="227"/>
      <c r="B574" s="228"/>
      <c r="C574" s="264" t="s">
        <v>856</v>
      </c>
      <c r="D574" s="230"/>
      <c r="E574" s="231">
        <v>1.2600000000000001E-3</v>
      </c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10"/>
      <c r="Y574" s="210"/>
      <c r="Z574" s="210"/>
      <c r="AA574" s="210"/>
      <c r="AB574" s="210"/>
      <c r="AC574" s="210"/>
      <c r="AD574" s="210"/>
      <c r="AE574" s="210"/>
      <c r="AF574" s="210" t="s">
        <v>155</v>
      </c>
      <c r="AG574" s="210">
        <v>0</v>
      </c>
      <c r="AH574" s="210"/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</row>
    <row r="575" spans="1:59" outlineLevel="1" x14ac:dyDescent="0.25">
      <c r="A575" s="227"/>
      <c r="B575" s="228"/>
      <c r="C575" s="264" t="s">
        <v>857</v>
      </c>
      <c r="D575" s="230"/>
      <c r="E575" s="231">
        <v>3.3E-4</v>
      </c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10"/>
      <c r="Y575" s="210"/>
      <c r="Z575" s="210"/>
      <c r="AA575" s="210"/>
      <c r="AB575" s="210"/>
      <c r="AC575" s="210"/>
      <c r="AD575" s="210"/>
      <c r="AE575" s="210"/>
      <c r="AF575" s="210" t="s">
        <v>155</v>
      </c>
      <c r="AG575" s="210">
        <v>0</v>
      </c>
      <c r="AH575" s="210"/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</row>
    <row r="576" spans="1:59" outlineLevel="1" x14ac:dyDescent="0.25">
      <c r="A576" s="227"/>
      <c r="B576" s="228"/>
      <c r="C576" s="264" t="s">
        <v>840</v>
      </c>
      <c r="D576" s="230"/>
      <c r="E576" s="231"/>
      <c r="F576" s="229"/>
      <c r="G576" s="229"/>
      <c r="H576" s="229"/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10"/>
      <c r="Y576" s="210"/>
      <c r="Z576" s="210"/>
      <c r="AA576" s="210"/>
      <c r="AB576" s="210"/>
      <c r="AC576" s="210"/>
      <c r="AD576" s="210"/>
      <c r="AE576" s="210"/>
      <c r="AF576" s="210" t="s">
        <v>155</v>
      </c>
      <c r="AG576" s="210">
        <v>0</v>
      </c>
      <c r="AH576" s="210"/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</row>
    <row r="577" spans="1:59" outlineLevel="1" x14ac:dyDescent="0.25">
      <c r="A577" s="227"/>
      <c r="B577" s="228"/>
      <c r="C577" s="264" t="s">
        <v>858</v>
      </c>
      <c r="D577" s="230"/>
      <c r="E577" s="231">
        <v>1.98E-3</v>
      </c>
      <c r="F577" s="229"/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10"/>
      <c r="Y577" s="210"/>
      <c r="Z577" s="210"/>
      <c r="AA577" s="210"/>
      <c r="AB577" s="210"/>
      <c r="AC577" s="210"/>
      <c r="AD577" s="210"/>
      <c r="AE577" s="210"/>
      <c r="AF577" s="210" t="s">
        <v>155</v>
      </c>
      <c r="AG577" s="210">
        <v>0</v>
      </c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</row>
    <row r="578" spans="1:59" outlineLevel="1" x14ac:dyDescent="0.25">
      <c r="A578" s="227"/>
      <c r="B578" s="228"/>
      <c r="C578" s="264" t="s">
        <v>857</v>
      </c>
      <c r="D578" s="230"/>
      <c r="E578" s="231">
        <v>3.3E-4</v>
      </c>
      <c r="F578" s="229"/>
      <c r="G578" s="229"/>
      <c r="H578" s="229"/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10"/>
      <c r="Y578" s="210"/>
      <c r="Z578" s="210"/>
      <c r="AA578" s="210"/>
      <c r="AB578" s="210"/>
      <c r="AC578" s="210"/>
      <c r="AD578" s="210"/>
      <c r="AE578" s="210"/>
      <c r="AF578" s="210" t="s">
        <v>155</v>
      </c>
      <c r="AG578" s="210">
        <v>0</v>
      </c>
      <c r="AH578" s="210"/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</row>
    <row r="579" spans="1:59" outlineLevel="1" x14ac:dyDescent="0.25">
      <c r="A579" s="227"/>
      <c r="B579" s="228"/>
      <c r="C579" s="264" t="s">
        <v>842</v>
      </c>
      <c r="D579" s="230"/>
      <c r="E579" s="231"/>
      <c r="F579" s="229"/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10"/>
      <c r="Y579" s="210"/>
      <c r="Z579" s="210"/>
      <c r="AA579" s="210"/>
      <c r="AB579" s="210"/>
      <c r="AC579" s="210"/>
      <c r="AD579" s="210"/>
      <c r="AE579" s="210"/>
      <c r="AF579" s="210" t="s">
        <v>155</v>
      </c>
      <c r="AG579" s="210">
        <v>0</v>
      </c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</row>
    <row r="580" spans="1:59" outlineLevel="1" x14ac:dyDescent="0.25">
      <c r="A580" s="227"/>
      <c r="B580" s="228"/>
      <c r="C580" s="264" t="s">
        <v>856</v>
      </c>
      <c r="D580" s="230"/>
      <c r="E580" s="231">
        <v>1.2600000000000001E-3</v>
      </c>
      <c r="F580" s="229"/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10"/>
      <c r="Y580" s="210"/>
      <c r="Z580" s="210"/>
      <c r="AA580" s="210"/>
      <c r="AB580" s="210"/>
      <c r="AC580" s="210"/>
      <c r="AD580" s="210"/>
      <c r="AE580" s="210"/>
      <c r="AF580" s="210" t="s">
        <v>155</v>
      </c>
      <c r="AG580" s="210">
        <v>0</v>
      </c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</row>
    <row r="581" spans="1:59" outlineLevel="1" x14ac:dyDescent="0.25">
      <c r="A581" s="227"/>
      <c r="B581" s="228"/>
      <c r="C581" s="264" t="s">
        <v>857</v>
      </c>
      <c r="D581" s="230"/>
      <c r="E581" s="231">
        <v>3.3E-4</v>
      </c>
      <c r="F581" s="229"/>
      <c r="G581" s="229"/>
      <c r="H581" s="229"/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10"/>
      <c r="Y581" s="210"/>
      <c r="Z581" s="210"/>
      <c r="AA581" s="210"/>
      <c r="AB581" s="210"/>
      <c r="AC581" s="210"/>
      <c r="AD581" s="210"/>
      <c r="AE581" s="210"/>
      <c r="AF581" s="210" t="s">
        <v>155</v>
      </c>
      <c r="AG581" s="210">
        <v>0</v>
      </c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</row>
    <row r="582" spans="1:59" outlineLevel="1" x14ac:dyDescent="0.25">
      <c r="A582" s="227"/>
      <c r="B582" s="228"/>
      <c r="C582" s="264" t="s">
        <v>843</v>
      </c>
      <c r="D582" s="230"/>
      <c r="E582" s="231"/>
      <c r="F582" s="229"/>
      <c r="G582" s="229"/>
      <c r="H582" s="229"/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10"/>
      <c r="Y582" s="210"/>
      <c r="Z582" s="210"/>
      <c r="AA582" s="210"/>
      <c r="AB582" s="210"/>
      <c r="AC582" s="210"/>
      <c r="AD582" s="210"/>
      <c r="AE582" s="210"/>
      <c r="AF582" s="210" t="s">
        <v>155</v>
      </c>
      <c r="AG582" s="210">
        <v>0</v>
      </c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</row>
    <row r="583" spans="1:59" outlineLevel="1" x14ac:dyDescent="0.25">
      <c r="A583" s="227"/>
      <c r="B583" s="228"/>
      <c r="C583" s="264" t="s">
        <v>859</v>
      </c>
      <c r="D583" s="230"/>
      <c r="E583" s="231">
        <v>2.1800000000000001E-3</v>
      </c>
      <c r="F583" s="229"/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10"/>
      <c r="Y583" s="210"/>
      <c r="Z583" s="210"/>
      <c r="AA583" s="210"/>
      <c r="AB583" s="210"/>
      <c r="AC583" s="210"/>
      <c r="AD583" s="210"/>
      <c r="AE583" s="210"/>
      <c r="AF583" s="210" t="s">
        <v>155</v>
      </c>
      <c r="AG583" s="210">
        <v>0</v>
      </c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</row>
    <row r="584" spans="1:59" outlineLevel="1" x14ac:dyDescent="0.25">
      <c r="A584" s="227"/>
      <c r="B584" s="228"/>
      <c r="C584" s="264" t="s">
        <v>857</v>
      </c>
      <c r="D584" s="230"/>
      <c r="E584" s="231">
        <v>3.3E-4</v>
      </c>
      <c r="F584" s="229"/>
      <c r="G584" s="229"/>
      <c r="H584" s="229"/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10"/>
      <c r="Y584" s="210"/>
      <c r="Z584" s="210"/>
      <c r="AA584" s="210"/>
      <c r="AB584" s="210"/>
      <c r="AC584" s="210"/>
      <c r="AD584" s="210"/>
      <c r="AE584" s="210"/>
      <c r="AF584" s="210" t="s">
        <v>155</v>
      </c>
      <c r="AG584" s="210">
        <v>0</v>
      </c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</row>
    <row r="585" spans="1:59" outlineLevel="1" x14ac:dyDescent="0.25">
      <c r="A585" s="227"/>
      <c r="B585" s="228"/>
      <c r="C585" s="264" t="s">
        <v>845</v>
      </c>
      <c r="D585" s="230"/>
      <c r="E585" s="231"/>
      <c r="F585" s="229"/>
      <c r="G585" s="229"/>
      <c r="H585" s="229"/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10"/>
      <c r="Y585" s="210"/>
      <c r="Z585" s="210"/>
      <c r="AA585" s="210"/>
      <c r="AB585" s="210"/>
      <c r="AC585" s="210"/>
      <c r="AD585" s="210"/>
      <c r="AE585" s="210"/>
      <c r="AF585" s="210" t="s">
        <v>155</v>
      </c>
      <c r="AG585" s="210">
        <v>0</v>
      </c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</row>
    <row r="586" spans="1:59" outlineLevel="1" x14ac:dyDescent="0.25">
      <c r="A586" s="227"/>
      <c r="B586" s="228"/>
      <c r="C586" s="264" t="s">
        <v>860</v>
      </c>
      <c r="D586" s="230"/>
      <c r="E586" s="231">
        <v>1.67E-3</v>
      </c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10"/>
      <c r="Y586" s="210"/>
      <c r="Z586" s="210"/>
      <c r="AA586" s="210"/>
      <c r="AB586" s="210"/>
      <c r="AC586" s="210"/>
      <c r="AD586" s="210"/>
      <c r="AE586" s="210"/>
      <c r="AF586" s="210" t="s">
        <v>155</v>
      </c>
      <c r="AG586" s="210">
        <v>0</v>
      </c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</row>
    <row r="587" spans="1:59" outlineLevel="1" x14ac:dyDescent="0.25">
      <c r="A587" s="227"/>
      <c r="B587" s="228"/>
      <c r="C587" s="264" t="s">
        <v>857</v>
      </c>
      <c r="D587" s="230"/>
      <c r="E587" s="231">
        <v>3.3E-4</v>
      </c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10"/>
      <c r="Y587" s="210"/>
      <c r="Z587" s="210"/>
      <c r="AA587" s="210"/>
      <c r="AB587" s="210"/>
      <c r="AC587" s="210"/>
      <c r="AD587" s="210"/>
      <c r="AE587" s="210"/>
      <c r="AF587" s="210" t="s">
        <v>155</v>
      </c>
      <c r="AG587" s="210">
        <v>0</v>
      </c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</row>
    <row r="588" spans="1:59" outlineLevel="1" x14ac:dyDescent="0.25">
      <c r="A588" s="227"/>
      <c r="B588" s="228"/>
      <c r="C588" s="264" t="s">
        <v>847</v>
      </c>
      <c r="D588" s="230"/>
      <c r="E588" s="231"/>
      <c r="F588" s="229"/>
      <c r="G588" s="229"/>
      <c r="H588" s="229"/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10"/>
      <c r="Y588" s="210"/>
      <c r="Z588" s="210"/>
      <c r="AA588" s="210"/>
      <c r="AB588" s="210"/>
      <c r="AC588" s="210"/>
      <c r="AD588" s="210"/>
      <c r="AE588" s="210"/>
      <c r="AF588" s="210" t="s">
        <v>155</v>
      </c>
      <c r="AG588" s="210">
        <v>0</v>
      </c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</row>
    <row r="589" spans="1:59" outlineLevel="1" x14ac:dyDescent="0.25">
      <c r="A589" s="227"/>
      <c r="B589" s="228"/>
      <c r="C589" s="264" t="s">
        <v>861</v>
      </c>
      <c r="D589" s="230"/>
      <c r="E589" s="231">
        <v>2.0600000000000002E-3</v>
      </c>
      <c r="F589" s="229"/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10"/>
      <c r="Y589" s="210"/>
      <c r="Z589" s="210"/>
      <c r="AA589" s="210"/>
      <c r="AB589" s="210"/>
      <c r="AC589" s="210"/>
      <c r="AD589" s="210"/>
      <c r="AE589" s="210"/>
      <c r="AF589" s="210" t="s">
        <v>155</v>
      </c>
      <c r="AG589" s="210">
        <v>0</v>
      </c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</row>
    <row r="590" spans="1:59" outlineLevel="1" x14ac:dyDescent="0.25">
      <c r="A590" s="227"/>
      <c r="B590" s="228"/>
      <c r="C590" s="264" t="s">
        <v>857</v>
      </c>
      <c r="D590" s="230"/>
      <c r="E590" s="231">
        <v>3.3E-4</v>
      </c>
      <c r="F590" s="229"/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10"/>
      <c r="Y590" s="210"/>
      <c r="Z590" s="210"/>
      <c r="AA590" s="210"/>
      <c r="AB590" s="210"/>
      <c r="AC590" s="210"/>
      <c r="AD590" s="210"/>
      <c r="AE590" s="210"/>
      <c r="AF590" s="210" t="s">
        <v>155</v>
      </c>
      <c r="AG590" s="210">
        <v>0</v>
      </c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</row>
    <row r="591" spans="1:59" outlineLevel="1" x14ac:dyDescent="0.25">
      <c r="A591" s="251">
        <v>55</v>
      </c>
      <c r="B591" s="252" t="s">
        <v>862</v>
      </c>
      <c r="C591" s="266" t="s">
        <v>863</v>
      </c>
      <c r="D591" s="253" t="s">
        <v>264</v>
      </c>
      <c r="E591" s="254">
        <v>24</v>
      </c>
      <c r="F591" s="255"/>
      <c r="G591" s="256">
        <f>ROUND(E591*F591,2)</f>
        <v>0</v>
      </c>
      <c r="H591" s="255"/>
      <c r="I591" s="256">
        <f>ROUND(E591*H591,2)</f>
        <v>0</v>
      </c>
      <c r="J591" s="255"/>
      <c r="K591" s="256">
        <f>ROUND(E591*J591,2)</f>
        <v>0</v>
      </c>
      <c r="L591" s="256">
        <v>21</v>
      </c>
      <c r="M591" s="256">
        <f>G591*(1+L591/100)</f>
        <v>0</v>
      </c>
      <c r="N591" s="256">
        <v>0</v>
      </c>
      <c r="O591" s="256">
        <f>ROUND(E591*N591,2)</f>
        <v>0</v>
      </c>
      <c r="P591" s="256">
        <v>0</v>
      </c>
      <c r="Q591" s="256">
        <f>ROUND(E591*P591,2)</f>
        <v>0</v>
      </c>
      <c r="R591" s="256" t="s">
        <v>233</v>
      </c>
      <c r="S591" s="257" t="s">
        <v>151</v>
      </c>
      <c r="T591" s="229">
        <v>0</v>
      </c>
      <c r="U591" s="229">
        <f>ROUND(E591*T591,2)</f>
        <v>0</v>
      </c>
      <c r="V591" s="229"/>
      <c r="W591" s="229" t="s">
        <v>234</v>
      </c>
      <c r="X591" s="210"/>
      <c r="Y591" s="210"/>
      <c r="Z591" s="210"/>
      <c r="AA591" s="210"/>
      <c r="AB591" s="210"/>
      <c r="AC591" s="210"/>
      <c r="AD591" s="210"/>
      <c r="AE591" s="210"/>
      <c r="AF591" s="210" t="s">
        <v>235</v>
      </c>
      <c r="AG591" s="210"/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</row>
    <row r="592" spans="1:59" outlineLevel="1" x14ac:dyDescent="0.25">
      <c r="A592" s="251">
        <v>56</v>
      </c>
      <c r="B592" s="252" t="s">
        <v>864</v>
      </c>
      <c r="C592" s="266" t="s">
        <v>865</v>
      </c>
      <c r="D592" s="253" t="s">
        <v>866</v>
      </c>
      <c r="E592" s="254">
        <v>2.4E-2</v>
      </c>
      <c r="F592" s="255"/>
      <c r="G592" s="256">
        <f>ROUND(E592*F592,2)</f>
        <v>0</v>
      </c>
      <c r="H592" s="255"/>
      <c r="I592" s="256">
        <f>ROUND(E592*H592,2)</f>
        <v>0</v>
      </c>
      <c r="J592" s="255"/>
      <c r="K592" s="256">
        <f>ROUND(E592*J592,2)</f>
        <v>0</v>
      </c>
      <c r="L592" s="256">
        <v>21</v>
      </c>
      <c r="M592" s="256">
        <f>G592*(1+L592/100)</f>
        <v>0</v>
      </c>
      <c r="N592" s="256">
        <v>1.1599999999999999E-2</v>
      </c>
      <c r="O592" s="256">
        <f>ROUND(E592*N592,2)</f>
        <v>0</v>
      </c>
      <c r="P592" s="256">
        <v>0</v>
      </c>
      <c r="Q592" s="256">
        <f>ROUND(E592*P592,2)</f>
        <v>0</v>
      </c>
      <c r="R592" s="256" t="s">
        <v>233</v>
      </c>
      <c r="S592" s="257" t="s">
        <v>151</v>
      </c>
      <c r="T592" s="229">
        <v>0</v>
      </c>
      <c r="U592" s="229">
        <f>ROUND(E592*T592,2)</f>
        <v>0</v>
      </c>
      <c r="V592" s="229"/>
      <c r="W592" s="229" t="s">
        <v>234</v>
      </c>
      <c r="X592" s="210"/>
      <c r="Y592" s="210"/>
      <c r="Z592" s="210"/>
      <c r="AA592" s="210"/>
      <c r="AB592" s="210"/>
      <c r="AC592" s="210"/>
      <c r="AD592" s="210"/>
      <c r="AE592" s="210"/>
      <c r="AF592" s="210" t="s">
        <v>235</v>
      </c>
      <c r="AG592" s="210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</row>
    <row r="593" spans="1:59" x14ac:dyDescent="0.25">
      <c r="A593" s="238" t="s">
        <v>146</v>
      </c>
      <c r="B593" s="239" t="s">
        <v>111</v>
      </c>
      <c r="C593" s="262" t="s">
        <v>112</v>
      </c>
      <c r="D593" s="240"/>
      <c r="E593" s="241"/>
      <c r="F593" s="242"/>
      <c r="G593" s="242">
        <f>SUMIF(AF594:AF703,"&lt;&gt;NOR",G594:G703)</f>
        <v>0</v>
      </c>
      <c r="H593" s="242"/>
      <c r="I593" s="242">
        <f>SUM(I594:I703)</f>
        <v>0</v>
      </c>
      <c r="J593" s="242"/>
      <c r="K593" s="242">
        <f>SUM(K594:K703)</f>
        <v>0</v>
      </c>
      <c r="L593" s="242"/>
      <c r="M593" s="242">
        <f>SUM(M594:M703)</f>
        <v>0</v>
      </c>
      <c r="N593" s="242"/>
      <c r="O593" s="242">
        <f>SUM(O594:O703)</f>
        <v>0.01</v>
      </c>
      <c r="P593" s="242"/>
      <c r="Q593" s="242">
        <f>SUM(Q594:Q703)</f>
        <v>0</v>
      </c>
      <c r="R593" s="242"/>
      <c r="S593" s="243"/>
      <c r="T593" s="237"/>
      <c r="U593" s="237">
        <f>SUM(U594:U703)</f>
        <v>10.16</v>
      </c>
      <c r="V593" s="237"/>
      <c r="W593" s="237"/>
      <c r="AF593" t="s">
        <v>147</v>
      </c>
    </row>
    <row r="594" spans="1:59" ht="20.399999999999999" outlineLevel="1" x14ac:dyDescent="0.25">
      <c r="A594" s="244">
        <v>57</v>
      </c>
      <c r="B594" s="245" t="s">
        <v>867</v>
      </c>
      <c r="C594" s="263" t="s">
        <v>868</v>
      </c>
      <c r="D594" s="246" t="s">
        <v>150</v>
      </c>
      <c r="E594" s="247">
        <v>17.78</v>
      </c>
      <c r="F594" s="248"/>
      <c r="G594" s="249">
        <f>ROUND(E594*F594,2)</f>
        <v>0</v>
      </c>
      <c r="H594" s="248"/>
      <c r="I594" s="249">
        <f>ROUND(E594*H594,2)</f>
        <v>0</v>
      </c>
      <c r="J594" s="248"/>
      <c r="K594" s="249">
        <f>ROUND(E594*J594,2)</f>
        <v>0</v>
      </c>
      <c r="L594" s="249">
        <v>21</v>
      </c>
      <c r="M594" s="249">
        <f>G594*(1+L594/100)</f>
        <v>0</v>
      </c>
      <c r="N594" s="249">
        <v>1.0000000000000001E-5</v>
      </c>
      <c r="O594" s="249">
        <f>ROUND(E594*N594,2)</f>
        <v>0</v>
      </c>
      <c r="P594" s="249">
        <v>0</v>
      </c>
      <c r="Q594" s="249">
        <f>ROUND(E594*P594,2)</f>
        <v>0</v>
      </c>
      <c r="R594" s="249"/>
      <c r="S594" s="250" t="s">
        <v>151</v>
      </c>
      <c r="T594" s="229">
        <v>7.1999999999999995E-2</v>
      </c>
      <c r="U594" s="229">
        <f>ROUND(E594*T594,2)</f>
        <v>1.28</v>
      </c>
      <c r="V594" s="229"/>
      <c r="W594" s="229" t="s">
        <v>152</v>
      </c>
      <c r="X594" s="210"/>
      <c r="Y594" s="210"/>
      <c r="Z594" s="210"/>
      <c r="AA594" s="210"/>
      <c r="AB594" s="210"/>
      <c r="AC594" s="210"/>
      <c r="AD594" s="210"/>
      <c r="AE594" s="210"/>
      <c r="AF594" s="210" t="s">
        <v>153</v>
      </c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</row>
    <row r="595" spans="1:59" outlineLevel="1" x14ac:dyDescent="0.25">
      <c r="A595" s="227"/>
      <c r="B595" s="228"/>
      <c r="C595" s="264" t="s">
        <v>869</v>
      </c>
      <c r="D595" s="230"/>
      <c r="E595" s="231"/>
      <c r="F595" s="229"/>
      <c r="G595" s="229"/>
      <c r="H595" s="229"/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10"/>
      <c r="Y595" s="210"/>
      <c r="Z595" s="210"/>
      <c r="AA595" s="210"/>
      <c r="AB595" s="210"/>
      <c r="AC595" s="210"/>
      <c r="AD595" s="210"/>
      <c r="AE595" s="210"/>
      <c r="AF595" s="210" t="s">
        <v>155</v>
      </c>
      <c r="AG595" s="210">
        <v>0</v>
      </c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</row>
    <row r="596" spans="1:59" outlineLevel="1" x14ac:dyDescent="0.25">
      <c r="A596" s="227"/>
      <c r="B596" s="228"/>
      <c r="C596" s="264" t="s">
        <v>870</v>
      </c>
      <c r="D596" s="230"/>
      <c r="E596" s="231">
        <v>5.4</v>
      </c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10"/>
      <c r="Y596" s="210"/>
      <c r="Z596" s="210"/>
      <c r="AA596" s="210"/>
      <c r="AB596" s="210"/>
      <c r="AC596" s="210"/>
      <c r="AD596" s="210"/>
      <c r="AE596" s="210"/>
      <c r="AF596" s="210" t="s">
        <v>155</v>
      </c>
      <c r="AG596" s="210">
        <v>0</v>
      </c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</row>
    <row r="597" spans="1:59" outlineLevel="1" x14ac:dyDescent="0.25">
      <c r="A597" s="227"/>
      <c r="B597" s="228"/>
      <c r="C597" s="264" t="s">
        <v>871</v>
      </c>
      <c r="D597" s="230"/>
      <c r="E597" s="231">
        <v>7.82</v>
      </c>
      <c r="F597" s="229"/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10"/>
      <c r="Y597" s="210"/>
      <c r="Z597" s="210"/>
      <c r="AA597" s="210"/>
      <c r="AB597" s="210"/>
      <c r="AC597" s="210"/>
      <c r="AD597" s="210"/>
      <c r="AE597" s="210"/>
      <c r="AF597" s="210" t="s">
        <v>155</v>
      </c>
      <c r="AG597" s="210">
        <v>0</v>
      </c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</row>
    <row r="598" spans="1:59" outlineLevel="1" x14ac:dyDescent="0.25">
      <c r="A598" s="227"/>
      <c r="B598" s="228"/>
      <c r="C598" s="264" t="s">
        <v>872</v>
      </c>
      <c r="D598" s="230"/>
      <c r="E598" s="231">
        <v>4.5599999999999996</v>
      </c>
      <c r="F598" s="229"/>
      <c r="G598" s="229"/>
      <c r="H598" s="229"/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10"/>
      <c r="Y598" s="210"/>
      <c r="Z598" s="210"/>
      <c r="AA598" s="210"/>
      <c r="AB598" s="210"/>
      <c r="AC598" s="210"/>
      <c r="AD598" s="210"/>
      <c r="AE598" s="210"/>
      <c r="AF598" s="210" t="s">
        <v>155</v>
      </c>
      <c r="AG598" s="210">
        <v>0</v>
      </c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</row>
    <row r="599" spans="1:59" outlineLevel="1" x14ac:dyDescent="0.25">
      <c r="A599" s="244">
        <v>58</v>
      </c>
      <c r="B599" s="245" t="s">
        <v>873</v>
      </c>
      <c r="C599" s="263" t="s">
        <v>874</v>
      </c>
      <c r="D599" s="246" t="s">
        <v>150</v>
      </c>
      <c r="E599" s="247">
        <v>0.99760000000000004</v>
      </c>
      <c r="F599" s="248"/>
      <c r="G599" s="249">
        <f>ROUND(E599*F599,2)</f>
        <v>0</v>
      </c>
      <c r="H599" s="248"/>
      <c r="I599" s="249">
        <f>ROUND(E599*H599,2)</f>
        <v>0</v>
      </c>
      <c r="J599" s="248"/>
      <c r="K599" s="249">
        <f>ROUND(E599*J599,2)</f>
        <v>0</v>
      </c>
      <c r="L599" s="249">
        <v>21</v>
      </c>
      <c r="M599" s="249">
        <f>G599*(1+L599/100)</f>
        <v>0</v>
      </c>
      <c r="N599" s="249">
        <v>4.0000000000000002E-4</v>
      </c>
      <c r="O599" s="249">
        <f>ROUND(E599*N599,2)</f>
        <v>0</v>
      </c>
      <c r="P599" s="249">
        <v>0</v>
      </c>
      <c r="Q599" s="249">
        <f>ROUND(E599*P599,2)</f>
        <v>0</v>
      </c>
      <c r="R599" s="249"/>
      <c r="S599" s="250" t="s">
        <v>151</v>
      </c>
      <c r="T599" s="229">
        <v>0.28699999999999998</v>
      </c>
      <c r="U599" s="229">
        <f>ROUND(E599*T599,2)</f>
        <v>0.28999999999999998</v>
      </c>
      <c r="V599" s="229"/>
      <c r="W599" s="229" t="s">
        <v>152</v>
      </c>
      <c r="X599" s="210"/>
      <c r="Y599" s="210"/>
      <c r="Z599" s="210"/>
      <c r="AA599" s="210"/>
      <c r="AB599" s="210"/>
      <c r="AC599" s="210"/>
      <c r="AD599" s="210"/>
      <c r="AE599" s="210"/>
      <c r="AF599" s="210" t="s">
        <v>153</v>
      </c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</row>
    <row r="600" spans="1:59" outlineLevel="1" x14ac:dyDescent="0.25">
      <c r="A600" s="227"/>
      <c r="B600" s="228"/>
      <c r="C600" s="267" t="s">
        <v>875</v>
      </c>
      <c r="D600" s="258"/>
      <c r="E600" s="258"/>
      <c r="F600" s="258"/>
      <c r="G600" s="258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10"/>
      <c r="Y600" s="210"/>
      <c r="Z600" s="210"/>
      <c r="AA600" s="210"/>
      <c r="AB600" s="210"/>
      <c r="AC600" s="210"/>
      <c r="AD600" s="210"/>
      <c r="AE600" s="210"/>
      <c r="AF600" s="210" t="s">
        <v>219</v>
      </c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</row>
    <row r="601" spans="1:59" outlineLevel="1" x14ac:dyDescent="0.25">
      <c r="A601" s="227"/>
      <c r="B601" s="228"/>
      <c r="C601" s="264" t="s">
        <v>815</v>
      </c>
      <c r="D601" s="230"/>
      <c r="E601" s="231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10"/>
      <c r="Y601" s="210"/>
      <c r="Z601" s="210"/>
      <c r="AA601" s="210"/>
      <c r="AB601" s="210"/>
      <c r="AC601" s="210"/>
      <c r="AD601" s="210"/>
      <c r="AE601" s="210"/>
      <c r="AF601" s="210" t="s">
        <v>155</v>
      </c>
      <c r="AG601" s="210">
        <v>0</v>
      </c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</row>
    <row r="602" spans="1:59" outlineLevel="1" x14ac:dyDescent="0.25">
      <c r="A602" s="227"/>
      <c r="B602" s="228"/>
      <c r="C602" s="264" t="s">
        <v>836</v>
      </c>
      <c r="D602" s="230"/>
      <c r="E602" s="231"/>
      <c r="F602" s="229"/>
      <c r="G602" s="229"/>
      <c r="H602" s="229"/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10"/>
      <c r="Y602" s="210"/>
      <c r="Z602" s="210"/>
      <c r="AA602" s="210"/>
      <c r="AB602" s="210"/>
      <c r="AC602" s="210"/>
      <c r="AD602" s="210"/>
      <c r="AE602" s="210"/>
      <c r="AF602" s="210" t="s">
        <v>155</v>
      </c>
      <c r="AG602" s="210">
        <v>0</v>
      </c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</row>
    <row r="603" spans="1:59" outlineLevel="1" x14ac:dyDescent="0.25">
      <c r="A603" s="227"/>
      <c r="B603" s="228"/>
      <c r="C603" s="264" t="s">
        <v>876</v>
      </c>
      <c r="D603" s="230"/>
      <c r="E603" s="231">
        <v>8.3199999999999996E-2</v>
      </c>
      <c r="F603" s="229"/>
      <c r="G603" s="229"/>
      <c r="H603" s="229"/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10"/>
      <c r="Y603" s="210"/>
      <c r="Z603" s="210"/>
      <c r="AA603" s="210"/>
      <c r="AB603" s="210"/>
      <c r="AC603" s="210"/>
      <c r="AD603" s="210"/>
      <c r="AE603" s="210"/>
      <c r="AF603" s="210" t="s">
        <v>155</v>
      </c>
      <c r="AG603" s="210">
        <v>0</v>
      </c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  <c r="BA603" s="210"/>
      <c r="BB603" s="210"/>
      <c r="BC603" s="210"/>
      <c r="BD603" s="210"/>
      <c r="BE603" s="210"/>
      <c r="BF603" s="210"/>
      <c r="BG603" s="210"/>
    </row>
    <row r="604" spans="1:59" outlineLevel="1" x14ac:dyDescent="0.25">
      <c r="A604" s="227"/>
      <c r="B604" s="228"/>
      <c r="C604" s="264" t="s">
        <v>877</v>
      </c>
      <c r="D604" s="230"/>
      <c r="E604" s="231">
        <v>2.1600000000000001E-2</v>
      </c>
      <c r="F604" s="229"/>
      <c r="G604" s="229"/>
      <c r="H604" s="229"/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10"/>
      <c r="Y604" s="210"/>
      <c r="Z604" s="210"/>
      <c r="AA604" s="210"/>
      <c r="AB604" s="210"/>
      <c r="AC604" s="210"/>
      <c r="AD604" s="210"/>
      <c r="AE604" s="210"/>
      <c r="AF604" s="210" t="s">
        <v>155</v>
      </c>
      <c r="AG604" s="210">
        <v>0</v>
      </c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</row>
    <row r="605" spans="1:59" outlineLevel="1" x14ac:dyDescent="0.25">
      <c r="A605" s="227"/>
      <c r="B605" s="228"/>
      <c r="C605" s="264" t="s">
        <v>878</v>
      </c>
      <c r="D605" s="230"/>
      <c r="E605" s="231">
        <v>0.03</v>
      </c>
      <c r="F605" s="229"/>
      <c r="G605" s="229"/>
      <c r="H605" s="229"/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10"/>
      <c r="Y605" s="210"/>
      <c r="Z605" s="210"/>
      <c r="AA605" s="210"/>
      <c r="AB605" s="210"/>
      <c r="AC605" s="210"/>
      <c r="AD605" s="210"/>
      <c r="AE605" s="210"/>
      <c r="AF605" s="210" t="s">
        <v>155</v>
      </c>
      <c r="AG605" s="210">
        <v>0</v>
      </c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</row>
    <row r="606" spans="1:59" outlineLevel="1" x14ac:dyDescent="0.25">
      <c r="A606" s="227"/>
      <c r="B606" s="228"/>
      <c r="C606" s="264" t="s">
        <v>840</v>
      </c>
      <c r="D606" s="230"/>
      <c r="E606" s="231"/>
      <c r="F606" s="229"/>
      <c r="G606" s="229"/>
      <c r="H606" s="229"/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10"/>
      <c r="Y606" s="210"/>
      <c r="Z606" s="210"/>
      <c r="AA606" s="210"/>
      <c r="AB606" s="210"/>
      <c r="AC606" s="210"/>
      <c r="AD606" s="210"/>
      <c r="AE606" s="210"/>
      <c r="AF606" s="210" t="s">
        <v>155</v>
      </c>
      <c r="AG606" s="210">
        <v>0</v>
      </c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</row>
    <row r="607" spans="1:59" outlineLevel="1" x14ac:dyDescent="0.25">
      <c r="A607" s="227"/>
      <c r="B607" s="228"/>
      <c r="C607" s="264" t="s">
        <v>879</v>
      </c>
      <c r="D607" s="230"/>
      <c r="E607" s="231">
        <v>0.13120000000000001</v>
      </c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10"/>
      <c r="Y607" s="210"/>
      <c r="Z607" s="210"/>
      <c r="AA607" s="210"/>
      <c r="AB607" s="210"/>
      <c r="AC607" s="210"/>
      <c r="AD607" s="210"/>
      <c r="AE607" s="210"/>
      <c r="AF607" s="210" t="s">
        <v>155</v>
      </c>
      <c r="AG607" s="210">
        <v>0</v>
      </c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</row>
    <row r="608" spans="1:59" outlineLevel="1" x14ac:dyDescent="0.25">
      <c r="A608" s="227"/>
      <c r="B608" s="228"/>
      <c r="C608" s="264" t="s">
        <v>877</v>
      </c>
      <c r="D608" s="230"/>
      <c r="E608" s="231">
        <v>2.1600000000000001E-2</v>
      </c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10"/>
      <c r="Y608" s="210"/>
      <c r="Z608" s="210"/>
      <c r="AA608" s="210"/>
      <c r="AB608" s="210"/>
      <c r="AC608" s="210"/>
      <c r="AD608" s="210"/>
      <c r="AE608" s="210"/>
      <c r="AF608" s="210" t="s">
        <v>155</v>
      </c>
      <c r="AG608" s="210">
        <v>0</v>
      </c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</row>
    <row r="609" spans="1:59" outlineLevel="1" x14ac:dyDescent="0.25">
      <c r="A609" s="227"/>
      <c r="B609" s="228"/>
      <c r="C609" s="264" t="s">
        <v>878</v>
      </c>
      <c r="D609" s="230"/>
      <c r="E609" s="231">
        <v>0.03</v>
      </c>
      <c r="F609" s="229"/>
      <c r="G609" s="229"/>
      <c r="H609" s="229"/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10"/>
      <c r="Y609" s="210"/>
      <c r="Z609" s="210"/>
      <c r="AA609" s="210"/>
      <c r="AB609" s="210"/>
      <c r="AC609" s="210"/>
      <c r="AD609" s="210"/>
      <c r="AE609" s="210"/>
      <c r="AF609" s="210" t="s">
        <v>155</v>
      </c>
      <c r="AG609" s="210">
        <v>0</v>
      </c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  <c r="BA609" s="210"/>
      <c r="BB609" s="210"/>
      <c r="BC609" s="210"/>
      <c r="BD609" s="210"/>
      <c r="BE609" s="210"/>
      <c r="BF609" s="210"/>
      <c r="BG609" s="210"/>
    </row>
    <row r="610" spans="1:59" outlineLevel="1" x14ac:dyDescent="0.25">
      <c r="A610" s="227"/>
      <c r="B610" s="228"/>
      <c r="C610" s="264" t="s">
        <v>842</v>
      </c>
      <c r="D610" s="230"/>
      <c r="E610" s="231"/>
      <c r="F610" s="229"/>
      <c r="G610" s="229"/>
      <c r="H610" s="229"/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10"/>
      <c r="Y610" s="210"/>
      <c r="Z610" s="210"/>
      <c r="AA610" s="210"/>
      <c r="AB610" s="210"/>
      <c r="AC610" s="210"/>
      <c r="AD610" s="210"/>
      <c r="AE610" s="210"/>
      <c r="AF610" s="210" t="s">
        <v>155</v>
      </c>
      <c r="AG610" s="210">
        <v>0</v>
      </c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</row>
    <row r="611" spans="1:59" outlineLevel="1" x14ac:dyDescent="0.25">
      <c r="A611" s="227"/>
      <c r="B611" s="228"/>
      <c r="C611" s="264" t="s">
        <v>876</v>
      </c>
      <c r="D611" s="230"/>
      <c r="E611" s="231">
        <v>8.3199999999999996E-2</v>
      </c>
      <c r="F611" s="229"/>
      <c r="G611" s="229"/>
      <c r="H611" s="229"/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10"/>
      <c r="Y611" s="210"/>
      <c r="Z611" s="210"/>
      <c r="AA611" s="210"/>
      <c r="AB611" s="210"/>
      <c r="AC611" s="210"/>
      <c r="AD611" s="210"/>
      <c r="AE611" s="210"/>
      <c r="AF611" s="210" t="s">
        <v>155</v>
      </c>
      <c r="AG611" s="210">
        <v>0</v>
      </c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</row>
    <row r="612" spans="1:59" outlineLevel="1" x14ac:dyDescent="0.25">
      <c r="A612" s="227"/>
      <c r="B612" s="228"/>
      <c r="C612" s="264" t="s">
        <v>877</v>
      </c>
      <c r="D612" s="230"/>
      <c r="E612" s="231">
        <v>2.1600000000000001E-2</v>
      </c>
      <c r="F612" s="229"/>
      <c r="G612" s="229"/>
      <c r="H612" s="229"/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10"/>
      <c r="Y612" s="210"/>
      <c r="Z612" s="210"/>
      <c r="AA612" s="210"/>
      <c r="AB612" s="210"/>
      <c r="AC612" s="210"/>
      <c r="AD612" s="210"/>
      <c r="AE612" s="210"/>
      <c r="AF612" s="210" t="s">
        <v>155</v>
      </c>
      <c r="AG612" s="210">
        <v>0</v>
      </c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10"/>
      <c r="BB612" s="210"/>
      <c r="BC612" s="210"/>
      <c r="BD612" s="210"/>
      <c r="BE612" s="210"/>
      <c r="BF612" s="210"/>
      <c r="BG612" s="210"/>
    </row>
    <row r="613" spans="1:59" outlineLevel="1" x14ac:dyDescent="0.25">
      <c r="A613" s="227"/>
      <c r="B613" s="228"/>
      <c r="C613" s="264" t="s">
        <v>878</v>
      </c>
      <c r="D613" s="230"/>
      <c r="E613" s="231">
        <v>0.03</v>
      </c>
      <c r="F613" s="229"/>
      <c r="G613" s="229"/>
      <c r="H613" s="229"/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10"/>
      <c r="Y613" s="210"/>
      <c r="Z613" s="210"/>
      <c r="AA613" s="210"/>
      <c r="AB613" s="210"/>
      <c r="AC613" s="210"/>
      <c r="AD613" s="210"/>
      <c r="AE613" s="210"/>
      <c r="AF613" s="210" t="s">
        <v>155</v>
      </c>
      <c r="AG613" s="210">
        <v>0</v>
      </c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</row>
    <row r="614" spans="1:59" outlineLevel="1" x14ac:dyDescent="0.25">
      <c r="A614" s="227"/>
      <c r="B614" s="228"/>
      <c r="C614" s="264" t="s">
        <v>843</v>
      </c>
      <c r="D614" s="230"/>
      <c r="E614" s="231"/>
      <c r="F614" s="229"/>
      <c r="G614" s="229"/>
      <c r="H614" s="229"/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10"/>
      <c r="Y614" s="210"/>
      <c r="Z614" s="210"/>
      <c r="AA614" s="210"/>
      <c r="AB614" s="210"/>
      <c r="AC614" s="210"/>
      <c r="AD614" s="210"/>
      <c r="AE614" s="210"/>
      <c r="AF614" s="210" t="s">
        <v>155</v>
      </c>
      <c r="AG614" s="210">
        <v>0</v>
      </c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</row>
    <row r="615" spans="1:59" outlineLevel="1" x14ac:dyDescent="0.25">
      <c r="A615" s="227"/>
      <c r="B615" s="228"/>
      <c r="C615" s="264" t="s">
        <v>880</v>
      </c>
      <c r="D615" s="230"/>
      <c r="E615" s="231">
        <v>0.14399999999999999</v>
      </c>
      <c r="F615" s="229"/>
      <c r="G615" s="229"/>
      <c r="H615" s="229"/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10"/>
      <c r="Y615" s="210"/>
      <c r="Z615" s="210"/>
      <c r="AA615" s="210"/>
      <c r="AB615" s="210"/>
      <c r="AC615" s="210"/>
      <c r="AD615" s="210"/>
      <c r="AE615" s="210"/>
      <c r="AF615" s="210" t="s">
        <v>155</v>
      </c>
      <c r="AG615" s="210">
        <v>0</v>
      </c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</row>
    <row r="616" spans="1:59" outlineLevel="1" x14ac:dyDescent="0.25">
      <c r="A616" s="227"/>
      <c r="B616" s="228"/>
      <c r="C616" s="264" t="s">
        <v>877</v>
      </c>
      <c r="D616" s="230"/>
      <c r="E616" s="231">
        <v>2.1600000000000001E-2</v>
      </c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10"/>
      <c r="Y616" s="210"/>
      <c r="Z616" s="210"/>
      <c r="AA616" s="210"/>
      <c r="AB616" s="210"/>
      <c r="AC616" s="210"/>
      <c r="AD616" s="210"/>
      <c r="AE616" s="210"/>
      <c r="AF616" s="210" t="s">
        <v>155</v>
      </c>
      <c r="AG616" s="210">
        <v>0</v>
      </c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</row>
    <row r="617" spans="1:59" outlineLevel="1" x14ac:dyDescent="0.25">
      <c r="A617" s="227"/>
      <c r="B617" s="228"/>
      <c r="C617" s="264" t="s">
        <v>878</v>
      </c>
      <c r="D617" s="230"/>
      <c r="E617" s="231">
        <v>0.03</v>
      </c>
      <c r="F617" s="229"/>
      <c r="G617" s="229"/>
      <c r="H617" s="229"/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10"/>
      <c r="Y617" s="210"/>
      <c r="Z617" s="210"/>
      <c r="AA617" s="210"/>
      <c r="AB617" s="210"/>
      <c r="AC617" s="210"/>
      <c r="AD617" s="210"/>
      <c r="AE617" s="210"/>
      <c r="AF617" s="210" t="s">
        <v>155</v>
      </c>
      <c r="AG617" s="210">
        <v>0</v>
      </c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</row>
    <row r="618" spans="1:59" outlineLevel="1" x14ac:dyDescent="0.25">
      <c r="A618" s="227"/>
      <c r="B618" s="228"/>
      <c r="C618" s="264" t="s">
        <v>845</v>
      </c>
      <c r="D618" s="230"/>
      <c r="E618" s="231"/>
      <c r="F618" s="229"/>
      <c r="G618" s="229"/>
      <c r="H618" s="229"/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10"/>
      <c r="Y618" s="210"/>
      <c r="Z618" s="210"/>
      <c r="AA618" s="210"/>
      <c r="AB618" s="210"/>
      <c r="AC618" s="210"/>
      <c r="AD618" s="210"/>
      <c r="AE618" s="210"/>
      <c r="AF618" s="210" t="s">
        <v>155</v>
      </c>
      <c r="AG618" s="210">
        <v>0</v>
      </c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</row>
    <row r="619" spans="1:59" outlineLevel="1" x14ac:dyDescent="0.25">
      <c r="A619" s="227"/>
      <c r="B619" s="228"/>
      <c r="C619" s="264" t="s">
        <v>881</v>
      </c>
      <c r="D619" s="230"/>
      <c r="E619" s="231">
        <v>0.1104</v>
      </c>
      <c r="F619" s="229"/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10"/>
      <c r="Y619" s="210"/>
      <c r="Z619" s="210"/>
      <c r="AA619" s="210"/>
      <c r="AB619" s="210"/>
      <c r="AC619" s="210"/>
      <c r="AD619" s="210"/>
      <c r="AE619" s="210"/>
      <c r="AF619" s="210" t="s">
        <v>155</v>
      </c>
      <c r="AG619" s="210">
        <v>0</v>
      </c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</row>
    <row r="620" spans="1:59" outlineLevel="1" x14ac:dyDescent="0.25">
      <c r="A620" s="227"/>
      <c r="B620" s="228"/>
      <c r="C620" s="264" t="s">
        <v>877</v>
      </c>
      <c r="D620" s="230"/>
      <c r="E620" s="231">
        <v>2.1600000000000001E-2</v>
      </c>
      <c r="F620" s="229"/>
      <c r="G620" s="229"/>
      <c r="H620" s="229"/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10"/>
      <c r="Y620" s="210"/>
      <c r="Z620" s="210"/>
      <c r="AA620" s="210"/>
      <c r="AB620" s="210"/>
      <c r="AC620" s="210"/>
      <c r="AD620" s="210"/>
      <c r="AE620" s="210"/>
      <c r="AF620" s="210" t="s">
        <v>155</v>
      </c>
      <c r="AG620" s="210">
        <v>0</v>
      </c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</row>
    <row r="621" spans="1:59" outlineLevel="1" x14ac:dyDescent="0.25">
      <c r="A621" s="227"/>
      <c r="B621" s="228"/>
      <c r="C621" s="264" t="s">
        <v>878</v>
      </c>
      <c r="D621" s="230"/>
      <c r="E621" s="231">
        <v>0.03</v>
      </c>
      <c r="F621" s="229"/>
      <c r="G621" s="229"/>
      <c r="H621" s="229"/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10"/>
      <c r="Y621" s="210"/>
      <c r="Z621" s="210"/>
      <c r="AA621" s="210"/>
      <c r="AB621" s="210"/>
      <c r="AC621" s="210"/>
      <c r="AD621" s="210"/>
      <c r="AE621" s="210"/>
      <c r="AF621" s="210" t="s">
        <v>155</v>
      </c>
      <c r="AG621" s="210">
        <v>0</v>
      </c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  <c r="BA621" s="210"/>
      <c r="BB621" s="210"/>
      <c r="BC621" s="210"/>
      <c r="BD621" s="210"/>
      <c r="BE621" s="210"/>
      <c r="BF621" s="210"/>
      <c r="BG621" s="210"/>
    </row>
    <row r="622" spans="1:59" outlineLevel="1" x14ac:dyDescent="0.25">
      <c r="A622" s="227"/>
      <c r="B622" s="228"/>
      <c r="C622" s="264" t="s">
        <v>847</v>
      </c>
      <c r="D622" s="230"/>
      <c r="E622" s="231"/>
      <c r="F622" s="229"/>
      <c r="G622" s="229"/>
      <c r="H622" s="229"/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10"/>
      <c r="Y622" s="210"/>
      <c r="Z622" s="210"/>
      <c r="AA622" s="210"/>
      <c r="AB622" s="210"/>
      <c r="AC622" s="210"/>
      <c r="AD622" s="210"/>
      <c r="AE622" s="210"/>
      <c r="AF622" s="210" t="s">
        <v>155</v>
      </c>
      <c r="AG622" s="210">
        <v>0</v>
      </c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  <c r="BA622" s="210"/>
      <c r="BB622" s="210"/>
      <c r="BC622" s="210"/>
      <c r="BD622" s="210"/>
      <c r="BE622" s="210"/>
      <c r="BF622" s="210"/>
      <c r="BG622" s="210"/>
    </row>
    <row r="623" spans="1:59" outlineLevel="1" x14ac:dyDescent="0.25">
      <c r="A623" s="227"/>
      <c r="B623" s="228"/>
      <c r="C623" s="264" t="s">
        <v>882</v>
      </c>
      <c r="D623" s="230"/>
      <c r="E623" s="231">
        <v>0.13600000000000001</v>
      </c>
      <c r="F623" s="229"/>
      <c r="G623" s="229"/>
      <c r="H623" s="229"/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10"/>
      <c r="Y623" s="210"/>
      <c r="Z623" s="210"/>
      <c r="AA623" s="210"/>
      <c r="AB623" s="210"/>
      <c r="AC623" s="210"/>
      <c r="AD623" s="210"/>
      <c r="AE623" s="210"/>
      <c r="AF623" s="210" t="s">
        <v>155</v>
      </c>
      <c r="AG623" s="210">
        <v>0</v>
      </c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</row>
    <row r="624" spans="1:59" outlineLevel="1" x14ac:dyDescent="0.25">
      <c r="A624" s="227"/>
      <c r="B624" s="228"/>
      <c r="C624" s="264" t="s">
        <v>877</v>
      </c>
      <c r="D624" s="230"/>
      <c r="E624" s="231">
        <v>2.1600000000000001E-2</v>
      </c>
      <c r="F624" s="229"/>
      <c r="G624" s="229"/>
      <c r="H624" s="229"/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10"/>
      <c r="Y624" s="210"/>
      <c r="Z624" s="210"/>
      <c r="AA624" s="210"/>
      <c r="AB624" s="210"/>
      <c r="AC624" s="210"/>
      <c r="AD624" s="210"/>
      <c r="AE624" s="210"/>
      <c r="AF624" s="210" t="s">
        <v>155</v>
      </c>
      <c r="AG624" s="210">
        <v>0</v>
      </c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</row>
    <row r="625" spans="1:59" outlineLevel="1" x14ac:dyDescent="0.25">
      <c r="A625" s="227"/>
      <c r="B625" s="228"/>
      <c r="C625" s="264" t="s">
        <v>878</v>
      </c>
      <c r="D625" s="230"/>
      <c r="E625" s="231">
        <v>0.03</v>
      </c>
      <c r="F625" s="229"/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10"/>
      <c r="Y625" s="210"/>
      <c r="Z625" s="210"/>
      <c r="AA625" s="210"/>
      <c r="AB625" s="210"/>
      <c r="AC625" s="210"/>
      <c r="AD625" s="210"/>
      <c r="AE625" s="210"/>
      <c r="AF625" s="210" t="s">
        <v>155</v>
      </c>
      <c r="AG625" s="210">
        <v>0</v>
      </c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</row>
    <row r="626" spans="1:59" outlineLevel="1" x14ac:dyDescent="0.25">
      <c r="A626" s="244">
        <v>59</v>
      </c>
      <c r="B626" s="245" t="s">
        <v>883</v>
      </c>
      <c r="C626" s="263" t="s">
        <v>884</v>
      </c>
      <c r="D626" s="246" t="s">
        <v>150</v>
      </c>
      <c r="E626" s="247">
        <v>10.7523</v>
      </c>
      <c r="F626" s="248"/>
      <c r="G626" s="249">
        <f>ROUND(E626*F626,2)</f>
        <v>0</v>
      </c>
      <c r="H626" s="248"/>
      <c r="I626" s="249">
        <f>ROUND(E626*H626,2)</f>
        <v>0</v>
      </c>
      <c r="J626" s="248"/>
      <c r="K626" s="249">
        <f>ROUND(E626*J626,2)</f>
        <v>0</v>
      </c>
      <c r="L626" s="249">
        <v>21</v>
      </c>
      <c r="M626" s="249">
        <f>G626*(1+L626/100)</f>
        <v>0</v>
      </c>
      <c r="N626" s="249">
        <v>2.7999999999999998E-4</v>
      </c>
      <c r="O626" s="249">
        <f>ROUND(E626*N626,2)</f>
        <v>0</v>
      </c>
      <c r="P626" s="249">
        <v>0</v>
      </c>
      <c r="Q626" s="249">
        <f>ROUND(E626*P626,2)</f>
        <v>0</v>
      </c>
      <c r="R626" s="249"/>
      <c r="S626" s="250" t="s">
        <v>151</v>
      </c>
      <c r="T626" s="229">
        <v>0.307</v>
      </c>
      <c r="U626" s="229">
        <f>ROUND(E626*T626,2)</f>
        <v>3.3</v>
      </c>
      <c r="V626" s="229"/>
      <c r="W626" s="229" t="s">
        <v>152</v>
      </c>
      <c r="X626" s="210"/>
      <c r="Y626" s="210"/>
      <c r="Z626" s="210"/>
      <c r="AA626" s="210"/>
      <c r="AB626" s="210"/>
      <c r="AC626" s="210"/>
      <c r="AD626" s="210"/>
      <c r="AE626" s="210"/>
      <c r="AF626" s="210" t="s">
        <v>153</v>
      </c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</row>
    <row r="627" spans="1:59" outlineLevel="1" x14ac:dyDescent="0.25">
      <c r="A627" s="227"/>
      <c r="B627" s="228"/>
      <c r="C627" s="267" t="s">
        <v>885</v>
      </c>
      <c r="D627" s="258"/>
      <c r="E627" s="258"/>
      <c r="F627" s="258"/>
      <c r="G627" s="258"/>
      <c r="H627" s="229"/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10"/>
      <c r="Y627" s="210"/>
      <c r="Z627" s="210"/>
      <c r="AA627" s="210"/>
      <c r="AB627" s="210"/>
      <c r="AC627" s="210"/>
      <c r="AD627" s="210"/>
      <c r="AE627" s="210"/>
      <c r="AF627" s="210" t="s">
        <v>219</v>
      </c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</row>
    <row r="628" spans="1:59" outlineLevel="1" x14ac:dyDescent="0.25">
      <c r="A628" s="227"/>
      <c r="B628" s="228"/>
      <c r="C628" s="264" t="s">
        <v>886</v>
      </c>
      <c r="D628" s="230"/>
      <c r="E628" s="231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10"/>
      <c r="Y628" s="210"/>
      <c r="Z628" s="210"/>
      <c r="AA628" s="210"/>
      <c r="AB628" s="210"/>
      <c r="AC628" s="210"/>
      <c r="AD628" s="210"/>
      <c r="AE628" s="210"/>
      <c r="AF628" s="210" t="s">
        <v>155</v>
      </c>
      <c r="AG628" s="210">
        <v>0</v>
      </c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</row>
    <row r="629" spans="1:59" outlineLevel="1" x14ac:dyDescent="0.25">
      <c r="A629" s="227"/>
      <c r="B629" s="228"/>
      <c r="C629" s="264" t="s">
        <v>824</v>
      </c>
      <c r="D629" s="230"/>
      <c r="E629" s="231">
        <v>0.70499999999999996</v>
      </c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10"/>
      <c r="Y629" s="210"/>
      <c r="Z629" s="210"/>
      <c r="AA629" s="210"/>
      <c r="AB629" s="210"/>
      <c r="AC629" s="210"/>
      <c r="AD629" s="210"/>
      <c r="AE629" s="210"/>
      <c r="AF629" s="210" t="s">
        <v>155</v>
      </c>
      <c r="AG629" s="210">
        <v>0</v>
      </c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</row>
    <row r="630" spans="1:59" outlineLevel="1" x14ac:dyDescent="0.25">
      <c r="A630" s="227"/>
      <c r="B630" s="228"/>
      <c r="C630" s="264" t="s">
        <v>825</v>
      </c>
      <c r="D630" s="230"/>
      <c r="E630" s="231">
        <v>0.77249999999999996</v>
      </c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10"/>
      <c r="Y630" s="210"/>
      <c r="Z630" s="210"/>
      <c r="AA630" s="210"/>
      <c r="AB630" s="210"/>
      <c r="AC630" s="210"/>
      <c r="AD630" s="210"/>
      <c r="AE630" s="210"/>
      <c r="AF630" s="210" t="s">
        <v>155</v>
      </c>
      <c r="AG630" s="210">
        <v>0</v>
      </c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</row>
    <row r="631" spans="1:59" outlineLevel="1" x14ac:dyDescent="0.25">
      <c r="A631" s="227"/>
      <c r="B631" s="228"/>
      <c r="C631" s="264" t="s">
        <v>826</v>
      </c>
      <c r="D631" s="230"/>
      <c r="E631" s="231">
        <v>0.72</v>
      </c>
      <c r="F631" s="229"/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10"/>
      <c r="Y631" s="210"/>
      <c r="Z631" s="210"/>
      <c r="AA631" s="210"/>
      <c r="AB631" s="210"/>
      <c r="AC631" s="210"/>
      <c r="AD631" s="210"/>
      <c r="AE631" s="210"/>
      <c r="AF631" s="210" t="s">
        <v>155</v>
      </c>
      <c r="AG631" s="210">
        <v>0</v>
      </c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</row>
    <row r="632" spans="1:59" outlineLevel="1" x14ac:dyDescent="0.25">
      <c r="A632" s="227"/>
      <c r="B632" s="228"/>
      <c r="C632" s="264" t="s">
        <v>827</v>
      </c>
      <c r="D632" s="230"/>
      <c r="E632" s="231">
        <v>0.69</v>
      </c>
      <c r="F632" s="229"/>
      <c r="G632" s="229"/>
      <c r="H632" s="229"/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10"/>
      <c r="Y632" s="210"/>
      <c r="Z632" s="210"/>
      <c r="AA632" s="210"/>
      <c r="AB632" s="210"/>
      <c r="AC632" s="210"/>
      <c r="AD632" s="210"/>
      <c r="AE632" s="210"/>
      <c r="AF632" s="210" t="s">
        <v>155</v>
      </c>
      <c r="AG632" s="210">
        <v>0</v>
      </c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</row>
    <row r="633" spans="1:59" outlineLevel="1" x14ac:dyDescent="0.25">
      <c r="A633" s="227"/>
      <c r="B633" s="228"/>
      <c r="C633" s="264" t="s">
        <v>828</v>
      </c>
      <c r="D633" s="230"/>
      <c r="E633" s="231">
        <v>1.2</v>
      </c>
      <c r="F633" s="229"/>
      <c r="G633" s="229"/>
      <c r="H633" s="229"/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10"/>
      <c r="Y633" s="210"/>
      <c r="Z633" s="210"/>
      <c r="AA633" s="210"/>
      <c r="AB633" s="210"/>
      <c r="AC633" s="210"/>
      <c r="AD633" s="210"/>
      <c r="AE633" s="210"/>
      <c r="AF633" s="210" t="s">
        <v>155</v>
      </c>
      <c r="AG633" s="210">
        <v>0</v>
      </c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</row>
    <row r="634" spans="1:59" outlineLevel="1" x14ac:dyDescent="0.25">
      <c r="A634" s="227"/>
      <c r="B634" s="228"/>
      <c r="C634" s="264" t="s">
        <v>829</v>
      </c>
      <c r="D634" s="230"/>
      <c r="E634" s="231">
        <v>0.47499999999999998</v>
      </c>
      <c r="F634" s="229"/>
      <c r="G634" s="229"/>
      <c r="H634" s="229"/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10"/>
      <c r="Y634" s="210"/>
      <c r="Z634" s="210"/>
      <c r="AA634" s="210"/>
      <c r="AB634" s="210"/>
      <c r="AC634" s="210"/>
      <c r="AD634" s="210"/>
      <c r="AE634" s="210"/>
      <c r="AF634" s="210" t="s">
        <v>155</v>
      </c>
      <c r="AG634" s="210">
        <v>0</v>
      </c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</row>
    <row r="635" spans="1:59" outlineLevel="1" x14ac:dyDescent="0.25">
      <c r="A635" s="227"/>
      <c r="B635" s="228"/>
      <c r="C635" s="264" t="s">
        <v>830</v>
      </c>
      <c r="D635" s="230"/>
      <c r="E635" s="231">
        <v>0.82</v>
      </c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10"/>
      <c r="Y635" s="210"/>
      <c r="Z635" s="210"/>
      <c r="AA635" s="210"/>
      <c r="AB635" s="210"/>
      <c r="AC635" s="210"/>
      <c r="AD635" s="210"/>
      <c r="AE635" s="210"/>
      <c r="AF635" s="210" t="s">
        <v>155</v>
      </c>
      <c r="AG635" s="210">
        <v>0</v>
      </c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</row>
    <row r="636" spans="1:59" outlineLevel="1" x14ac:dyDescent="0.25">
      <c r="A636" s="227"/>
      <c r="B636" s="228"/>
      <c r="C636" s="264" t="s">
        <v>831</v>
      </c>
      <c r="D636" s="230"/>
      <c r="E636" s="231">
        <v>0.49199999999999999</v>
      </c>
      <c r="F636" s="229"/>
      <c r="G636" s="229"/>
      <c r="H636" s="229"/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10"/>
      <c r="Y636" s="210"/>
      <c r="Z636" s="210"/>
      <c r="AA636" s="210"/>
      <c r="AB636" s="210"/>
      <c r="AC636" s="210"/>
      <c r="AD636" s="210"/>
      <c r="AE636" s="210"/>
      <c r="AF636" s="210" t="s">
        <v>155</v>
      </c>
      <c r="AG636" s="210">
        <v>0</v>
      </c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</row>
    <row r="637" spans="1:59" outlineLevel="1" x14ac:dyDescent="0.25">
      <c r="A637" s="227"/>
      <c r="B637" s="228"/>
      <c r="C637" s="264" t="s">
        <v>541</v>
      </c>
      <c r="D637" s="230"/>
      <c r="E637" s="231">
        <v>1.5908</v>
      </c>
      <c r="F637" s="229"/>
      <c r="G637" s="229"/>
      <c r="H637" s="229"/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10"/>
      <c r="Y637" s="210"/>
      <c r="Z637" s="210"/>
      <c r="AA637" s="210"/>
      <c r="AB637" s="210"/>
      <c r="AC637" s="210"/>
      <c r="AD637" s="210"/>
      <c r="AE637" s="210"/>
      <c r="AF637" s="210" t="s">
        <v>155</v>
      </c>
      <c r="AG637" s="210">
        <v>0</v>
      </c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</row>
    <row r="638" spans="1:59" outlineLevel="1" x14ac:dyDescent="0.25">
      <c r="A638" s="227"/>
      <c r="B638" s="228"/>
      <c r="C638" s="264" t="s">
        <v>542</v>
      </c>
      <c r="D638" s="230"/>
      <c r="E638" s="231">
        <v>0.98799999999999999</v>
      </c>
      <c r="F638" s="229"/>
      <c r="G638" s="229"/>
      <c r="H638" s="229"/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10"/>
      <c r="Y638" s="210"/>
      <c r="Z638" s="210"/>
      <c r="AA638" s="210"/>
      <c r="AB638" s="210"/>
      <c r="AC638" s="210"/>
      <c r="AD638" s="210"/>
      <c r="AE638" s="210"/>
      <c r="AF638" s="210" t="s">
        <v>155</v>
      </c>
      <c r="AG638" s="210">
        <v>0</v>
      </c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</row>
    <row r="639" spans="1:59" outlineLevel="1" x14ac:dyDescent="0.25">
      <c r="A639" s="227"/>
      <c r="B639" s="228"/>
      <c r="C639" s="264" t="s">
        <v>832</v>
      </c>
      <c r="D639" s="230"/>
      <c r="E639" s="231">
        <v>0.66600000000000004</v>
      </c>
      <c r="F639" s="229"/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10"/>
      <c r="Y639" s="210"/>
      <c r="Z639" s="210"/>
      <c r="AA639" s="210"/>
      <c r="AB639" s="210"/>
      <c r="AC639" s="210"/>
      <c r="AD639" s="210"/>
      <c r="AE639" s="210"/>
      <c r="AF639" s="210" t="s">
        <v>155</v>
      </c>
      <c r="AG639" s="210">
        <v>0</v>
      </c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</row>
    <row r="640" spans="1:59" outlineLevel="1" x14ac:dyDescent="0.25">
      <c r="A640" s="227"/>
      <c r="B640" s="228"/>
      <c r="C640" s="264" t="s">
        <v>551</v>
      </c>
      <c r="D640" s="230"/>
      <c r="E640" s="231">
        <v>0.65549999999999997</v>
      </c>
      <c r="F640" s="229"/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10"/>
      <c r="Y640" s="210"/>
      <c r="Z640" s="210"/>
      <c r="AA640" s="210"/>
      <c r="AB640" s="210"/>
      <c r="AC640" s="210"/>
      <c r="AD640" s="210"/>
      <c r="AE640" s="210"/>
      <c r="AF640" s="210" t="s">
        <v>155</v>
      </c>
      <c r="AG640" s="210">
        <v>0</v>
      </c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</row>
    <row r="641" spans="1:59" outlineLevel="1" x14ac:dyDescent="0.25">
      <c r="A641" s="227"/>
      <c r="B641" s="228"/>
      <c r="C641" s="264" t="s">
        <v>833</v>
      </c>
      <c r="D641" s="230"/>
      <c r="E641" s="231">
        <v>0.97750000000000004</v>
      </c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10"/>
      <c r="Y641" s="210"/>
      <c r="Z641" s="210"/>
      <c r="AA641" s="210"/>
      <c r="AB641" s="210"/>
      <c r="AC641" s="210"/>
      <c r="AD641" s="210"/>
      <c r="AE641" s="210"/>
      <c r="AF641" s="210" t="s">
        <v>155</v>
      </c>
      <c r="AG641" s="210">
        <v>0</v>
      </c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</row>
    <row r="642" spans="1:59" outlineLevel="1" x14ac:dyDescent="0.25">
      <c r="A642" s="244">
        <v>60</v>
      </c>
      <c r="B642" s="245" t="s">
        <v>887</v>
      </c>
      <c r="C642" s="263" t="s">
        <v>888</v>
      </c>
      <c r="D642" s="246" t="s">
        <v>150</v>
      </c>
      <c r="E642" s="247">
        <v>10.7523</v>
      </c>
      <c r="F642" s="248"/>
      <c r="G642" s="249">
        <f>ROUND(E642*F642,2)</f>
        <v>0</v>
      </c>
      <c r="H642" s="248"/>
      <c r="I642" s="249">
        <f>ROUND(E642*H642,2)</f>
        <v>0</v>
      </c>
      <c r="J642" s="248"/>
      <c r="K642" s="249">
        <f>ROUND(E642*J642,2)</f>
        <v>0</v>
      </c>
      <c r="L642" s="249">
        <v>21</v>
      </c>
      <c r="M642" s="249">
        <f>G642*(1+L642/100)</f>
        <v>0</v>
      </c>
      <c r="N642" s="249">
        <v>8.0000000000000007E-5</v>
      </c>
      <c r="O642" s="249">
        <f>ROUND(E642*N642,2)</f>
        <v>0</v>
      </c>
      <c r="P642" s="249">
        <v>0</v>
      </c>
      <c r="Q642" s="249">
        <f>ROUND(E642*P642,2)</f>
        <v>0</v>
      </c>
      <c r="R642" s="249"/>
      <c r="S642" s="250" t="s">
        <v>151</v>
      </c>
      <c r="T642" s="229">
        <v>0.156</v>
      </c>
      <c r="U642" s="229">
        <f>ROUND(E642*T642,2)</f>
        <v>1.68</v>
      </c>
      <c r="V642" s="229"/>
      <c r="W642" s="229" t="s">
        <v>152</v>
      </c>
      <c r="X642" s="210"/>
      <c r="Y642" s="210"/>
      <c r="Z642" s="210"/>
      <c r="AA642" s="210"/>
      <c r="AB642" s="210"/>
      <c r="AC642" s="210"/>
      <c r="AD642" s="210"/>
      <c r="AE642" s="210"/>
      <c r="AF642" s="210" t="s">
        <v>153</v>
      </c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</row>
    <row r="643" spans="1:59" outlineLevel="1" x14ac:dyDescent="0.25">
      <c r="A643" s="227"/>
      <c r="B643" s="228"/>
      <c r="C643" s="264" t="s">
        <v>886</v>
      </c>
      <c r="D643" s="230"/>
      <c r="E643" s="231"/>
      <c r="F643" s="229"/>
      <c r="G643" s="229"/>
      <c r="H643" s="229"/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10"/>
      <c r="Y643" s="210"/>
      <c r="Z643" s="210"/>
      <c r="AA643" s="210"/>
      <c r="AB643" s="210"/>
      <c r="AC643" s="210"/>
      <c r="AD643" s="210"/>
      <c r="AE643" s="210"/>
      <c r="AF643" s="210" t="s">
        <v>155</v>
      </c>
      <c r="AG643" s="210">
        <v>0</v>
      </c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</row>
    <row r="644" spans="1:59" outlineLevel="1" x14ac:dyDescent="0.25">
      <c r="A644" s="227"/>
      <c r="B644" s="228"/>
      <c r="C644" s="264" t="s">
        <v>824</v>
      </c>
      <c r="D644" s="230"/>
      <c r="E644" s="231">
        <v>0.70499999999999996</v>
      </c>
      <c r="F644" s="229"/>
      <c r="G644" s="229"/>
      <c r="H644" s="229"/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10"/>
      <c r="Y644" s="210"/>
      <c r="Z644" s="210"/>
      <c r="AA644" s="210"/>
      <c r="AB644" s="210"/>
      <c r="AC644" s="210"/>
      <c r="AD644" s="210"/>
      <c r="AE644" s="210"/>
      <c r="AF644" s="210" t="s">
        <v>155</v>
      </c>
      <c r="AG644" s="210">
        <v>0</v>
      </c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</row>
    <row r="645" spans="1:59" outlineLevel="1" x14ac:dyDescent="0.25">
      <c r="A645" s="227"/>
      <c r="B645" s="228"/>
      <c r="C645" s="264" t="s">
        <v>825</v>
      </c>
      <c r="D645" s="230"/>
      <c r="E645" s="231">
        <v>0.77249999999999996</v>
      </c>
      <c r="F645" s="229"/>
      <c r="G645" s="229"/>
      <c r="H645" s="229"/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10"/>
      <c r="Y645" s="210"/>
      <c r="Z645" s="210"/>
      <c r="AA645" s="210"/>
      <c r="AB645" s="210"/>
      <c r="AC645" s="210"/>
      <c r="AD645" s="210"/>
      <c r="AE645" s="210"/>
      <c r="AF645" s="210" t="s">
        <v>155</v>
      </c>
      <c r="AG645" s="210">
        <v>0</v>
      </c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</row>
    <row r="646" spans="1:59" outlineLevel="1" x14ac:dyDescent="0.25">
      <c r="A646" s="227"/>
      <c r="B646" s="228"/>
      <c r="C646" s="264" t="s">
        <v>826</v>
      </c>
      <c r="D646" s="230"/>
      <c r="E646" s="231">
        <v>0.72</v>
      </c>
      <c r="F646" s="229"/>
      <c r="G646" s="229"/>
      <c r="H646" s="229"/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10"/>
      <c r="Y646" s="210"/>
      <c r="Z646" s="210"/>
      <c r="AA646" s="210"/>
      <c r="AB646" s="210"/>
      <c r="AC646" s="210"/>
      <c r="AD646" s="210"/>
      <c r="AE646" s="210"/>
      <c r="AF646" s="210" t="s">
        <v>155</v>
      </c>
      <c r="AG646" s="210">
        <v>0</v>
      </c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</row>
    <row r="647" spans="1:59" outlineLevel="1" x14ac:dyDescent="0.25">
      <c r="A647" s="227"/>
      <c r="B647" s="228"/>
      <c r="C647" s="264" t="s">
        <v>827</v>
      </c>
      <c r="D647" s="230"/>
      <c r="E647" s="231">
        <v>0.69</v>
      </c>
      <c r="F647" s="229"/>
      <c r="G647" s="229"/>
      <c r="H647" s="229"/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10"/>
      <c r="Y647" s="210"/>
      <c r="Z647" s="210"/>
      <c r="AA647" s="210"/>
      <c r="AB647" s="210"/>
      <c r="AC647" s="210"/>
      <c r="AD647" s="210"/>
      <c r="AE647" s="210"/>
      <c r="AF647" s="210" t="s">
        <v>155</v>
      </c>
      <c r="AG647" s="210">
        <v>0</v>
      </c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</row>
    <row r="648" spans="1:59" outlineLevel="1" x14ac:dyDescent="0.25">
      <c r="A648" s="227"/>
      <c r="B648" s="228"/>
      <c r="C648" s="264" t="s">
        <v>828</v>
      </c>
      <c r="D648" s="230"/>
      <c r="E648" s="231">
        <v>1.2</v>
      </c>
      <c r="F648" s="229"/>
      <c r="G648" s="229"/>
      <c r="H648" s="229"/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10"/>
      <c r="Y648" s="210"/>
      <c r="Z648" s="210"/>
      <c r="AA648" s="210"/>
      <c r="AB648" s="210"/>
      <c r="AC648" s="210"/>
      <c r="AD648" s="210"/>
      <c r="AE648" s="210"/>
      <c r="AF648" s="210" t="s">
        <v>155</v>
      </c>
      <c r="AG648" s="210">
        <v>0</v>
      </c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</row>
    <row r="649" spans="1:59" outlineLevel="1" x14ac:dyDescent="0.25">
      <c r="A649" s="227"/>
      <c r="B649" s="228"/>
      <c r="C649" s="264" t="s">
        <v>829</v>
      </c>
      <c r="D649" s="230"/>
      <c r="E649" s="231">
        <v>0.47499999999999998</v>
      </c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10"/>
      <c r="Y649" s="210"/>
      <c r="Z649" s="210"/>
      <c r="AA649" s="210"/>
      <c r="AB649" s="210"/>
      <c r="AC649" s="210"/>
      <c r="AD649" s="210"/>
      <c r="AE649" s="210"/>
      <c r="AF649" s="210" t="s">
        <v>155</v>
      </c>
      <c r="AG649" s="210">
        <v>0</v>
      </c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</row>
    <row r="650" spans="1:59" outlineLevel="1" x14ac:dyDescent="0.25">
      <c r="A650" s="227"/>
      <c r="B650" s="228"/>
      <c r="C650" s="264" t="s">
        <v>830</v>
      </c>
      <c r="D650" s="230"/>
      <c r="E650" s="231">
        <v>0.82</v>
      </c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10"/>
      <c r="Y650" s="210"/>
      <c r="Z650" s="210"/>
      <c r="AA650" s="210"/>
      <c r="AB650" s="210"/>
      <c r="AC650" s="210"/>
      <c r="AD650" s="210"/>
      <c r="AE650" s="210"/>
      <c r="AF650" s="210" t="s">
        <v>155</v>
      </c>
      <c r="AG650" s="210">
        <v>0</v>
      </c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</row>
    <row r="651" spans="1:59" outlineLevel="1" x14ac:dyDescent="0.25">
      <c r="A651" s="227"/>
      <c r="B651" s="228"/>
      <c r="C651" s="264" t="s">
        <v>831</v>
      </c>
      <c r="D651" s="230"/>
      <c r="E651" s="231">
        <v>0.49199999999999999</v>
      </c>
      <c r="F651" s="229"/>
      <c r="G651" s="229"/>
      <c r="H651" s="229"/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10"/>
      <c r="Y651" s="210"/>
      <c r="Z651" s="210"/>
      <c r="AA651" s="210"/>
      <c r="AB651" s="210"/>
      <c r="AC651" s="210"/>
      <c r="AD651" s="210"/>
      <c r="AE651" s="210"/>
      <c r="AF651" s="210" t="s">
        <v>155</v>
      </c>
      <c r="AG651" s="210">
        <v>0</v>
      </c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</row>
    <row r="652" spans="1:59" outlineLevel="1" x14ac:dyDescent="0.25">
      <c r="A652" s="227"/>
      <c r="B652" s="228"/>
      <c r="C652" s="264" t="s">
        <v>541</v>
      </c>
      <c r="D652" s="230"/>
      <c r="E652" s="231">
        <v>1.5908</v>
      </c>
      <c r="F652" s="229"/>
      <c r="G652" s="229"/>
      <c r="H652" s="229"/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10"/>
      <c r="Y652" s="210"/>
      <c r="Z652" s="210"/>
      <c r="AA652" s="210"/>
      <c r="AB652" s="210"/>
      <c r="AC652" s="210"/>
      <c r="AD652" s="210"/>
      <c r="AE652" s="210"/>
      <c r="AF652" s="210" t="s">
        <v>155</v>
      </c>
      <c r="AG652" s="210">
        <v>0</v>
      </c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</row>
    <row r="653" spans="1:59" outlineLevel="1" x14ac:dyDescent="0.25">
      <c r="A653" s="227"/>
      <c r="B653" s="228"/>
      <c r="C653" s="264" t="s">
        <v>542</v>
      </c>
      <c r="D653" s="230"/>
      <c r="E653" s="231">
        <v>0.98799999999999999</v>
      </c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10"/>
      <c r="Y653" s="210"/>
      <c r="Z653" s="210"/>
      <c r="AA653" s="210"/>
      <c r="AB653" s="210"/>
      <c r="AC653" s="210"/>
      <c r="AD653" s="210"/>
      <c r="AE653" s="210"/>
      <c r="AF653" s="210" t="s">
        <v>155</v>
      </c>
      <c r="AG653" s="210">
        <v>0</v>
      </c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</row>
    <row r="654" spans="1:59" outlineLevel="1" x14ac:dyDescent="0.25">
      <c r="A654" s="227"/>
      <c r="B654" s="228"/>
      <c r="C654" s="264" t="s">
        <v>832</v>
      </c>
      <c r="D654" s="230"/>
      <c r="E654" s="231">
        <v>0.66600000000000004</v>
      </c>
      <c r="F654" s="229"/>
      <c r="G654" s="229"/>
      <c r="H654" s="229"/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10"/>
      <c r="Y654" s="210"/>
      <c r="Z654" s="210"/>
      <c r="AA654" s="210"/>
      <c r="AB654" s="210"/>
      <c r="AC654" s="210"/>
      <c r="AD654" s="210"/>
      <c r="AE654" s="210"/>
      <c r="AF654" s="210" t="s">
        <v>155</v>
      </c>
      <c r="AG654" s="210">
        <v>0</v>
      </c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</row>
    <row r="655" spans="1:59" outlineLevel="1" x14ac:dyDescent="0.25">
      <c r="A655" s="227"/>
      <c r="B655" s="228"/>
      <c r="C655" s="264" t="s">
        <v>551</v>
      </c>
      <c r="D655" s="230"/>
      <c r="E655" s="231">
        <v>0.65549999999999997</v>
      </c>
      <c r="F655" s="229"/>
      <c r="G655" s="229"/>
      <c r="H655" s="229"/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10"/>
      <c r="Y655" s="210"/>
      <c r="Z655" s="210"/>
      <c r="AA655" s="210"/>
      <c r="AB655" s="210"/>
      <c r="AC655" s="210"/>
      <c r="AD655" s="210"/>
      <c r="AE655" s="210"/>
      <c r="AF655" s="210" t="s">
        <v>155</v>
      </c>
      <c r="AG655" s="210">
        <v>0</v>
      </c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  <c r="BA655" s="210"/>
      <c r="BB655" s="210"/>
      <c r="BC655" s="210"/>
      <c r="BD655" s="210"/>
      <c r="BE655" s="210"/>
      <c r="BF655" s="210"/>
      <c r="BG655" s="210"/>
    </row>
    <row r="656" spans="1:59" outlineLevel="1" x14ac:dyDescent="0.25">
      <c r="A656" s="227"/>
      <c r="B656" s="228"/>
      <c r="C656" s="264" t="s">
        <v>833</v>
      </c>
      <c r="D656" s="230"/>
      <c r="E656" s="231">
        <v>0.97750000000000004</v>
      </c>
      <c r="F656" s="229"/>
      <c r="G656" s="229"/>
      <c r="H656" s="229"/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10"/>
      <c r="Y656" s="210"/>
      <c r="Z656" s="210"/>
      <c r="AA656" s="210"/>
      <c r="AB656" s="210"/>
      <c r="AC656" s="210"/>
      <c r="AD656" s="210"/>
      <c r="AE656" s="210"/>
      <c r="AF656" s="210" t="s">
        <v>155</v>
      </c>
      <c r="AG656" s="210">
        <v>0</v>
      </c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</row>
    <row r="657" spans="1:59" outlineLevel="1" x14ac:dyDescent="0.25">
      <c r="A657" s="244">
        <v>61</v>
      </c>
      <c r="B657" s="245" t="s">
        <v>887</v>
      </c>
      <c r="C657" s="263" t="s">
        <v>888</v>
      </c>
      <c r="D657" s="246" t="s">
        <v>150</v>
      </c>
      <c r="E657" s="247">
        <v>0.99760000000000004</v>
      </c>
      <c r="F657" s="248"/>
      <c r="G657" s="249">
        <f>ROUND(E657*F657,2)</f>
        <v>0</v>
      </c>
      <c r="H657" s="248"/>
      <c r="I657" s="249">
        <f>ROUND(E657*H657,2)</f>
        <v>0</v>
      </c>
      <c r="J657" s="248"/>
      <c r="K657" s="249">
        <f>ROUND(E657*J657,2)</f>
        <v>0</v>
      </c>
      <c r="L657" s="249">
        <v>21</v>
      </c>
      <c r="M657" s="249">
        <f>G657*(1+L657/100)</f>
        <v>0</v>
      </c>
      <c r="N657" s="249">
        <v>8.0000000000000007E-5</v>
      </c>
      <c r="O657" s="249">
        <f>ROUND(E657*N657,2)</f>
        <v>0</v>
      </c>
      <c r="P657" s="249">
        <v>0</v>
      </c>
      <c r="Q657" s="249">
        <f>ROUND(E657*P657,2)</f>
        <v>0</v>
      </c>
      <c r="R657" s="249"/>
      <c r="S657" s="250" t="s">
        <v>151</v>
      </c>
      <c r="T657" s="229">
        <v>0.156</v>
      </c>
      <c r="U657" s="229">
        <f>ROUND(E657*T657,2)</f>
        <v>0.16</v>
      </c>
      <c r="V657" s="229"/>
      <c r="W657" s="229" t="s">
        <v>152</v>
      </c>
      <c r="X657" s="210"/>
      <c r="Y657" s="210"/>
      <c r="Z657" s="210"/>
      <c r="AA657" s="210"/>
      <c r="AB657" s="210"/>
      <c r="AC657" s="210"/>
      <c r="AD657" s="210"/>
      <c r="AE657" s="210"/>
      <c r="AF657" s="210" t="s">
        <v>153</v>
      </c>
      <c r="AG657" s="210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</row>
    <row r="658" spans="1:59" outlineLevel="1" x14ac:dyDescent="0.25">
      <c r="A658" s="227"/>
      <c r="B658" s="228"/>
      <c r="C658" s="264" t="s">
        <v>815</v>
      </c>
      <c r="D658" s="230"/>
      <c r="E658" s="231"/>
      <c r="F658" s="229"/>
      <c r="G658" s="229"/>
      <c r="H658" s="229"/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10"/>
      <c r="Y658" s="210"/>
      <c r="Z658" s="210"/>
      <c r="AA658" s="210"/>
      <c r="AB658" s="210"/>
      <c r="AC658" s="210"/>
      <c r="AD658" s="210"/>
      <c r="AE658" s="210"/>
      <c r="AF658" s="210" t="s">
        <v>155</v>
      </c>
      <c r="AG658" s="210">
        <v>0</v>
      </c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</row>
    <row r="659" spans="1:59" outlineLevel="1" x14ac:dyDescent="0.25">
      <c r="A659" s="227"/>
      <c r="B659" s="228"/>
      <c r="C659" s="264" t="s">
        <v>836</v>
      </c>
      <c r="D659" s="230"/>
      <c r="E659" s="231"/>
      <c r="F659" s="229"/>
      <c r="G659" s="229"/>
      <c r="H659" s="229"/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10"/>
      <c r="Y659" s="210"/>
      <c r="Z659" s="210"/>
      <c r="AA659" s="210"/>
      <c r="AB659" s="210"/>
      <c r="AC659" s="210"/>
      <c r="AD659" s="210"/>
      <c r="AE659" s="210"/>
      <c r="AF659" s="210" t="s">
        <v>155</v>
      </c>
      <c r="AG659" s="210">
        <v>0</v>
      </c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  <c r="BA659" s="210"/>
      <c r="BB659" s="210"/>
      <c r="BC659" s="210"/>
      <c r="BD659" s="210"/>
      <c r="BE659" s="210"/>
      <c r="BF659" s="210"/>
      <c r="BG659" s="210"/>
    </row>
    <row r="660" spans="1:59" outlineLevel="1" x14ac:dyDescent="0.25">
      <c r="A660" s="227"/>
      <c r="B660" s="228"/>
      <c r="C660" s="264" t="s">
        <v>876</v>
      </c>
      <c r="D660" s="230"/>
      <c r="E660" s="231">
        <v>8.3199999999999996E-2</v>
      </c>
      <c r="F660" s="229"/>
      <c r="G660" s="229"/>
      <c r="H660" s="229"/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10"/>
      <c r="Y660" s="210"/>
      <c r="Z660" s="210"/>
      <c r="AA660" s="210"/>
      <c r="AB660" s="210"/>
      <c r="AC660" s="210"/>
      <c r="AD660" s="210"/>
      <c r="AE660" s="210"/>
      <c r="AF660" s="210" t="s">
        <v>155</v>
      </c>
      <c r="AG660" s="210">
        <v>0</v>
      </c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  <c r="BA660" s="210"/>
      <c r="BB660" s="210"/>
      <c r="BC660" s="210"/>
      <c r="BD660" s="210"/>
      <c r="BE660" s="210"/>
      <c r="BF660" s="210"/>
      <c r="BG660" s="210"/>
    </row>
    <row r="661" spans="1:59" outlineLevel="1" x14ac:dyDescent="0.25">
      <c r="A661" s="227"/>
      <c r="B661" s="228"/>
      <c r="C661" s="264" t="s">
        <v>877</v>
      </c>
      <c r="D661" s="230"/>
      <c r="E661" s="231">
        <v>2.1600000000000001E-2</v>
      </c>
      <c r="F661" s="229"/>
      <c r="G661" s="229"/>
      <c r="H661" s="229"/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10"/>
      <c r="Y661" s="210"/>
      <c r="Z661" s="210"/>
      <c r="AA661" s="210"/>
      <c r="AB661" s="210"/>
      <c r="AC661" s="210"/>
      <c r="AD661" s="210"/>
      <c r="AE661" s="210"/>
      <c r="AF661" s="210" t="s">
        <v>155</v>
      </c>
      <c r="AG661" s="210">
        <v>0</v>
      </c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  <c r="BA661" s="210"/>
      <c r="BB661" s="210"/>
      <c r="BC661" s="210"/>
      <c r="BD661" s="210"/>
      <c r="BE661" s="210"/>
      <c r="BF661" s="210"/>
      <c r="BG661" s="210"/>
    </row>
    <row r="662" spans="1:59" outlineLevel="1" x14ac:dyDescent="0.25">
      <c r="A662" s="227"/>
      <c r="B662" s="228"/>
      <c r="C662" s="264" t="s">
        <v>878</v>
      </c>
      <c r="D662" s="230"/>
      <c r="E662" s="231">
        <v>0.03</v>
      </c>
      <c r="F662" s="229"/>
      <c r="G662" s="229"/>
      <c r="H662" s="229"/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10"/>
      <c r="Y662" s="210"/>
      <c r="Z662" s="210"/>
      <c r="AA662" s="210"/>
      <c r="AB662" s="210"/>
      <c r="AC662" s="210"/>
      <c r="AD662" s="210"/>
      <c r="AE662" s="210"/>
      <c r="AF662" s="210" t="s">
        <v>155</v>
      </c>
      <c r="AG662" s="210">
        <v>0</v>
      </c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  <c r="BA662" s="210"/>
      <c r="BB662" s="210"/>
      <c r="BC662" s="210"/>
      <c r="BD662" s="210"/>
      <c r="BE662" s="210"/>
      <c r="BF662" s="210"/>
      <c r="BG662" s="210"/>
    </row>
    <row r="663" spans="1:59" outlineLevel="1" x14ac:dyDescent="0.25">
      <c r="A663" s="227"/>
      <c r="B663" s="228"/>
      <c r="C663" s="264" t="s">
        <v>840</v>
      </c>
      <c r="D663" s="230"/>
      <c r="E663" s="231"/>
      <c r="F663" s="229"/>
      <c r="G663" s="229"/>
      <c r="H663" s="229"/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10"/>
      <c r="Y663" s="210"/>
      <c r="Z663" s="210"/>
      <c r="AA663" s="210"/>
      <c r="AB663" s="210"/>
      <c r="AC663" s="210"/>
      <c r="AD663" s="210"/>
      <c r="AE663" s="210"/>
      <c r="AF663" s="210" t="s">
        <v>155</v>
      </c>
      <c r="AG663" s="210">
        <v>0</v>
      </c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  <c r="BA663" s="210"/>
      <c r="BB663" s="210"/>
      <c r="BC663" s="210"/>
      <c r="BD663" s="210"/>
      <c r="BE663" s="210"/>
      <c r="BF663" s="210"/>
      <c r="BG663" s="210"/>
    </row>
    <row r="664" spans="1:59" outlineLevel="1" x14ac:dyDescent="0.25">
      <c r="A664" s="227"/>
      <c r="B664" s="228"/>
      <c r="C664" s="264" t="s">
        <v>879</v>
      </c>
      <c r="D664" s="230"/>
      <c r="E664" s="231">
        <v>0.13120000000000001</v>
      </c>
      <c r="F664" s="229"/>
      <c r="G664" s="229"/>
      <c r="H664" s="229"/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10"/>
      <c r="Y664" s="210"/>
      <c r="Z664" s="210"/>
      <c r="AA664" s="210"/>
      <c r="AB664" s="210"/>
      <c r="AC664" s="210"/>
      <c r="AD664" s="210"/>
      <c r="AE664" s="210"/>
      <c r="AF664" s="210" t="s">
        <v>155</v>
      </c>
      <c r="AG664" s="210">
        <v>0</v>
      </c>
      <c r="AH664" s="210"/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  <c r="BA664" s="210"/>
      <c r="BB664" s="210"/>
      <c r="BC664" s="210"/>
      <c r="BD664" s="210"/>
      <c r="BE664" s="210"/>
      <c r="BF664" s="210"/>
      <c r="BG664" s="210"/>
    </row>
    <row r="665" spans="1:59" outlineLevel="1" x14ac:dyDescent="0.25">
      <c r="A665" s="227"/>
      <c r="B665" s="228"/>
      <c r="C665" s="264" t="s">
        <v>877</v>
      </c>
      <c r="D665" s="230"/>
      <c r="E665" s="231">
        <v>2.1600000000000001E-2</v>
      </c>
      <c r="F665" s="229"/>
      <c r="G665" s="229"/>
      <c r="H665" s="229"/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10"/>
      <c r="Y665" s="210"/>
      <c r="Z665" s="210"/>
      <c r="AA665" s="210"/>
      <c r="AB665" s="210"/>
      <c r="AC665" s="210"/>
      <c r="AD665" s="210"/>
      <c r="AE665" s="210"/>
      <c r="AF665" s="210" t="s">
        <v>155</v>
      </c>
      <c r="AG665" s="210">
        <v>0</v>
      </c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</row>
    <row r="666" spans="1:59" outlineLevel="1" x14ac:dyDescent="0.25">
      <c r="A666" s="227"/>
      <c r="B666" s="228"/>
      <c r="C666" s="264" t="s">
        <v>878</v>
      </c>
      <c r="D666" s="230"/>
      <c r="E666" s="231">
        <v>0.03</v>
      </c>
      <c r="F666" s="229"/>
      <c r="G666" s="229"/>
      <c r="H666" s="229"/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10"/>
      <c r="Y666" s="210"/>
      <c r="Z666" s="210"/>
      <c r="AA666" s="210"/>
      <c r="AB666" s="210"/>
      <c r="AC666" s="210"/>
      <c r="AD666" s="210"/>
      <c r="AE666" s="210"/>
      <c r="AF666" s="210" t="s">
        <v>155</v>
      </c>
      <c r="AG666" s="210">
        <v>0</v>
      </c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</row>
    <row r="667" spans="1:59" outlineLevel="1" x14ac:dyDescent="0.25">
      <c r="A667" s="227"/>
      <c r="B667" s="228"/>
      <c r="C667" s="264" t="s">
        <v>842</v>
      </c>
      <c r="D667" s="230"/>
      <c r="E667" s="231"/>
      <c r="F667" s="229"/>
      <c r="G667" s="229"/>
      <c r="H667" s="229"/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10"/>
      <c r="Y667" s="210"/>
      <c r="Z667" s="210"/>
      <c r="AA667" s="210"/>
      <c r="AB667" s="210"/>
      <c r="AC667" s="210"/>
      <c r="AD667" s="210"/>
      <c r="AE667" s="210"/>
      <c r="AF667" s="210" t="s">
        <v>155</v>
      </c>
      <c r="AG667" s="210">
        <v>0</v>
      </c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</row>
    <row r="668" spans="1:59" outlineLevel="1" x14ac:dyDescent="0.25">
      <c r="A668" s="227"/>
      <c r="B668" s="228"/>
      <c r="C668" s="264" t="s">
        <v>876</v>
      </c>
      <c r="D668" s="230"/>
      <c r="E668" s="231">
        <v>8.3199999999999996E-2</v>
      </c>
      <c r="F668" s="229"/>
      <c r="G668" s="229"/>
      <c r="H668" s="229"/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10"/>
      <c r="Y668" s="210"/>
      <c r="Z668" s="210"/>
      <c r="AA668" s="210"/>
      <c r="AB668" s="210"/>
      <c r="AC668" s="210"/>
      <c r="AD668" s="210"/>
      <c r="AE668" s="210"/>
      <c r="AF668" s="210" t="s">
        <v>155</v>
      </c>
      <c r="AG668" s="210">
        <v>0</v>
      </c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</row>
    <row r="669" spans="1:59" outlineLevel="1" x14ac:dyDescent="0.25">
      <c r="A669" s="227"/>
      <c r="B669" s="228"/>
      <c r="C669" s="264" t="s">
        <v>877</v>
      </c>
      <c r="D669" s="230"/>
      <c r="E669" s="231">
        <v>2.1600000000000001E-2</v>
      </c>
      <c r="F669" s="229"/>
      <c r="G669" s="229"/>
      <c r="H669" s="229"/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10"/>
      <c r="Y669" s="210"/>
      <c r="Z669" s="210"/>
      <c r="AA669" s="210"/>
      <c r="AB669" s="210"/>
      <c r="AC669" s="210"/>
      <c r="AD669" s="210"/>
      <c r="AE669" s="210"/>
      <c r="AF669" s="210" t="s">
        <v>155</v>
      </c>
      <c r="AG669" s="210">
        <v>0</v>
      </c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</row>
    <row r="670" spans="1:59" outlineLevel="1" x14ac:dyDescent="0.25">
      <c r="A670" s="227"/>
      <c r="B670" s="228"/>
      <c r="C670" s="264" t="s">
        <v>878</v>
      </c>
      <c r="D670" s="230"/>
      <c r="E670" s="231">
        <v>0.03</v>
      </c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10"/>
      <c r="Y670" s="210"/>
      <c r="Z670" s="210"/>
      <c r="AA670" s="210"/>
      <c r="AB670" s="210"/>
      <c r="AC670" s="210"/>
      <c r="AD670" s="210"/>
      <c r="AE670" s="210"/>
      <c r="AF670" s="210" t="s">
        <v>155</v>
      </c>
      <c r="AG670" s="210">
        <v>0</v>
      </c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</row>
    <row r="671" spans="1:59" outlineLevel="1" x14ac:dyDescent="0.25">
      <c r="A671" s="227"/>
      <c r="B671" s="228"/>
      <c r="C671" s="264" t="s">
        <v>843</v>
      </c>
      <c r="D671" s="230"/>
      <c r="E671" s="231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10"/>
      <c r="Y671" s="210"/>
      <c r="Z671" s="210"/>
      <c r="AA671" s="210"/>
      <c r="AB671" s="210"/>
      <c r="AC671" s="210"/>
      <c r="AD671" s="210"/>
      <c r="AE671" s="210"/>
      <c r="AF671" s="210" t="s">
        <v>155</v>
      </c>
      <c r="AG671" s="210">
        <v>0</v>
      </c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</row>
    <row r="672" spans="1:59" outlineLevel="1" x14ac:dyDescent="0.25">
      <c r="A672" s="227"/>
      <c r="B672" s="228"/>
      <c r="C672" s="264" t="s">
        <v>880</v>
      </c>
      <c r="D672" s="230"/>
      <c r="E672" s="231">
        <v>0.14399999999999999</v>
      </c>
      <c r="F672" s="229"/>
      <c r="G672" s="229"/>
      <c r="H672" s="229"/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10"/>
      <c r="Y672" s="210"/>
      <c r="Z672" s="210"/>
      <c r="AA672" s="210"/>
      <c r="AB672" s="210"/>
      <c r="AC672" s="210"/>
      <c r="AD672" s="210"/>
      <c r="AE672" s="210"/>
      <c r="AF672" s="210" t="s">
        <v>155</v>
      </c>
      <c r="AG672" s="210">
        <v>0</v>
      </c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</row>
    <row r="673" spans="1:59" outlineLevel="1" x14ac:dyDescent="0.25">
      <c r="A673" s="227"/>
      <c r="B673" s="228"/>
      <c r="C673" s="264" t="s">
        <v>877</v>
      </c>
      <c r="D673" s="230"/>
      <c r="E673" s="231">
        <v>2.1600000000000001E-2</v>
      </c>
      <c r="F673" s="229"/>
      <c r="G673" s="229"/>
      <c r="H673" s="229"/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10"/>
      <c r="Y673" s="210"/>
      <c r="Z673" s="210"/>
      <c r="AA673" s="210"/>
      <c r="AB673" s="210"/>
      <c r="AC673" s="210"/>
      <c r="AD673" s="210"/>
      <c r="AE673" s="210"/>
      <c r="AF673" s="210" t="s">
        <v>155</v>
      </c>
      <c r="AG673" s="210">
        <v>0</v>
      </c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</row>
    <row r="674" spans="1:59" outlineLevel="1" x14ac:dyDescent="0.25">
      <c r="A674" s="227"/>
      <c r="B674" s="228"/>
      <c r="C674" s="264" t="s">
        <v>878</v>
      </c>
      <c r="D674" s="230"/>
      <c r="E674" s="231">
        <v>0.03</v>
      </c>
      <c r="F674" s="229"/>
      <c r="G674" s="229"/>
      <c r="H674" s="229"/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10"/>
      <c r="Y674" s="210"/>
      <c r="Z674" s="210"/>
      <c r="AA674" s="210"/>
      <c r="AB674" s="210"/>
      <c r="AC674" s="210"/>
      <c r="AD674" s="210"/>
      <c r="AE674" s="210"/>
      <c r="AF674" s="210" t="s">
        <v>155</v>
      </c>
      <c r="AG674" s="210">
        <v>0</v>
      </c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</row>
    <row r="675" spans="1:59" outlineLevel="1" x14ac:dyDescent="0.25">
      <c r="A675" s="227"/>
      <c r="B675" s="228"/>
      <c r="C675" s="264" t="s">
        <v>845</v>
      </c>
      <c r="D675" s="230"/>
      <c r="E675" s="231"/>
      <c r="F675" s="229"/>
      <c r="G675" s="229"/>
      <c r="H675" s="229"/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10"/>
      <c r="Y675" s="210"/>
      <c r="Z675" s="210"/>
      <c r="AA675" s="210"/>
      <c r="AB675" s="210"/>
      <c r="AC675" s="210"/>
      <c r="AD675" s="210"/>
      <c r="AE675" s="210"/>
      <c r="AF675" s="210" t="s">
        <v>155</v>
      </c>
      <c r="AG675" s="210">
        <v>0</v>
      </c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</row>
    <row r="676" spans="1:59" outlineLevel="1" x14ac:dyDescent="0.25">
      <c r="A676" s="227"/>
      <c r="B676" s="228"/>
      <c r="C676" s="264" t="s">
        <v>881</v>
      </c>
      <c r="D676" s="230"/>
      <c r="E676" s="231">
        <v>0.1104</v>
      </c>
      <c r="F676" s="229"/>
      <c r="G676" s="229"/>
      <c r="H676" s="229"/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10"/>
      <c r="Y676" s="210"/>
      <c r="Z676" s="210"/>
      <c r="AA676" s="210"/>
      <c r="AB676" s="210"/>
      <c r="AC676" s="210"/>
      <c r="AD676" s="210"/>
      <c r="AE676" s="210"/>
      <c r="AF676" s="210" t="s">
        <v>155</v>
      </c>
      <c r="AG676" s="210">
        <v>0</v>
      </c>
      <c r="AH676" s="210"/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</row>
    <row r="677" spans="1:59" outlineLevel="1" x14ac:dyDescent="0.25">
      <c r="A677" s="227"/>
      <c r="B677" s="228"/>
      <c r="C677" s="264" t="s">
        <v>877</v>
      </c>
      <c r="D677" s="230"/>
      <c r="E677" s="231">
        <v>2.1600000000000001E-2</v>
      </c>
      <c r="F677" s="229"/>
      <c r="G677" s="229"/>
      <c r="H677" s="229"/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10"/>
      <c r="Y677" s="210"/>
      <c r="Z677" s="210"/>
      <c r="AA677" s="210"/>
      <c r="AB677" s="210"/>
      <c r="AC677" s="210"/>
      <c r="AD677" s="210"/>
      <c r="AE677" s="210"/>
      <c r="AF677" s="210" t="s">
        <v>155</v>
      </c>
      <c r="AG677" s="210">
        <v>0</v>
      </c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</row>
    <row r="678" spans="1:59" outlineLevel="1" x14ac:dyDescent="0.25">
      <c r="A678" s="227"/>
      <c r="B678" s="228"/>
      <c r="C678" s="264" t="s">
        <v>878</v>
      </c>
      <c r="D678" s="230"/>
      <c r="E678" s="231">
        <v>0.03</v>
      </c>
      <c r="F678" s="229"/>
      <c r="G678" s="229"/>
      <c r="H678" s="229"/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10"/>
      <c r="Y678" s="210"/>
      <c r="Z678" s="210"/>
      <c r="AA678" s="210"/>
      <c r="AB678" s="210"/>
      <c r="AC678" s="210"/>
      <c r="AD678" s="210"/>
      <c r="AE678" s="210"/>
      <c r="AF678" s="210" t="s">
        <v>155</v>
      </c>
      <c r="AG678" s="210">
        <v>0</v>
      </c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</row>
    <row r="679" spans="1:59" outlineLevel="1" x14ac:dyDescent="0.25">
      <c r="A679" s="227"/>
      <c r="B679" s="228"/>
      <c r="C679" s="264" t="s">
        <v>847</v>
      </c>
      <c r="D679" s="230"/>
      <c r="E679" s="231"/>
      <c r="F679" s="229"/>
      <c r="G679" s="229"/>
      <c r="H679" s="229"/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10"/>
      <c r="Y679" s="210"/>
      <c r="Z679" s="210"/>
      <c r="AA679" s="210"/>
      <c r="AB679" s="210"/>
      <c r="AC679" s="210"/>
      <c r="AD679" s="210"/>
      <c r="AE679" s="210"/>
      <c r="AF679" s="210" t="s">
        <v>155</v>
      </c>
      <c r="AG679" s="210">
        <v>0</v>
      </c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</row>
    <row r="680" spans="1:59" outlineLevel="1" x14ac:dyDescent="0.25">
      <c r="A680" s="227"/>
      <c r="B680" s="228"/>
      <c r="C680" s="264" t="s">
        <v>882</v>
      </c>
      <c r="D680" s="230"/>
      <c r="E680" s="231">
        <v>0.13600000000000001</v>
      </c>
      <c r="F680" s="229"/>
      <c r="G680" s="229"/>
      <c r="H680" s="229"/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10"/>
      <c r="Y680" s="210"/>
      <c r="Z680" s="210"/>
      <c r="AA680" s="210"/>
      <c r="AB680" s="210"/>
      <c r="AC680" s="210"/>
      <c r="AD680" s="210"/>
      <c r="AE680" s="210"/>
      <c r="AF680" s="210" t="s">
        <v>155</v>
      </c>
      <c r="AG680" s="210">
        <v>0</v>
      </c>
      <c r="AH680" s="210"/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  <c r="BA680" s="210"/>
      <c r="BB680" s="210"/>
      <c r="BC680" s="210"/>
      <c r="BD680" s="210"/>
      <c r="BE680" s="210"/>
      <c r="BF680" s="210"/>
      <c r="BG680" s="210"/>
    </row>
    <row r="681" spans="1:59" outlineLevel="1" x14ac:dyDescent="0.25">
      <c r="A681" s="227"/>
      <c r="B681" s="228"/>
      <c r="C681" s="264" t="s">
        <v>877</v>
      </c>
      <c r="D681" s="230"/>
      <c r="E681" s="231">
        <v>2.1600000000000001E-2</v>
      </c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10"/>
      <c r="Y681" s="210"/>
      <c r="Z681" s="210"/>
      <c r="AA681" s="210"/>
      <c r="AB681" s="210"/>
      <c r="AC681" s="210"/>
      <c r="AD681" s="210"/>
      <c r="AE681" s="210"/>
      <c r="AF681" s="210" t="s">
        <v>155</v>
      </c>
      <c r="AG681" s="210">
        <v>0</v>
      </c>
      <c r="AH681" s="210"/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  <c r="BA681" s="210"/>
      <c r="BB681" s="210"/>
      <c r="BC681" s="210"/>
      <c r="BD681" s="210"/>
      <c r="BE681" s="210"/>
      <c r="BF681" s="210"/>
      <c r="BG681" s="210"/>
    </row>
    <row r="682" spans="1:59" outlineLevel="1" x14ac:dyDescent="0.25">
      <c r="A682" s="227"/>
      <c r="B682" s="228"/>
      <c r="C682" s="264" t="s">
        <v>878</v>
      </c>
      <c r="D682" s="230"/>
      <c r="E682" s="231">
        <v>0.03</v>
      </c>
      <c r="F682" s="229"/>
      <c r="G682" s="229"/>
      <c r="H682" s="229"/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10"/>
      <c r="Y682" s="210"/>
      <c r="Z682" s="210"/>
      <c r="AA682" s="210"/>
      <c r="AB682" s="210"/>
      <c r="AC682" s="210"/>
      <c r="AD682" s="210"/>
      <c r="AE682" s="210"/>
      <c r="AF682" s="210" t="s">
        <v>155</v>
      </c>
      <c r="AG682" s="210">
        <v>0</v>
      </c>
      <c r="AH682" s="210"/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  <c r="BA682" s="210"/>
      <c r="BB682" s="210"/>
      <c r="BC682" s="210"/>
      <c r="BD682" s="210"/>
      <c r="BE682" s="210"/>
      <c r="BF682" s="210"/>
      <c r="BG682" s="210"/>
    </row>
    <row r="683" spans="1:59" outlineLevel="1" x14ac:dyDescent="0.25">
      <c r="A683" s="227"/>
      <c r="B683" s="228"/>
      <c r="C683" s="265" t="s">
        <v>173</v>
      </c>
      <c r="D683" s="232"/>
      <c r="E683" s="233">
        <v>0.99760000000000004</v>
      </c>
      <c r="F683" s="229"/>
      <c r="G683" s="229"/>
      <c r="H683" s="229"/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10"/>
      <c r="Y683" s="210"/>
      <c r="Z683" s="210"/>
      <c r="AA683" s="210"/>
      <c r="AB683" s="210"/>
      <c r="AC683" s="210"/>
      <c r="AD683" s="210"/>
      <c r="AE683" s="210"/>
      <c r="AF683" s="210" t="s">
        <v>155</v>
      </c>
      <c r="AG683" s="210">
        <v>1</v>
      </c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  <c r="BA683" s="210"/>
      <c r="BB683" s="210"/>
      <c r="BC683" s="210"/>
      <c r="BD683" s="210"/>
      <c r="BE683" s="210"/>
      <c r="BF683" s="210"/>
      <c r="BG683" s="210"/>
    </row>
    <row r="684" spans="1:59" outlineLevel="1" x14ac:dyDescent="0.25">
      <c r="A684" s="244">
        <v>62</v>
      </c>
      <c r="B684" s="245" t="s">
        <v>889</v>
      </c>
      <c r="C684" s="263" t="s">
        <v>890</v>
      </c>
      <c r="D684" s="246" t="s">
        <v>150</v>
      </c>
      <c r="E684" s="247">
        <v>17.78</v>
      </c>
      <c r="F684" s="248"/>
      <c r="G684" s="249">
        <f>ROUND(E684*F684,2)</f>
        <v>0</v>
      </c>
      <c r="H684" s="248"/>
      <c r="I684" s="249">
        <f>ROUND(E684*H684,2)</f>
        <v>0</v>
      </c>
      <c r="J684" s="248"/>
      <c r="K684" s="249">
        <f>ROUND(E684*J684,2)</f>
        <v>0</v>
      </c>
      <c r="L684" s="249">
        <v>21</v>
      </c>
      <c r="M684" s="249">
        <f>G684*(1+L684/100)</f>
        <v>0</v>
      </c>
      <c r="N684" s="249">
        <v>5.2999999999999998E-4</v>
      </c>
      <c r="O684" s="249">
        <f>ROUND(E684*N684,2)</f>
        <v>0.01</v>
      </c>
      <c r="P684" s="249">
        <v>0</v>
      </c>
      <c r="Q684" s="249">
        <f>ROUND(E684*P684,2)</f>
        <v>0</v>
      </c>
      <c r="R684" s="249"/>
      <c r="S684" s="250" t="s">
        <v>151</v>
      </c>
      <c r="T684" s="229">
        <v>0.19400000000000001</v>
      </c>
      <c r="U684" s="229">
        <f>ROUND(E684*T684,2)</f>
        <v>3.45</v>
      </c>
      <c r="V684" s="229"/>
      <c r="W684" s="229" t="s">
        <v>152</v>
      </c>
      <c r="X684" s="210"/>
      <c r="Y684" s="210"/>
      <c r="Z684" s="210"/>
      <c r="AA684" s="210"/>
      <c r="AB684" s="210"/>
      <c r="AC684" s="210"/>
      <c r="AD684" s="210"/>
      <c r="AE684" s="210"/>
      <c r="AF684" s="210" t="s">
        <v>153</v>
      </c>
      <c r="AG684" s="210"/>
      <c r="AH684" s="210"/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  <c r="BA684" s="210"/>
      <c r="BB684" s="210"/>
      <c r="BC684" s="210"/>
      <c r="BD684" s="210"/>
      <c r="BE684" s="210"/>
      <c r="BF684" s="210"/>
      <c r="BG684" s="210"/>
    </row>
    <row r="685" spans="1:59" outlineLevel="1" x14ac:dyDescent="0.25">
      <c r="A685" s="227"/>
      <c r="B685" s="228"/>
      <c r="C685" s="264" t="s">
        <v>869</v>
      </c>
      <c r="D685" s="230"/>
      <c r="E685" s="231"/>
      <c r="F685" s="229"/>
      <c r="G685" s="229"/>
      <c r="H685" s="229"/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10"/>
      <c r="Y685" s="210"/>
      <c r="Z685" s="210"/>
      <c r="AA685" s="210"/>
      <c r="AB685" s="210"/>
      <c r="AC685" s="210"/>
      <c r="AD685" s="210"/>
      <c r="AE685" s="210"/>
      <c r="AF685" s="210" t="s">
        <v>155</v>
      </c>
      <c r="AG685" s="210">
        <v>0</v>
      </c>
      <c r="AH685" s="210"/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  <c r="BA685" s="210"/>
      <c r="BB685" s="210"/>
      <c r="BC685" s="210"/>
      <c r="BD685" s="210"/>
      <c r="BE685" s="210"/>
      <c r="BF685" s="210"/>
      <c r="BG685" s="210"/>
    </row>
    <row r="686" spans="1:59" outlineLevel="1" x14ac:dyDescent="0.25">
      <c r="A686" s="227"/>
      <c r="B686" s="228"/>
      <c r="C686" s="264" t="s">
        <v>870</v>
      </c>
      <c r="D686" s="230"/>
      <c r="E686" s="231">
        <v>5.4</v>
      </c>
      <c r="F686" s="229"/>
      <c r="G686" s="229"/>
      <c r="H686" s="229"/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10"/>
      <c r="Y686" s="210"/>
      <c r="Z686" s="210"/>
      <c r="AA686" s="210"/>
      <c r="AB686" s="210"/>
      <c r="AC686" s="210"/>
      <c r="AD686" s="210"/>
      <c r="AE686" s="210"/>
      <c r="AF686" s="210" t="s">
        <v>155</v>
      </c>
      <c r="AG686" s="210">
        <v>0</v>
      </c>
      <c r="AH686" s="210"/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</row>
    <row r="687" spans="1:59" outlineLevel="1" x14ac:dyDescent="0.25">
      <c r="A687" s="227"/>
      <c r="B687" s="228"/>
      <c r="C687" s="264" t="s">
        <v>871</v>
      </c>
      <c r="D687" s="230"/>
      <c r="E687" s="231">
        <v>7.82</v>
      </c>
      <c r="F687" s="229"/>
      <c r="G687" s="229"/>
      <c r="H687" s="229"/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10"/>
      <c r="Y687" s="210"/>
      <c r="Z687" s="210"/>
      <c r="AA687" s="210"/>
      <c r="AB687" s="210"/>
      <c r="AC687" s="210"/>
      <c r="AD687" s="210"/>
      <c r="AE687" s="210"/>
      <c r="AF687" s="210" t="s">
        <v>155</v>
      </c>
      <c r="AG687" s="210">
        <v>0</v>
      </c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  <c r="BA687" s="210"/>
      <c r="BB687" s="210"/>
      <c r="BC687" s="210"/>
      <c r="BD687" s="210"/>
      <c r="BE687" s="210"/>
      <c r="BF687" s="210"/>
      <c r="BG687" s="210"/>
    </row>
    <row r="688" spans="1:59" outlineLevel="1" x14ac:dyDescent="0.25">
      <c r="A688" s="227"/>
      <c r="B688" s="228"/>
      <c r="C688" s="264" t="s">
        <v>872</v>
      </c>
      <c r="D688" s="230"/>
      <c r="E688" s="231">
        <v>4.5599999999999996</v>
      </c>
      <c r="F688" s="229"/>
      <c r="G688" s="229"/>
      <c r="H688" s="229"/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10"/>
      <c r="Y688" s="210"/>
      <c r="Z688" s="210"/>
      <c r="AA688" s="210"/>
      <c r="AB688" s="210"/>
      <c r="AC688" s="210"/>
      <c r="AD688" s="210"/>
      <c r="AE688" s="210"/>
      <c r="AF688" s="210" t="s">
        <v>155</v>
      </c>
      <c r="AG688" s="210">
        <v>0</v>
      </c>
      <c r="AH688" s="210"/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</row>
    <row r="689" spans="1:59" outlineLevel="1" x14ac:dyDescent="0.25">
      <c r="A689" s="244">
        <v>63</v>
      </c>
      <c r="B689" s="245" t="s">
        <v>891</v>
      </c>
      <c r="C689" s="263" t="s">
        <v>892</v>
      </c>
      <c r="D689" s="246" t="s">
        <v>719</v>
      </c>
      <c r="E689" s="247">
        <v>10.7523</v>
      </c>
      <c r="F689" s="248"/>
      <c r="G689" s="249">
        <f>ROUND(E689*F689,2)</f>
        <v>0</v>
      </c>
      <c r="H689" s="248"/>
      <c r="I689" s="249">
        <f>ROUND(E689*H689,2)</f>
        <v>0</v>
      </c>
      <c r="J689" s="248"/>
      <c r="K689" s="249">
        <f>ROUND(E689*J689,2)</f>
        <v>0</v>
      </c>
      <c r="L689" s="249">
        <v>21</v>
      </c>
      <c r="M689" s="249">
        <f>G689*(1+L689/100)</f>
        <v>0</v>
      </c>
      <c r="N689" s="249">
        <v>0</v>
      </c>
      <c r="O689" s="249">
        <f>ROUND(E689*N689,2)</f>
        <v>0</v>
      </c>
      <c r="P689" s="249">
        <v>0</v>
      </c>
      <c r="Q689" s="249">
        <f>ROUND(E689*P689,2)</f>
        <v>0</v>
      </c>
      <c r="R689" s="249"/>
      <c r="S689" s="250" t="s">
        <v>358</v>
      </c>
      <c r="T689" s="229">
        <v>0</v>
      </c>
      <c r="U689" s="229">
        <f>ROUND(E689*T689,2)</f>
        <v>0</v>
      </c>
      <c r="V689" s="229"/>
      <c r="W689" s="229" t="s">
        <v>152</v>
      </c>
      <c r="X689" s="210"/>
      <c r="Y689" s="210"/>
      <c r="Z689" s="210"/>
      <c r="AA689" s="210"/>
      <c r="AB689" s="210"/>
      <c r="AC689" s="210"/>
      <c r="AD689" s="210"/>
      <c r="AE689" s="210"/>
      <c r="AF689" s="210" t="s">
        <v>153</v>
      </c>
      <c r="AG689" s="210"/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</row>
    <row r="690" spans="1:59" outlineLevel="1" x14ac:dyDescent="0.25">
      <c r="A690" s="227"/>
      <c r="B690" s="228"/>
      <c r="C690" s="264" t="s">
        <v>893</v>
      </c>
      <c r="D690" s="230"/>
      <c r="E690" s="231"/>
      <c r="F690" s="229"/>
      <c r="G690" s="229"/>
      <c r="H690" s="229"/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10"/>
      <c r="Y690" s="210"/>
      <c r="Z690" s="210"/>
      <c r="AA690" s="210"/>
      <c r="AB690" s="210"/>
      <c r="AC690" s="210"/>
      <c r="AD690" s="210"/>
      <c r="AE690" s="210"/>
      <c r="AF690" s="210" t="s">
        <v>155</v>
      </c>
      <c r="AG690" s="210">
        <v>0</v>
      </c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</row>
    <row r="691" spans="1:59" outlineLevel="1" x14ac:dyDescent="0.25">
      <c r="A691" s="227"/>
      <c r="B691" s="228"/>
      <c r="C691" s="264" t="s">
        <v>824</v>
      </c>
      <c r="D691" s="230"/>
      <c r="E691" s="231">
        <v>0.70499999999999996</v>
      </c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10"/>
      <c r="Y691" s="210"/>
      <c r="Z691" s="210"/>
      <c r="AA691" s="210"/>
      <c r="AB691" s="210"/>
      <c r="AC691" s="210"/>
      <c r="AD691" s="210"/>
      <c r="AE691" s="210"/>
      <c r="AF691" s="210" t="s">
        <v>155</v>
      </c>
      <c r="AG691" s="210">
        <v>0</v>
      </c>
      <c r="AH691" s="210"/>
      <c r="AI691" s="210"/>
      <c r="AJ691" s="210"/>
      <c r="AK691" s="210"/>
      <c r="AL691" s="210"/>
      <c r="AM691" s="210"/>
      <c r="AN691" s="210"/>
      <c r="AO691" s="210"/>
      <c r="AP691" s="210"/>
      <c r="AQ691" s="210"/>
      <c r="AR691" s="210"/>
      <c r="AS691" s="210"/>
      <c r="AT691" s="210"/>
      <c r="AU691" s="210"/>
      <c r="AV691" s="210"/>
      <c r="AW691" s="210"/>
      <c r="AX691" s="210"/>
      <c r="AY691" s="210"/>
      <c r="AZ691" s="210"/>
      <c r="BA691" s="210"/>
      <c r="BB691" s="210"/>
      <c r="BC691" s="210"/>
      <c r="BD691" s="210"/>
      <c r="BE691" s="210"/>
      <c r="BF691" s="210"/>
      <c r="BG691" s="210"/>
    </row>
    <row r="692" spans="1:59" outlineLevel="1" x14ac:dyDescent="0.25">
      <c r="A692" s="227"/>
      <c r="B692" s="228"/>
      <c r="C692" s="264" t="s">
        <v>825</v>
      </c>
      <c r="D692" s="230"/>
      <c r="E692" s="231">
        <v>0.77249999999999996</v>
      </c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10"/>
      <c r="Y692" s="210"/>
      <c r="Z692" s="210"/>
      <c r="AA692" s="210"/>
      <c r="AB692" s="210"/>
      <c r="AC692" s="210"/>
      <c r="AD692" s="210"/>
      <c r="AE692" s="210"/>
      <c r="AF692" s="210" t="s">
        <v>155</v>
      </c>
      <c r="AG692" s="210">
        <v>0</v>
      </c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  <c r="BA692" s="210"/>
      <c r="BB692" s="210"/>
      <c r="BC692" s="210"/>
      <c r="BD692" s="210"/>
      <c r="BE692" s="210"/>
      <c r="BF692" s="210"/>
      <c r="BG692" s="210"/>
    </row>
    <row r="693" spans="1:59" outlineLevel="1" x14ac:dyDescent="0.25">
      <c r="A693" s="227"/>
      <c r="B693" s="228"/>
      <c r="C693" s="264" t="s">
        <v>826</v>
      </c>
      <c r="D693" s="230"/>
      <c r="E693" s="231">
        <v>0.72</v>
      </c>
      <c r="F693" s="229"/>
      <c r="G693" s="229"/>
      <c r="H693" s="229"/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10"/>
      <c r="Y693" s="210"/>
      <c r="Z693" s="210"/>
      <c r="AA693" s="210"/>
      <c r="AB693" s="210"/>
      <c r="AC693" s="210"/>
      <c r="AD693" s="210"/>
      <c r="AE693" s="210"/>
      <c r="AF693" s="210" t="s">
        <v>155</v>
      </c>
      <c r="AG693" s="210">
        <v>0</v>
      </c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  <c r="BA693" s="210"/>
      <c r="BB693" s="210"/>
      <c r="BC693" s="210"/>
      <c r="BD693" s="210"/>
      <c r="BE693" s="210"/>
      <c r="BF693" s="210"/>
      <c r="BG693" s="210"/>
    </row>
    <row r="694" spans="1:59" outlineLevel="1" x14ac:dyDescent="0.25">
      <c r="A694" s="227"/>
      <c r="B694" s="228"/>
      <c r="C694" s="264" t="s">
        <v>827</v>
      </c>
      <c r="D694" s="230"/>
      <c r="E694" s="231">
        <v>0.69</v>
      </c>
      <c r="F694" s="229"/>
      <c r="G694" s="229"/>
      <c r="H694" s="229"/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10"/>
      <c r="Y694" s="210"/>
      <c r="Z694" s="210"/>
      <c r="AA694" s="210"/>
      <c r="AB694" s="210"/>
      <c r="AC694" s="210"/>
      <c r="AD694" s="210"/>
      <c r="AE694" s="210"/>
      <c r="AF694" s="210" t="s">
        <v>155</v>
      </c>
      <c r="AG694" s="210">
        <v>0</v>
      </c>
      <c r="AH694" s="210"/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  <c r="BA694" s="210"/>
      <c r="BB694" s="210"/>
      <c r="BC694" s="210"/>
      <c r="BD694" s="210"/>
      <c r="BE694" s="210"/>
      <c r="BF694" s="210"/>
      <c r="BG694" s="210"/>
    </row>
    <row r="695" spans="1:59" outlineLevel="1" x14ac:dyDescent="0.25">
      <c r="A695" s="227"/>
      <c r="B695" s="228"/>
      <c r="C695" s="264" t="s">
        <v>828</v>
      </c>
      <c r="D695" s="230"/>
      <c r="E695" s="231">
        <v>1.2</v>
      </c>
      <c r="F695" s="229"/>
      <c r="G695" s="229"/>
      <c r="H695" s="229"/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10"/>
      <c r="Y695" s="210"/>
      <c r="Z695" s="210"/>
      <c r="AA695" s="210"/>
      <c r="AB695" s="210"/>
      <c r="AC695" s="210"/>
      <c r="AD695" s="210"/>
      <c r="AE695" s="210"/>
      <c r="AF695" s="210" t="s">
        <v>155</v>
      </c>
      <c r="AG695" s="210">
        <v>0</v>
      </c>
      <c r="AH695" s="210"/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0"/>
      <c r="AT695" s="210"/>
      <c r="AU695" s="210"/>
      <c r="AV695" s="210"/>
      <c r="AW695" s="210"/>
      <c r="AX695" s="210"/>
      <c r="AY695" s="210"/>
      <c r="AZ695" s="210"/>
      <c r="BA695" s="210"/>
      <c r="BB695" s="210"/>
      <c r="BC695" s="210"/>
      <c r="BD695" s="210"/>
      <c r="BE695" s="210"/>
      <c r="BF695" s="210"/>
      <c r="BG695" s="210"/>
    </row>
    <row r="696" spans="1:59" outlineLevel="1" x14ac:dyDescent="0.25">
      <c r="A696" s="227"/>
      <c r="B696" s="228"/>
      <c r="C696" s="264" t="s">
        <v>829</v>
      </c>
      <c r="D696" s="230"/>
      <c r="E696" s="231">
        <v>0.47499999999999998</v>
      </c>
      <c r="F696" s="229"/>
      <c r="G696" s="229"/>
      <c r="H696" s="229"/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10"/>
      <c r="Y696" s="210"/>
      <c r="Z696" s="210"/>
      <c r="AA696" s="210"/>
      <c r="AB696" s="210"/>
      <c r="AC696" s="210"/>
      <c r="AD696" s="210"/>
      <c r="AE696" s="210"/>
      <c r="AF696" s="210" t="s">
        <v>155</v>
      </c>
      <c r="AG696" s="210">
        <v>0</v>
      </c>
      <c r="AH696" s="210"/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0"/>
      <c r="AT696" s="210"/>
      <c r="AU696" s="210"/>
      <c r="AV696" s="210"/>
      <c r="AW696" s="210"/>
      <c r="AX696" s="210"/>
      <c r="AY696" s="210"/>
      <c r="AZ696" s="210"/>
      <c r="BA696" s="210"/>
      <c r="BB696" s="210"/>
      <c r="BC696" s="210"/>
      <c r="BD696" s="210"/>
      <c r="BE696" s="210"/>
      <c r="BF696" s="210"/>
      <c r="BG696" s="210"/>
    </row>
    <row r="697" spans="1:59" outlineLevel="1" x14ac:dyDescent="0.25">
      <c r="A697" s="227"/>
      <c r="B697" s="228"/>
      <c r="C697" s="264" t="s">
        <v>830</v>
      </c>
      <c r="D697" s="230"/>
      <c r="E697" s="231">
        <v>0.82</v>
      </c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10"/>
      <c r="Y697" s="210"/>
      <c r="Z697" s="210"/>
      <c r="AA697" s="210"/>
      <c r="AB697" s="210"/>
      <c r="AC697" s="210"/>
      <c r="AD697" s="210"/>
      <c r="AE697" s="210"/>
      <c r="AF697" s="210" t="s">
        <v>155</v>
      </c>
      <c r="AG697" s="210">
        <v>0</v>
      </c>
      <c r="AH697" s="210"/>
      <c r="AI697" s="210"/>
      <c r="AJ697" s="210"/>
      <c r="AK697" s="210"/>
      <c r="AL697" s="210"/>
      <c r="AM697" s="210"/>
      <c r="AN697" s="210"/>
      <c r="AO697" s="210"/>
      <c r="AP697" s="210"/>
      <c r="AQ697" s="210"/>
      <c r="AR697" s="210"/>
      <c r="AS697" s="210"/>
      <c r="AT697" s="210"/>
      <c r="AU697" s="210"/>
      <c r="AV697" s="210"/>
      <c r="AW697" s="210"/>
      <c r="AX697" s="210"/>
      <c r="AY697" s="210"/>
      <c r="AZ697" s="210"/>
      <c r="BA697" s="210"/>
      <c r="BB697" s="210"/>
      <c r="BC697" s="210"/>
      <c r="BD697" s="210"/>
      <c r="BE697" s="210"/>
      <c r="BF697" s="210"/>
      <c r="BG697" s="210"/>
    </row>
    <row r="698" spans="1:59" outlineLevel="1" x14ac:dyDescent="0.25">
      <c r="A698" s="227"/>
      <c r="B698" s="228"/>
      <c r="C698" s="264" t="s">
        <v>831</v>
      </c>
      <c r="D698" s="230"/>
      <c r="E698" s="231">
        <v>0.49199999999999999</v>
      </c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10"/>
      <c r="Y698" s="210"/>
      <c r="Z698" s="210"/>
      <c r="AA698" s="210"/>
      <c r="AB698" s="210"/>
      <c r="AC698" s="210"/>
      <c r="AD698" s="210"/>
      <c r="AE698" s="210"/>
      <c r="AF698" s="210" t="s">
        <v>155</v>
      </c>
      <c r="AG698" s="210">
        <v>0</v>
      </c>
      <c r="AH698" s="210"/>
      <c r="AI698" s="210"/>
      <c r="AJ698" s="210"/>
      <c r="AK698" s="210"/>
      <c r="AL698" s="210"/>
      <c r="AM698" s="210"/>
      <c r="AN698" s="210"/>
      <c r="AO698" s="210"/>
      <c r="AP698" s="210"/>
      <c r="AQ698" s="210"/>
      <c r="AR698" s="210"/>
      <c r="AS698" s="210"/>
      <c r="AT698" s="210"/>
      <c r="AU698" s="210"/>
      <c r="AV698" s="210"/>
      <c r="AW698" s="210"/>
      <c r="AX698" s="210"/>
      <c r="AY698" s="210"/>
      <c r="AZ698" s="210"/>
      <c r="BA698" s="210"/>
      <c r="BB698" s="210"/>
      <c r="BC698" s="210"/>
      <c r="BD698" s="210"/>
      <c r="BE698" s="210"/>
      <c r="BF698" s="210"/>
      <c r="BG698" s="210"/>
    </row>
    <row r="699" spans="1:59" outlineLevel="1" x14ac:dyDescent="0.25">
      <c r="A699" s="227"/>
      <c r="B699" s="228"/>
      <c r="C699" s="264" t="s">
        <v>541</v>
      </c>
      <c r="D699" s="230"/>
      <c r="E699" s="231">
        <v>1.5908</v>
      </c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10"/>
      <c r="Y699" s="210"/>
      <c r="Z699" s="210"/>
      <c r="AA699" s="210"/>
      <c r="AB699" s="210"/>
      <c r="AC699" s="210"/>
      <c r="AD699" s="210"/>
      <c r="AE699" s="210"/>
      <c r="AF699" s="210" t="s">
        <v>155</v>
      </c>
      <c r="AG699" s="210">
        <v>0</v>
      </c>
      <c r="AH699" s="210"/>
      <c r="AI699" s="210"/>
      <c r="AJ699" s="210"/>
      <c r="AK699" s="210"/>
      <c r="AL699" s="210"/>
      <c r="AM699" s="210"/>
      <c r="AN699" s="210"/>
      <c r="AO699" s="210"/>
      <c r="AP699" s="210"/>
      <c r="AQ699" s="210"/>
      <c r="AR699" s="210"/>
      <c r="AS699" s="210"/>
      <c r="AT699" s="210"/>
      <c r="AU699" s="210"/>
      <c r="AV699" s="210"/>
      <c r="AW699" s="210"/>
      <c r="AX699" s="210"/>
      <c r="AY699" s="210"/>
      <c r="AZ699" s="210"/>
      <c r="BA699" s="210"/>
      <c r="BB699" s="210"/>
      <c r="BC699" s="210"/>
      <c r="BD699" s="210"/>
      <c r="BE699" s="210"/>
      <c r="BF699" s="210"/>
      <c r="BG699" s="210"/>
    </row>
    <row r="700" spans="1:59" outlineLevel="1" x14ac:dyDescent="0.25">
      <c r="A700" s="227"/>
      <c r="B700" s="228"/>
      <c r="C700" s="264" t="s">
        <v>542</v>
      </c>
      <c r="D700" s="230"/>
      <c r="E700" s="231">
        <v>0.98799999999999999</v>
      </c>
      <c r="F700" s="229"/>
      <c r="G700" s="229"/>
      <c r="H700" s="229"/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10"/>
      <c r="Y700" s="210"/>
      <c r="Z700" s="210"/>
      <c r="AA700" s="210"/>
      <c r="AB700" s="210"/>
      <c r="AC700" s="210"/>
      <c r="AD700" s="210"/>
      <c r="AE700" s="210"/>
      <c r="AF700" s="210" t="s">
        <v>155</v>
      </c>
      <c r="AG700" s="210">
        <v>0</v>
      </c>
      <c r="AH700" s="210"/>
      <c r="AI700" s="210"/>
      <c r="AJ700" s="210"/>
      <c r="AK700" s="210"/>
      <c r="AL700" s="210"/>
      <c r="AM700" s="210"/>
      <c r="AN700" s="210"/>
      <c r="AO700" s="210"/>
      <c r="AP700" s="210"/>
      <c r="AQ700" s="210"/>
      <c r="AR700" s="210"/>
      <c r="AS700" s="210"/>
      <c r="AT700" s="210"/>
      <c r="AU700" s="210"/>
      <c r="AV700" s="210"/>
      <c r="AW700" s="210"/>
      <c r="AX700" s="210"/>
      <c r="AY700" s="210"/>
      <c r="AZ700" s="210"/>
      <c r="BA700" s="210"/>
      <c r="BB700" s="210"/>
      <c r="BC700" s="210"/>
      <c r="BD700" s="210"/>
      <c r="BE700" s="210"/>
      <c r="BF700" s="210"/>
      <c r="BG700" s="210"/>
    </row>
    <row r="701" spans="1:59" outlineLevel="1" x14ac:dyDescent="0.25">
      <c r="A701" s="227"/>
      <c r="B701" s="228"/>
      <c r="C701" s="264" t="s">
        <v>832</v>
      </c>
      <c r="D701" s="230"/>
      <c r="E701" s="231">
        <v>0.66600000000000004</v>
      </c>
      <c r="F701" s="229"/>
      <c r="G701" s="229"/>
      <c r="H701" s="229"/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10"/>
      <c r="Y701" s="210"/>
      <c r="Z701" s="210"/>
      <c r="AA701" s="210"/>
      <c r="AB701" s="210"/>
      <c r="AC701" s="210"/>
      <c r="AD701" s="210"/>
      <c r="AE701" s="210"/>
      <c r="AF701" s="210" t="s">
        <v>155</v>
      </c>
      <c r="AG701" s="210">
        <v>0</v>
      </c>
      <c r="AH701" s="210"/>
      <c r="AI701" s="210"/>
      <c r="AJ701" s="210"/>
      <c r="AK701" s="210"/>
      <c r="AL701" s="210"/>
      <c r="AM701" s="210"/>
      <c r="AN701" s="210"/>
      <c r="AO701" s="210"/>
      <c r="AP701" s="210"/>
      <c r="AQ701" s="210"/>
      <c r="AR701" s="210"/>
      <c r="AS701" s="210"/>
      <c r="AT701" s="210"/>
      <c r="AU701" s="210"/>
      <c r="AV701" s="210"/>
      <c r="AW701" s="210"/>
      <c r="AX701" s="210"/>
      <c r="AY701" s="210"/>
      <c r="AZ701" s="210"/>
      <c r="BA701" s="210"/>
      <c r="BB701" s="210"/>
      <c r="BC701" s="210"/>
      <c r="BD701" s="210"/>
      <c r="BE701" s="210"/>
      <c r="BF701" s="210"/>
      <c r="BG701" s="210"/>
    </row>
    <row r="702" spans="1:59" outlineLevel="1" x14ac:dyDescent="0.25">
      <c r="A702" s="227"/>
      <c r="B702" s="228"/>
      <c r="C702" s="264" t="s">
        <v>551</v>
      </c>
      <c r="D702" s="230"/>
      <c r="E702" s="231">
        <v>0.65549999999999997</v>
      </c>
      <c r="F702" s="229"/>
      <c r="G702" s="229"/>
      <c r="H702" s="229"/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10"/>
      <c r="Y702" s="210"/>
      <c r="Z702" s="210"/>
      <c r="AA702" s="210"/>
      <c r="AB702" s="210"/>
      <c r="AC702" s="210"/>
      <c r="AD702" s="210"/>
      <c r="AE702" s="210"/>
      <c r="AF702" s="210" t="s">
        <v>155</v>
      </c>
      <c r="AG702" s="210">
        <v>0</v>
      </c>
      <c r="AH702" s="210"/>
      <c r="AI702" s="210"/>
      <c r="AJ702" s="210"/>
      <c r="AK702" s="210"/>
      <c r="AL702" s="210"/>
      <c r="AM702" s="210"/>
      <c r="AN702" s="210"/>
      <c r="AO702" s="210"/>
      <c r="AP702" s="210"/>
      <c r="AQ702" s="210"/>
      <c r="AR702" s="210"/>
      <c r="AS702" s="210"/>
      <c r="AT702" s="210"/>
      <c r="AU702" s="210"/>
      <c r="AV702" s="210"/>
      <c r="AW702" s="210"/>
      <c r="AX702" s="210"/>
      <c r="AY702" s="210"/>
      <c r="AZ702" s="210"/>
      <c r="BA702" s="210"/>
      <c r="BB702" s="210"/>
      <c r="BC702" s="210"/>
      <c r="BD702" s="210"/>
      <c r="BE702" s="210"/>
      <c r="BF702" s="210"/>
      <c r="BG702" s="210"/>
    </row>
    <row r="703" spans="1:59" outlineLevel="1" x14ac:dyDescent="0.25">
      <c r="A703" s="227"/>
      <c r="B703" s="228"/>
      <c r="C703" s="264" t="s">
        <v>833</v>
      </c>
      <c r="D703" s="230"/>
      <c r="E703" s="231">
        <v>0.97750000000000004</v>
      </c>
      <c r="F703" s="229"/>
      <c r="G703" s="229"/>
      <c r="H703" s="229"/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10"/>
      <c r="Y703" s="210"/>
      <c r="Z703" s="210"/>
      <c r="AA703" s="210"/>
      <c r="AB703" s="210"/>
      <c r="AC703" s="210"/>
      <c r="AD703" s="210"/>
      <c r="AE703" s="210"/>
      <c r="AF703" s="210" t="s">
        <v>155</v>
      </c>
      <c r="AG703" s="210">
        <v>0</v>
      </c>
      <c r="AH703" s="210"/>
      <c r="AI703" s="210"/>
      <c r="AJ703" s="210"/>
      <c r="AK703" s="210"/>
      <c r="AL703" s="210"/>
      <c r="AM703" s="210"/>
      <c r="AN703" s="210"/>
      <c r="AO703" s="210"/>
      <c r="AP703" s="210"/>
      <c r="AQ703" s="210"/>
      <c r="AR703" s="210"/>
      <c r="AS703" s="210"/>
      <c r="AT703" s="210"/>
      <c r="AU703" s="210"/>
      <c r="AV703" s="210"/>
      <c r="AW703" s="210"/>
      <c r="AX703" s="210"/>
      <c r="AY703" s="210"/>
      <c r="AZ703" s="210"/>
      <c r="BA703" s="210"/>
      <c r="BB703" s="210"/>
      <c r="BC703" s="210"/>
      <c r="BD703" s="210"/>
      <c r="BE703" s="210"/>
      <c r="BF703" s="210"/>
      <c r="BG703" s="210"/>
    </row>
    <row r="704" spans="1:59" x14ac:dyDescent="0.25">
      <c r="A704" s="238" t="s">
        <v>146</v>
      </c>
      <c r="B704" s="239" t="s">
        <v>117</v>
      </c>
      <c r="C704" s="262" t="s">
        <v>118</v>
      </c>
      <c r="D704" s="240"/>
      <c r="E704" s="241"/>
      <c r="F704" s="242"/>
      <c r="G704" s="242">
        <f>SUMIF(AF705:AF712,"&lt;&gt;NOR",G705:G712)</f>
        <v>0</v>
      </c>
      <c r="H704" s="242"/>
      <c r="I704" s="242">
        <f>SUM(I705:I712)</f>
        <v>0</v>
      </c>
      <c r="J704" s="242"/>
      <c r="K704" s="242">
        <f>SUM(K705:K712)</f>
        <v>0</v>
      </c>
      <c r="L704" s="242"/>
      <c r="M704" s="242">
        <f>SUM(M705:M712)</f>
        <v>0</v>
      </c>
      <c r="N704" s="242"/>
      <c r="O704" s="242">
        <f>SUM(O705:O712)</f>
        <v>0</v>
      </c>
      <c r="P704" s="242"/>
      <c r="Q704" s="242">
        <f>SUM(Q705:Q712)</f>
        <v>0</v>
      </c>
      <c r="R704" s="242"/>
      <c r="S704" s="243"/>
      <c r="T704" s="237"/>
      <c r="U704" s="237">
        <f>SUM(U705:U712)</f>
        <v>111.87000000000002</v>
      </c>
      <c r="V704" s="237"/>
      <c r="W704" s="237"/>
      <c r="AF704" t="s">
        <v>147</v>
      </c>
    </row>
    <row r="705" spans="1:59" outlineLevel="1" x14ac:dyDescent="0.25">
      <c r="A705" s="251">
        <v>64</v>
      </c>
      <c r="B705" s="252" t="s">
        <v>454</v>
      </c>
      <c r="C705" s="266" t="s">
        <v>455</v>
      </c>
      <c r="D705" s="253" t="s">
        <v>283</v>
      </c>
      <c r="E705" s="254">
        <v>31.919820000000001</v>
      </c>
      <c r="F705" s="255"/>
      <c r="G705" s="256">
        <f>ROUND(E705*F705,2)</f>
        <v>0</v>
      </c>
      <c r="H705" s="255"/>
      <c r="I705" s="256">
        <f>ROUND(E705*H705,2)</f>
        <v>0</v>
      </c>
      <c r="J705" s="255"/>
      <c r="K705" s="256">
        <f>ROUND(E705*J705,2)</f>
        <v>0</v>
      </c>
      <c r="L705" s="256">
        <v>21</v>
      </c>
      <c r="M705" s="256">
        <f>G705*(1+L705/100)</f>
        <v>0</v>
      </c>
      <c r="N705" s="256">
        <v>0</v>
      </c>
      <c r="O705" s="256">
        <f>ROUND(E705*N705,2)</f>
        <v>0</v>
      </c>
      <c r="P705" s="256">
        <v>0</v>
      </c>
      <c r="Q705" s="256">
        <f>ROUND(E705*P705,2)</f>
        <v>0</v>
      </c>
      <c r="R705" s="256"/>
      <c r="S705" s="257" t="s">
        <v>151</v>
      </c>
      <c r="T705" s="229">
        <v>0.27700000000000002</v>
      </c>
      <c r="U705" s="229">
        <f>ROUND(E705*T705,2)</f>
        <v>8.84</v>
      </c>
      <c r="V705" s="229"/>
      <c r="W705" s="229" t="s">
        <v>456</v>
      </c>
      <c r="X705" s="210"/>
      <c r="Y705" s="210"/>
      <c r="Z705" s="210"/>
      <c r="AA705" s="210"/>
      <c r="AB705" s="210"/>
      <c r="AC705" s="210"/>
      <c r="AD705" s="210"/>
      <c r="AE705" s="210"/>
      <c r="AF705" s="210" t="s">
        <v>457</v>
      </c>
      <c r="AG705" s="210"/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B705" s="210"/>
      <c r="BC705" s="210"/>
      <c r="BD705" s="210"/>
      <c r="BE705" s="210"/>
      <c r="BF705" s="210"/>
      <c r="BG705" s="210"/>
    </row>
    <row r="706" spans="1:59" outlineLevel="1" x14ac:dyDescent="0.25">
      <c r="A706" s="251">
        <v>65</v>
      </c>
      <c r="B706" s="252" t="s">
        <v>894</v>
      </c>
      <c r="C706" s="266" t="s">
        <v>895</v>
      </c>
      <c r="D706" s="253" t="s">
        <v>283</v>
      </c>
      <c r="E706" s="254">
        <v>31.919820000000001</v>
      </c>
      <c r="F706" s="255"/>
      <c r="G706" s="256">
        <f>ROUND(E706*F706,2)</f>
        <v>0</v>
      </c>
      <c r="H706" s="255"/>
      <c r="I706" s="256">
        <f>ROUND(E706*H706,2)</f>
        <v>0</v>
      </c>
      <c r="J706" s="255"/>
      <c r="K706" s="256">
        <f>ROUND(E706*J706,2)</f>
        <v>0</v>
      </c>
      <c r="L706" s="256">
        <v>21</v>
      </c>
      <c r="M706" s="256">
        <f>G706*(1+L706/100)</f>
        <v>0</v>
      </c>
      <c r="N706" s="256">
        <v>0</v>
      </c>
      <c r="O706" s="256">
        <f>ROUND(E706*N706,2)</f>
        <v>0</v>
      </c>
      <c r="P706" s="256">
        <v>0</v>
      </c>
      <c r="Q706" s="256">
        <f>ROUND(E706*P706,2)</f>
        <v>0</v>
      </c>
      <c r="R706" s="256"/>
      <c r="S706" s="257" t="s">
        <v>151</v>
      </c>
      <c r="T706" s="229">
        <v>0.93300000000000005</v>
      </c>
      <c r="U706" s="229">
        <f>ROUND(E706*T706,2)</f>
        <v>29.78</v>
      </c>
      <c r="V706" s="229"/>
      <c r="W706" s="229" t="s">
        <v>456</v>
      </c>
      <c r="X706" s="210"/>
      <c r="Y706" s="210"/>
      <c r="Z706" s="210"/>
      <c r="AA706" s="210"/>
      <c r="AB706" s="210"/>
      <c r="AC706" s="210"/>
      <c r="AD706" s="210"/>
      <c r="AE706" s="210"/>
      <c r="AF706" s="210" t="s">
        <v>457</v>
      </c>
      <c r="AG706" s="210"/>
      <c r="AH706" s="210"/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  <c r="BA706" s="210"/>
      <c r="BB706" s="210"/>
      <c r="BC706" s="210"/>
      <c r="BD706" s="210"/>
      <c r="BE706" s="210"/>
      <c r="BF706" s="210"/>
      <c r="BG706" s="210"/>
    </row>
    <row r="707" spans="1:59" outlineLevel="1" x14ac:dyDescent="0.25">
      <c r="A707" s="251">
        <v>66</v>
      </c>
      <c r="B707" s="252" t="s">
        <v>896</v>
      </c>
      <c r="C707" s="266" t="s">
        <v>897</v>
      </c>
      <c r="D707" s="253" t="s">
        <v>283</v>
      </c>
      <c r="E707" s="254">
        <v>31.919820000000001</v>
      </c>
      <c r="F707" s="255"/>
      <c r="G707" s="256">
        <f>ROUND(E707*F707,2)</f>
        <v>0</v>
      </c>
      <c r="H707" s="255"/>
      <c r="I707" s="256">
        <f>ROUND(E707*H707,2)</f>
        <v>0</v>
      </c>
      <c r="J707" s="255"/>
      <c r="K707" s="256">
        <f>ROUND(E707*J707,2)</f>
        <v>0</v>
      </c>
      <c r="L707" s="256">
        <v>21</v>
      </c>
      <c r="M707" s="256">
        <f>G707*(1+L707/100)</f>
        <v>0</v>
      </c>
      <c r="N707" s="256">
        <v>0</v>
      </c>
      <c r="O707" s="256">
        <f>ROUND(E707*N707,2)</f>
        <v>0</v>
      </c>
      <c r="P707" s="256">
        <v>0</v>
      </c>
      <c r="Q707" s="256">
        <f>ROUND(E707*P707,2)</f>
        <v>0</v>
      </c>
      <c r="R707" s="256"/>
      <c r="S707" s="257" t="s">
        <v>151</v>
      </c>
      <c r="T707" s="229">
        <v>0.65300000000000002</v>
      </c>
      <c r="U707" s="229">
        <f>ROUND(E707*T707,2)</f>
        <v>20.84</v>
      </c>
      <c r="V707" s="229"/>
      <c r="W707" s="229" t="s">
        <v>456</v>
      </c>
      <c r="X707" s="210"/>
      <c r="Y707" s="210"/>
      <c r="Z707" s="210"/>
      <c r="AA707" s="210"/>
      <c r="AB707" s="210"/>
      <c r="AC707" s="210"/>
      <c r="AD707" s="210"/>
      <c r="AE707" s="210"/>
      <c r="AF707" s="210" t="s">
        <v>457</v>
      </c>
      <c r="AG707" s="210"/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  <c r="BA707" s="210"/>
      <c r="BB707" s="210"/>
      <c r="BC707" s="210"/>
      <c r="BD707" s="210"/>
      <c r="BE707" s="210"/>
      <c r="BF707" s="210"/>
      <c r="BG707" s="210"/>
    </row>
    <row r="708" spans="1:59" outlineLevel="1" x14ac:dyDescent="0.25">
      <c r="A708" s="251">
        <v>67</v>
      </c>
      <c r="B708" s="252" t="s">
        <v>460</v>
      </c>
      <c r="C708" s="266" t="s">
        <v>461</v>
      </c>
      <c r="D708" s="253" t="s">
        <v>283</v>
      </c>
      <c r="E708" s="254">
        <v>31.919820000000001</v>
      </c>
      <c r="F708" s="255"/>
      <c r="G708" s="256">
        <f>ROUND(E708*F708,2)</f>
        <v>0</v>
      </c>
      <c r="H708" s="255"/>
      <c r="I708" s="256">
        <f>ROUND(E708*H708,2)</f>
        <v>0</v>
      </c>
      <c r="J708" s="255"/>
      <c r="K708" s="256">
        <f>ROUND(E708*J708,2)</f>
        <v>0</v>
      </c>
      <c r="L708" s="256">
        <v>21</v>
      </c>
      <c r="M708" s="256">
        <f>G708*(1+L708/100)</f>
        <v>0</v>
      </c>
      <c r="N708" s="256">
        <v>0</v>
      </c>
      <c r="O708" s="256">
        <f>ROUND(E708*N708,2)</f>
        <v>0</v>
      </c>
      <c r="P708" s="256">
        <v>0</v>
      </c>
      <c r="Q708" s="256">
        <f>ROUND(E708*P708,2)</f>
        <v>0</v>
      </c>
      <c r="R708" s="256"/>
      <c r="S708" s="257" t="s">
        <v>151</v>
      </c>
      <c r="T708" s="229">
        <v>0.49</v>
      </c>
      <c r="U708" s="229">
        <f>ROUND(E708*T708,2)</f>
        <v>15.64</v>
      </c>
      <c r="V708" s="229"/>
      <c r="W708" s="229" t="s">
        <v>456</v>
      </c>
      <c r="X708" s="210"/>
      <c r="Y708" s="210"/>
      <c r="Z708" s="210"/>
      <c r="AA708" s="210"/>
      <c r="AB708" s="210"/>
      <c r="AC708" s="210"/>
      <c r="AD708" s="210"/>
      <c r="AE708" s="210"/>
      <c r="AF708" s="210" t="s">
        <v>457</v>
      </c>
      <c r="AG708" s="210"/>
      <c r="AH708" s="210"/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  <c r="BA708" s="210"/>
      <c r="BB708" s="210"/>
      <c r="BC708" s="210"/>
      <c r="BD708" s="210"/>
      <c r="BE708" s="210"/>
      <c r="BF708" s="210"/>
      <c r="BG708" s="210"/>
    </row>
    <row r="709" spans="1:59" outlineLevel="1" x14ac:dyDescent="0.25">
      <c r="A709" s="251">
        <v>68</v>
      </c>
      <c r="B709" s="252" t="s">
        <v>462</v>
      </c>
      <c r="C709" s="266" t="s">
        <v>463</v>
      </c>
      <c r="D709" s="253" t="s">
        <v>283</v>
      </c>
      <c r="E709" s="254">
        <v>606.47650999999996</v>
      </c>
      <c r="F709" s="255"/>
      <c r="G709" s="256">
        <f>ROUND(E709*F709,2)</f>
        <v>0</v>
      </c>
      <c r="H709" s="255"/>
      <c r="I709" s="256">
        <f>ROUND(E709*H709,2)</f>
        <v>0</v>
      </c>
      <c r="J709" s="255"/>
      <c r="K709" s="256">
        <f>ROUND(E709*J709,2)</f>
        <v>0</v>
      </c>
      <c r="L709" s="256">
        <v>21</v>
      </c>
      <c r="M709" s="256">
        <f>G709*(1+L709/100)</f>
        <v>0</v>
      </c>
      <c r="N709" s="256">
        <v>0</v>
      </c>
      <c r="O709" s="256">
        <f>ROUND(E709*N709,2)</f>
        <v>0</v>
      </c>
      <c r="P709" s="256">
        <v>0</v>
      </c>
      <c r="Q709" s="256">
        <f>ROUND(E709*P709,2)</f>
        <v>0</v>
      </c>
      <c r="R709" s="256"/>
      <c r="S709" s="257" t="s">
        <v>151</v>
      </c>
      <c r="T709" s="229">
        <v>0</v>
      </c>
      <c r="U709" s="229">
        <f>ROUND(E709*T709,2)</f>
        <v>0</v>
      </c>
      <c r="V709" s="229"/>
      <c r="W709" s="229" t="s">
        <v>456</v>
      </c>
      <c r="X709" s="210"/>
      <c r="Y709" s="210"/>
      <c r="Z709" s="210"/>
      <c r="AA709" s="210"/>
      <c r="AB709" s="210"/>
      <c r="AC709" s="210"/>
      <c r="AD709" s="210"/>
      <c r="AE709" s="210"/>
      <c r="AF709" s="210" t="s">
        <v>457</v>
      </c>
      <c r="AG709" s="210"/>
      <c r="AH709" s="210"/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  <c r="BA709" s="210"/>
      <c r="BB709" s="210"/>
      <c r="BC709" s="210"/>
      <c r="BD709" s="210"/>
      <c r="BE709" s="210"/>
      <c r="BF709" s="210"/>
      <c r="BG709" s="210"/>
    </row>
    <row r="710" spans="1:59" outlineLevel="1" x14ac:dyDescent="0.25">
      <c r="A710" s="251">
        <v>69</v>
      </c>
      <c r="B710" s="252" t="s">
        <v>464</v>
      </c>
      <c r="C710" s="266" t="s">
        <v>465</v>
      </c>
      <c r="D710" s="253" t="s">
        <v>283</v>
      </c>
      <c r="E710" s="254">
        <v>31.919820000000001</v>
      </c>
      <c r="F710" s="255"/>
      <c r="G710" s="256">
        <f>ROUND(E710*F710,2)</f>
        <v>0</v>
      </c>
      <c r="H710" s="255"/>
      <c r="I710" s="256">
        <f>ROUND(E710*H710,2)</f>
        <v>0</v>
      </c>
      <c r="J710" s="255"/>
      <c r="K710" s="256">
        <f>ROUND(E710*J710,2)</f>
        <v>0</v>
      </c>
      <c r="L710" s="256">
        <v>21</v>
      </c>
      <c r="M710" s="256">
        <f>G710*(1+L710/100)</f>
        <v>0</v>
      </c>
      <c r="N710" s="256">
        <v>0</v>
      </c>
      <c r="O710" s="256">
        <f>ROUND(E710*N710,2)</f>
        <v>0</v>
      </c>
      <c r="P710" s="256">
        <v>0</v>
      </c>
      <c r="Q710" s="256">
        <f>ROUND(E710*P710,2)</f>
        <v>0</v>
      </c>
      <c r="R710" s="256"/>
      <c r="S710" s="257" t="s">
        <v>151</v>
      </c>
      <c r="T710" s="229">
        <v>0.94199999999999995</v>
      </c>
      <c r="U710" s="229">
        <f>ROUND(E710*T710,2)</f>
        <v>30.07</v>
      </c>
      <c r="V710" s="229"/>
      <c r="W710" s="229" t="s">
        <v>456</v>
      </c>
      <c r="X710" s="210"/>
      <c r="Y710" s="210"/>
      <c r="Z710" s="210"/>
      <c r="AA710" s="210"/>
      <c r="AB710" s="210"/>
      <c r="AC710" s="210"/>
      <c r="AD710" s="210"/>
      <c r="AE710" s="210"/>
      <c r="AF710" s="210" t="s">
        <v>457</v>
      </c>
      <c r="AG710" s="210"/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  <c r="BA710" s="210"/>
      <c r="BB710" s="210"/>
      <c r="BC710" s="210"/>
      <c r="BD710" s="210"/>
      <c r="BE710" s="210"/>
      <c r="BF710" s="210"/>
      <c r="BG710" s="210"/>
    </row>
    <row r="711" spans="1:59" outlineLevel="1" x14ac:dyDescent="0.25">
      <c r="A711" s="251">
        <v>70</v>
      </c>
      <c r="B711" s="252" t="s">
        <v>466</v>
      </c>
      <c r="C711" s="266" t="s">
        <v>467</v>
      </c>
      <c r="D711" s="253" t="s">
        <v>283</v>
      </c>
      <c r="E711" s="254">
        <v>63.83963</v>
      </c>
      <c r="F711" s="255"/>
      <c r="G711" s="256">
        <f>ROUND(E711*F711,2)</f>
        <v>0</v>
      </c>
      <c r="H711" s="255"/>
      <c r="I711" s="256">
        <f>ROUND(E711*H711,2)</f>
        <v>0</v>
      </c>
      <c r="J711" s="255"/>
      <c r="K711" s="256">
        <f>ROUND(E711*J711,2)</f>
        <v>0</v>
      </c>
      <c r="L711" s="256">
        <v>21</v>
      </c>
      <c r="M711" s="256">
        <f>G711*(1+L711/100)</f>
        <v>0</v>
      </c>
      <c r="N711" s="256">
        <v>0</v>
      </c>
      <c r="O711" s="256">
        <f>ROUND(E711*N711,2)</f>
        <v>0</v>
      </c>
      <c r="P711" s="256">
        <v>0</v>
      </c>
      <c r="Q711" s="256">
        <f>ROUND(E711*P711,2)</f>
        <v>0</v>
      </c>
      <c r="R711" s="256"/>
      <c r="S711" s="257" t="s">
        <v>151</v>
      </c>
      <c r="T711" s="229">
        <v>0.105</v>
      </c>
      <c r="U711" s="229">
        <f>ROUND(E711*T711,2)</f>
        <v>6.7</v>
      </c>
      <c r="V711" s="229"/>
      <c r="W711" s="229" t="s">
        <v>456</v>
      </c>
      <c r="X711" s="210"/>
      <c r="Y711" s="210"/>
      <c r="Z711" s="210"/>
      <c r="AA711" s="210"/>
      <c r="AB711" s="210"/>
      <c r="AC711" s="210"/>
      <c r="AD711" s="210"/>
      <c r="AE711" s="210"/>
      <c r="AF711" s="210" t="s">
        <v>457</v>
      </c>
      <c r="AG711" s="210"/>
      <c r="AH711" s="210"/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  <c r="BA711" s="210"/>
      <c r="BB711" s="210"/>
      <c r="BC711" s="210"/>
      <c r="BD711" s="210"/>
      <c r="BE711" s="210"/>
      <c r="BF711" s="210"/>
      <c r="BG711" s="210"/>
    </row>
    <row r="712" spans="1:59" outlineLevel="1" x14ac:dyDescent="0.25">
      <c r="A712" s="251">
        <v>71</v>
      </c>
      <c r="B712" s="252" t="s">
        <v>468</v>
      </c>
      <c r="C712" s="266" t="s">
        <v>469</v>
      </c>
      <c r="D712" s="253" t="s">
        <v>283</v>
      </c>
      <c r="E712" s="254">
        <v>31.919820000000001</v>
      </c>
      <c r="F712" s="255"/>
      <c r="G712" s="256">
        <f>ROUND(E712*F712,2)</f>
        <v>0</v>
      </c>
      <c r="H712" s="255"/>
      <c r="I712" s="256">
        <f>ROUND(E712*H712,2)</f>
        <v>0</v>
      </c>
      <c r="J712" s="255"/>
      <c r="K712" s="256">
        <f>ROUND(E712*J712,2)</f>
        <v>0</v>
      </c>
      <c r="L712" s="256">
        <v>21</v>
      </c>
      <c r="M712" s="256">
        <f>G712*(1+L712/100)</f>
        <v>0</v>
      </c>
      <c r="N712" s="256">
        <v>0</v>
      </c>
      <c r="O712" s="256">
        <f>ROUND(E712*N712,2)</f>
        <v>0</v>
      </c>
      <c r="P712" s="256">
        <v>0</v>
      </c>
      <c r="Q712" s="256">
        <f>ROUND(E712*P712,2)</f>
        <v>0</v>
      </c>
      <c r="R712" s="256"/>
      <c r="S712" s="257" t="s">
        <v>151</v>
      </c>
      <c r="T712" s="229">
        <v>0</v>
      </c>
      <c r="U712" s="229">
        <f>ROUND(E712*T712,2)</f>
        <v>0</v>
      </c>
      <c r="V712" s="229"/>
      <c r="W712" s="229" t="s">
        <v>456</v>
      </c>
      <c r="X712" s="210"/>
      <c r="Y712" s="210"/>
      <c r="Z712" s="210"/>
      <c r="AA712" s="210"/>
      <c r="AB712" s="210"/>
      <c r="AC712" s="210"/>
      <c r="AD712" s="210"/>
      <c r="AE712" s="210"/>
      <c r="AF712" s="210" t="s">
        <v>457</v>
      </c>
      <c r="AG712" s="210"/>
      <c r="AH712" s="210"/>
      <c r="AI712" s="210"/>
      <c r="AJ712" s="210"/>
      <c r="AK712" s="210"/>
      <c r="AL712" s="210"/>
      <c r="AM712" s="210"/>
      <c r="AN712" s="210"/>
      <c r="AO712" s="210"/>
      <c r="AP712" s="210"/>
      <c r="AQ712" s="210"/>
      <c r="AR712" s="210"/>
      <c r="AS712" s="210"/>
      <c r="AT712" s="210"/>
      <c r="AU712" s="210"/>
      <c r="AV712" s="210"/>
      <c r="AW712" s="210"/>
      <c r="AX712" s="210"/>
      <c r="AY712" s="210"/>
      <c r="AZ712" s="210"/>
      <c r="BA712" s="210"/>
      <c r="BB712" s="210"/>
      <c r="BC712" s="210"/>
      <c r="BD712" s="210"/>
      <c r="BE712" s="210"/>
      <c r="BF712" s="210"/>
      <c r="BG712" s="210"/>
    </row>
    <row r="713" spans="1:59" x14ac:dyDescent="0.25">
      <c r="A713" s="238" t="s">
        <v>146</v>
      </c>
      <c r="B713" s="239" t="s">
        <v>120</v>
      </c>
      <c r="C713" s="262" t="s">
        <v>29</v>
      </c>
      <c r="D713" s="240"/>
      <c r="E713" s="241"/>
      <c r="F713" s="242"/>
      <c r="G713" s="242">
        <f>SUMIF(AF714:AF722,"&lt;&gt;NOR",G714:G722)</f>
        <v>0</v>
      </c>
      <c r="H713" s="242"/>
      <c r="I713" s="242">
        <f>SUM(I714:I722)</f>
        <v>0</v>
      </c>
      <c r="J713" s="242"/>
      <c r="K713" s="242">
        <f>SUM(K714:K722)</f>
        <v>0</v>
      </c>
      <c r="L713" s="242"/>
      <c r="M713" s="242">
        <f>SUM(M714:M722)</f>
        <v>0</v>
      </c>
      <c r="N713" s="242"/>
      <c r="O713" s="242">
        <f>SUM(O714:O722)</f>
        <v>0</v>
      </c>
      <c r="P713" s="242"/>
      <c r="Q713" s="242">
        <f>SUM(Q714:Q722)</f>
        <v>0</v>
      </c>
      <c r="R713" s="242"/>
      <c r="S713" s="243"/>
      <c r="T713" s="237"/>
      <c r="U713" s="237">
        <f>SUM(U714:U722)</f>
        <v>0</v>
      </c>
      <c r="V713" s="237"/>
      <c r="W713" s="237"/>
      <c r="AF713" t="s">
        <v>147</v>
      </c>
    </row>
    <row r="714" spans="1:59" outlineLevel="1" x14ac:dyDescent="0.25">
      <c r="A714" s="244">
        <v>72</v>
      </c>
      <c r="B714" s="245" t="s">
        <v>476</v>
      </c>
      <c r="C714" s="263" t="s">
        <v>477</v>
      </c>
      <c r="D714" s="246" t="s">
        <v>472</v>
      </c>
      <c r="E714" s="247">
        <v>1</v>
      </c>
      <c r="F714" s="248"/>
      <c r="G714" s="249">
        <f>ROUND(E714*F714,2)</f>
        <v>0</v>
      </c>
      <c r="H714" s="248"/>
      <c r="I714" s="249">
        <f>ROUND(E714*H714,2)</f>
        <v>0</v>
      </c>
      <c r="J714" s="248"/>
      <c r="K714" s="249">
        <f>ROUND(E714*J714,2)</f>
        <v>0</v>
      </c>
      <c r="L714" s="249">
        <v>21</v>
      </c>
      <c r="M714" s="249">
        <f>G714*(1+L714/100)</f>
        <v>0</v>
      </c>
      <c r="N714" s="249">
        <v>0</v>
      </c>
      <c r="O714" s="249">
        <f>ROUND(E714*N714,2)</f>
        <v>0</v>
      </c>
      <c r="P714" s="249">
        <v>0</v>
      </c>
      <c r="Q714" s="249">
        <f>ROUND(E714*P714,2)</f>
        <v>0</v>
      </c>
      <c r="R714" s="249"/>
      <c r="S714" s="250" t="s">
        <v>358</v>
      </c>
      <c r="T714" s="229">
        <v>0</v>
      </c>
      <c r="U714" s="229">
        <f>ROUND(E714*T714,2)</f>
        <v>0</v>
      </c>
      <c r="V714" s="229"/>
      <c r="W714" s="229" t="s">
        <v>473</v>
      </c>
      <c r="X714" s="210"/>
      <c r="Y714" s="210"/>
      <c r="Z714" s="210"/>
      <c r="AA714" s="210"/>
      <c r="AB714" s="210"/>
      <c r="AC714" s="210"/>
      <c r="AD714" s="210"/>
      <c r="AE714" s="210"/>
      <c r="AF714" s="210" t="s">
        <v>474</v>
      </c>
      <c r="AG714" s="210"/>
      <c r="AH714" s="210"/>
      <c r="AI714" s="210"/>
      <c r="AJ714" s="210"/>
      <c r="AK714" s="210"/>
      <c r="AL714" s="210"/>
      <c r="AM714" s="210"/>
      <c r="AN714" s="210"/>
      <c r="AO714" s="210"/>
      <c r="AP714" s="210"/>
      <c r="AQ714" s="210"/>
      <c r="AR714" s="210"/>
      <c r="AS714" s="210"/>
      <c r="AT714" s="210"/>
      <c r="AU714" s="210"/>
      <c r="AV714" s="210"/>
      <c r="AW714" s="210"/>
      <c r="AX714" s="210"/>
      <c r="AY714" s="210"/>
      <c r="AZ714" s="210"/>
      <c r="BA714" s="210"/>
      <c r="BB714" s="210"/>
      <c r="BC714" s="210"/>
      <c r="BD714" s="210"/>
      <c r="BE714" s="210"/>
      <c r="BF714" s="210"/>
      <c r="BG714" s="210"/>
    </row>
    <row r="715" spans="1:59" outlineLevel="1" x14ac:dyDescent="0.25">
      <c r="A715" s="227"/>
      <c r="B715" s="228"/>
      <c r="C715" s="267" t="s">
        <v>478</v>
      </c>
      <c r="D715" s="258"/>
      <c r="E715" s="258"/>
      <c r="F715" s="258"/>
      <c r="G715" s="258"/>
      <c r="H715" s="229"/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10"/>
      <c r="Y715" s="210"/>
      <c r="Z715" s="210"/>
      <c r="AA715" s="210"/>
      <c r="AB715" s="210"/>
      <c r="AC715" s="210"/>
      <c r="AD715" s="210"/>
      <c r="AE715" s="210"/>
      <c r="AF715" s="210" t="s">
        <v>219</v>
      </c>
      <c r="AG715" s="210"/>
      <c r="AH715" s="210"/>
      <c r="AI715" s="210"/>
      <c r="AJ715" s="210"/>
      <c r="AK715" s="210"/>
      <c r="AL715" s="210"/>
      <c r="AM715" s="210"/>
      <c r="AN715" s="210"/>
      <c r="AO715" s="210"/>
      <c r="AP715" s="210"/>
      <c r="AQ715" s="210"/>
      <c r="AR715" s="210"/>
      <c r="AS715" s="210"/>
      <c r="AT715" s="210"/>
      <c r="AU715" s="210"/>
      <c r="AV715" s="210"/>
      <c r="AW715" s="210"/>
      <c r="AX715" s="210"/>
      <c r="AY715" s="210"/>
      <c r="AZ715" s="210"/>
      <c r="BA715" s="210"/>
      <c r="BB715" s="210"/>
      <c r="BC715" s="210"/>
      <c r="BD715" s="210"/>
      <c r="BE715" s="210"/>
      <c r="BF715" s="210"/>
      <c r="BG715" s="210"/>
    </row>
    <row r="716" spans="1:59" outlineLevel="1" x14ac:dyDescent="0.25">
      <c r="A716" s="227"/>
      <c r="B716" s="228"/>
      <c r="C716" s="269" t="s">
        <v>326</v>
      </c>
      <c r="D716" s="234"/>
      <c r="E716" s="235"/>
      <c r="F716" s="236"/>
      <c r="G716" s="236"/>
      <c r="H716" s="229"/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10"/>
      <c r="Y716" s="210"/>
      <c r="Z716" s="210"/>
      <c r="AA716" s="210"/>
      <c r="AB716" s="210"/>
      <c r="AC716" s="210"/>
      <c r="AD716" s="210"/>
      <c r="AE716" s="210"/>
      <c r="AF716" s="210" t="s">
        <v>219</v>
      </c>
      <c r="AG716" s="210"/>
      <c r="AH716" s="210"/>
      <c r="AI716" s="210"/>
      <c r="AJ716" s="210"/>
      <c r="AK716" s="210"/>
      <c r="AL716" s="210"/>
      <c r="AM716" s="210"/>
      <c r="AN716" s="210"/>
      <c r="AO716" s="210"/>
      <c r="AP716" s="210"/>
      <c r="AQ716" s="210"/>
      <c r="AR716" s="210"/>
      <c r="AS716" s="210"/>
      <c r="AT716" s="210"/>
      <c r="AU716" s="210"/>
      <c r="AV716" s="210"/>
      <c r="AW716" s="210"/>
      <c r="AX716" s="210"/>
      <c r="AY716" s="210"/>
      <c r="AZ716" s="210"/>
      <c r="BA716" s="210"/>
      <c r="BB716" s="210"/>
      <c r="BC716" s="210"/>
      <c r="BD716" s="210"/>
      <c r="BE716" s="210"/>
      <c r="BF716" s="210"/>
      <c r="BG716" s="210"/>
    </row>
    <row r="717" spans="1:59" outlineLevel="1" x14ac:dyDescent="0.25">
      <c r="A717" s="227"/>
      <c r="B717" s="228"/>
      <c r="C717" s="268" t="s">
        <v>479</v>
      </c>
      <c r="D717" s="259"/>
      <c r="E717" s="259"/>
      <c r="F717" s="259"/>
      <c r="G717" s="259"/>
      <c r="H717" s="229"/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10"/>
      <c r="Y717" s="210"/>
      <c r="Z717" s="210"/>
      <c r="AA717" s="210"/>
      <c r="AB717" s="210"/>
      <c r="AC717" s="210"/>
      <c r="AD717" s="210"/>
      <c r="AE717" s="210"/>
      <c r="AF717" s="210" t="s">
        <v>219</v>
      </c>
      <c r="AG717" s="210"/>
      <c r="AH717" s="210"/>
      <c r="AI717" s="210"/>
      <c r="AJ717" s="210"/>
      <c r="AK717" s="210"/>
      <c r="AL717" s="210"/>
      <c r="AM717" s="210"/>
      <c r="AN717" s="210"/>
      <c r="AO717" s="210"/>
      <c r="AP717" s="210"/>
      <c r="AQ717" s="210"/>
      <c r="AR717" s="210"/>
      <c r="AS717" s="210"/>
      <c r="AT717" s="210"/>
      <c r="AU717" s="210"/>
      <c r="AV717" s="210"/>
      <c r="AW717" s="210"/>
      <c r="AX717" s="210"/>
      <c r="AY717" s="210"/>
      <c r="AZ717" s="210"/>
      <c r="BA717" s="210"/>
      <c r="BB717" s="210"/>
      <c r="BC717" s="210"/>
      <c r="BD717" s="210"/>
      <c r="BE717" s="210"/>
      <c r="BF717" s="210"/>
      <c r="BG717" s="210"/>
    </row>
    <row r="718" spans="1:59" outlineLevel="1" x14ac:dyDescent="0.25">
      <c r="A718" s="227"/>
      <c r="B718" s="228"/>
      <c r="C718" s="268" t="s">
        <v>480</v>
      </c>
      <c r="D718" s="259"/>
      <c r="E718" s="259"/>
      <c r="F718" s="259"/>
      <c r="G718" s="25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10"/>
      <c r="Y718" s="210"/>
      <c r="Z718" s="210"/>
      <c r="AA718" s="210"/>
      <c r="AB718" s="210"/>
      <c r="AC718" s="210"/>
      <c r="AD718" s="210"/>
      <c r="AE718" s="210"/>
      <c r="AF718" s="210" t="s">
        <v>219</v>
      </c>
      <c r="AG718" s="210"/>
      <c r="AH718" s="210"/>
      <c r="AI718" s="210"/>
      <c r="AJ718" s="210"/>
      <c r="AK718" s="210"/>
      <c r="AL718" s="210"/>
      <c r="AM718" s="210"/>
      <c r="AN718" s="210"/>
      <c r="AO718" s="210"/>
      <c r="AP718" s="210"/>
      <c r="AQ718" s="210"/>
      <c r="AR718" s="210"/>
      <c r="AS718" s="210"/>
      <c r="AT718" s="210"/>
      <c r="AU718" s="210"/>
      <c r="AV718" s="210"/>
      <c r="AW718" s="210"/>
      <c r="AX718" s="210"/>
      <c r="AY718" s="210"/>
      <c r="AZ718" s="210"/>
      <c r="BA718" s="210"/>
      <c r="BB718" s="210"/>
      <c r="BC718" s="210"/>
      <c r="BD718" s="210"/>
      <c r="BE718" s="210"/>
      <c r="BF718" s="210"/>
      <c r="BG718" s="210"/>
    </row>
    <row r="719" spans="1:59" outlineLevel="1" x14ac:dyDescent="0.25">
      <c r="A719" s="227"/>
      <c r="B719" s="228"/>
      <c r="C719" s="268" t="s">
        <v>481</v>
      </c>
      <c r="D719" s="259"/>
      <c r="E719" s="259"/>
      <c r="F719" s="259"/>
      <c r="G719" s="259"/>
      <c r="H719" s="229"/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10"/>
      <c r="Y719" s="210"/>
      <c r="Z719" s="210"/>
      <c r="AA719" s="210"/>
      <c r="AB719" s="210"/>
      <c r="AC719" s="210"/>
      <c r="AD719" s="210"/>
      <c r="AE719" s="210"/>
      <c r="AF719" s="210" t="s">
        <v>219</v>
      </c>
      <c r="AG719" s="210"/>
      <c r="AH719" s="210"/>
      <c r="AI719" s="210"/>
      <c r="AJ719" s="210"/>
      <c r="AK719" s="210"/>
      <c r="AL719" s="210"/>
      <c r="AM719" s="210"/>
      <c r="AN719" s="210"/>
      <c r="AO719" s="210"/>
      <c r="AP719" s="210"/>
      <c r="AQ719" s="210"/>
      <c r="AR719" s="210"/>
      <c r="AS719" s="210"/>
      <c r="AT719" s="210"/>
      <c r="AU719" s="210"/>
      <c r="AV719" s="210"/>
      <c r="AW719" s="210"/>
      <c r="AX719" s="210"/>
      <c r="AY719" s="210"/>
      <c r="AZ719" s="210"/>
      <c r="BA719" s="210"/>
      <c r="BB719" s="210"/>
      <c r="BC719" s="210"/>
      <c r="BD719" s="210"/>
      <c r="BE719" s="210"/>
      <c r="BF719" s="210"/>
      <c r="BG719" s="210"/>
    </row>
    <row r="720" spans="1:59" outlineLevel="1" x14ac:dyDescent="0.25">
      <c r="A720" s="227"/>
      <c r="B720" s="228"/>
      <c r="C720" s="268" t="s">
        <v>482</v>
      </c>
      <c r="D720" s="259"/>
      <c r="E720" s="259"/>
      <c r="F720" s="259"/>
      <c r="G720" s="259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10"/>
      <c r="Y720" s="210"/>
      <c r="Z720" s="210"/>
      <c r="AA720" s="210"/>
      <c r="AB720" s="210"/>
      <c r="AC720" s="210"/>
      <c r="AD720" s="210"/>
      <c r="AE720" s="210"/>
      <c r="AF720" s="210" t="s">
        <v>219</v>
      </c>
      <c r="AG720" s="210"/>
      <c r="AH720" s="210"/>
      <c r="AI720" s="210"/>
      <c r="AJ720" s="210"/>
      <c r="AK720" s="210"/>
      <c r="AL720" s="210"/>
      <c r="AM720" s="210"/>
      <c r="AN720" s="210"/>
      <c r="AO720" s="210"/>
      <c r="AP720" s="210"/>
      <c r="AQ720" s="210"/>
      <c r="AR720" s="210"/>
      <c r="AS720" s="210"/>
      <c r="AT720" s="210"/>
      <c r="AU720" s="210"/>
      <c r="AV720" s="210"/>
      <c r="AW720" s="210"/>
      <c r="AX720" s="210"/>
      <c r="AY720" s="210"/>
      <c r="AZ720" s="210"/>
      <c r="BA720" s="210"/>
      <c r="BB720" s="210"/>
      <c r="BC720" s="210"/>
      <c r="BD720" s="210"/>
      <c r="BE720" s="210"/>
      <c r="BF720" s="210"/>
      <c r="BG720" s="210"/>
    </row>
    <row r="721" spans="1:59" outlineLevel="1" x14ac:dyDescent="0.25">
      <c r="A721" s="244">
        <v>73</v>
      </c>
      <c r="B721" s="245" t="s">
        <v>483</v>
      </c>
      <c r="C721" s="263" t="s">
        <v>484</v>
      </c>
      <c r="D721" s="246" t="s">
        <v>472</v>
      </c>
      <c r="E721" s="247">
        <v>1</v>
      </c>
      <c r="F721" s="248"/>
      <c r="G721" s="249">
        <f>ROUND(E721*F721,2)</f>
        <v>0</v>
      </c>
      <c r="H721" s="248"/>
      <c r="I721" s="249">
        <f>ROUND(E721*H721,2)</f>
        <v>0</v>
      </c>
      <c r="J721" s="248"/>
      <c r="K721" s="249">
        <f>ROUND(E721*J721,2)</f>
        <v>0</v>
      </c>
      <c r="L721" s="249">
        <v>21</v>
      </c>
      <c r="M721" s="249">
        <f>G721*(1+L721/100)</f>
        <v>0</v>
      </c>
      <c r="N721" s="249">
        <v>0</v>
      </c>
      <c r="O721" s="249">
        <f>ROUND(E721*N721,2)</f>
        <v>0</v>
      </c>
      <c r="P721" s="249">
        <v>0</v>
      </c>
      <c r="Q721" s="249">
        <f>ROUND(E721*P721,2)</f>
        <v>0</v>
      </c>
      <c r="R721" s="249"/>
      <c r="S721" s="250" t="s">
        <v>358</v>
      </c>
      <c r="T721" s="229">
        <v>0</v>
      </c>
      <c r="U721" s="229">
        <f>ROUND(E721*T721,2)</f>
        <v>0</v>
      </c>
      <c r="V721" s="229"/>
      <c r="W721" s="229" t="s">
        <v>473</v>
      </c>
      <c r="X721" s="210"/>
      <c r="Y721" s="210"/>
      <c r="Z721" s="210"/>
      <c r="AA721" s="210"/>
      <c r="AB721" s="210"/>
      <c r="AC721" s="210"/>
      <c r="AD721" s="210"/>
      <c r="AE721" s="210"/>
      <c r="AF721" s="210" t="s">
        <v>474</v>
      </c>
      <c r="AG721" s="210"/>
      <c r="AH721" s="210"/>
      <c r="AI721" s="210"/>
      <c r="AJ721" s="210"/>
      <c r="AK721" s="210"/>
      <c r="AL721" s="210"/>
      <c r="AM721" s="210"/>
      <c r="AN721" s="210"/>
      <c r="AO721" s="210"/>
      <c r="AP721" s="210"/>
      <c r="AQ721" s="210"/>
      <c r="AR721" s="210"/>
      <c r="AS721" s="210"/>
      <c r="AT721" s="210"/>
      <c r="AU721" s="210"/>
      <c r="AV721" s="210"/>
      <c r="AW721" s="210"/>
      <c r="AX721" s="210"/>
      <c r="AY721" s="210"/>
      <c r="AZ721" s="210"/>
      <c r="BA721" s="210"/>
      <c r="BB721" s="210"/>
      <c r="BC721" s="210"/>
      <c r="BD721" s="210"/>
      <c r="BE721" s="210"/>
      <c r="BF721" s="210"/>
      <c r="BG721" s="210"/>
    </row>
    <row r="722" spans="1:59" ht="21" outlineLevel="1" x14ac:dyDescent="0.25">
      <c r="A722" s="227"/>
      <c r="B722" s="228"/>
      <c r="C722" s="267" t="s">
        <v>485</v>
      </c>
      <c r="D722" s="258"/>
      <c r="E722" s="258"/>
      <c r="F722" s="258"/>
      <c r="G722" s="258"/>
      <c r="H722" s="229"/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10"/>
      <c r="Y722" s="210"/>
      <c r="Z722" s="210"/>
      <c r="AA722" s="210"/>
      <c r="AB722" s="210"/>
      <c r="AC722" s="210"/>
      <c r="AD722" s="210"/>
      <c r="AE722" s="210"/>
      <c r="AF722" s="210" t="s">
        <v>219</v>
      </c>
      <c r="AG722" s="210"/>
      <c r="AH722" s="210"/>
      <c r="AI722" s="210"/>
      <c r="AJ722" s="210"/>
      <c r="AK722" s="210"/>
      <c r="AL722" s="210"/>
      <c r="AM722" s="210"/>
      <c r="AN722" s="210"/>
      <c r="AO722" s="210"/>
      <c r="AP722" s="210"/>
      <c r="AQ722" s="210"/>
      <c r="AR722" s="210"/>
      <c r="AS722" s="210"/>
      <c r="AT722" s="210"/>
      <c r="AU722" s="210"/>
      <c r="AV722" s="210"/>
      <c r="AW722" s="210"/>
      <c r="AX722" s="210"/>
      <c r="AY722" s="210"/>
      <c r="AZ722" s="260" t="str">
        <f>C722</f>
        <v>Náklady na ztížené provádění stavebních prací v důsledku nepřerušeného provozu na staveništi nebo v případech nepřerušeného provozu v objektech v nichž se stavební práce provádí.</v>
      </c>
      <c r="BA722" s="210"/>
      <c r="BB722" s="210"/>
      <c r="BC722" s="210"/>
      <c r="BD722" s="210"/>
      <c r="BE722" s="210"/>
      <c r="BF722" s="210"/>
      <c r="BG722" s="210"/>
    </row>
    <row r="723" spans="1:59" x14ac:dyDescent="0.25">
      <c r="A723" s="238" t="s">
        <v>146</v>
      </c>
      <c r="B723" s="239" t="s">
        <v>121</v>
      </c>
      <c r="C723" s="262" t="s">
        <v>30</v>
      </c>
      <c r="D723" s="240"/>
      <c r="E723" s="241"/>
      <c r="F723" s="242"/>
      <c r="G723" s="242">
        <f>SUMIF(AF724:AF725,"&lt;&gt;NOR",G724:G725)</f>
        <v>0</v>
      </c>
      <c r="H723" s="242"/>
      <c r="I723" s="242">
        <f>SUM(I724:I725)</f>
        <v>0</v>
      </c>
      <c r="J723" s="242"/>
      <c r="K723" s="242">
        <f>SUM(K724:K725)</f>
        <v>0</v>
      </c>
      <c r="L723" s="242"/>
      <c r="M723" s="242">
        <f>SUM(M724:M725)</f>
        <v>0</v>
      </c>
      <c r="N723" s="242"/>
      <c r="O723" s="242">
        <f>SUM(O724:O725)</f>
        <v>0</v>
      </c>
      <c r="P723" s="242"/>
      <c r="Q723" s="242">
        <f>SUM(Q724:Q725)</f>
        <v>0</v>
      </c>
      <c r="R723" s="242"/>
      <c r="S723" s="243"/>
      <c r="T723" s="237"/>
      <c r="U723" s="237">
        <f>SUM(U724:U725)</f>
        <v>0</v>
      </c>
      <c r="V723" s="237"/>
      <c r="W723" s="237"/>
      <c r="AF723" t="s">
        <v>147</v>
      </c>
    </row>
    <row r="724" spans="1:59" outlineLevel="1" x14ac:dyDescent="0.25">
      <c r="A724" s="244">
        <v>74</v>
      </c>
      <c r="B724" s="245" t="s">
        <v>486</v>
      </c>
      <c r="C724" s="263" t="s">
        <v>487</v>
      </c>
      <c r="D724" s="246" t="s">
        <v>472</v>
      </c>
      <c r="E724" s="247">
        <v>1</v>
      </c>
      <c r="F724" s="248"/>
      <c r="G724" s="249">
        <f>ROUND(E724*F724,2)</f>
        <v>0</v>
      </c>
      <c r="H724" s="248"/>
      <c r="I724" s="249">
        <f>ROUND(E724*H724,2)</f>
        <v>0</v>
      </c>
      <c r="J724" s="248"/>
      <c r="K724" s="249">
        <f>ROUND(E724*J724,2)</f>
        <v>0</v>
      </c>
      <c r="L724" s="249">
        <v>21</v>
      </c>
      <c r="M724" s="249">
        <f>G724*(1+L724/100)</f>
        <v>0</v>
      </c>
      <c r="N724" s="249">
        <v>0</v>
      </c>
      <c r="O724" s="249">
        <f>ROUND(E724*N724,2)</f>
        <v>0</v>
      </c>
      <c r="P724" s="249">
        <v>0</v>
      </c>
      <c r="Q724" s="249">
        <f>ROUND(E724*P724,2)</f>
        <v>0</v>
      </c>
      <c r="R724" s="249"/>
      <c r="S724" s="250" t="s">
        <v>358</v>
      </c>
      <c r="T724" s="229">
        <v>0</v>
      </c>
      <c r="U724" s="229">
        <f>ROUND(E724*T724,2)</f>
        <v>0</v>
      </c>
      <c r="V724" s="229"/>
      <c r="W724" s="229" t="s">
        <v>473</v>
      </c>
      <c r="X724" s="210"/>
      <c r="Y724" s="210"/>
      <c r="Z724" s="210"/>
      <c r="AA724" s="210"/>
      <c r="AB724" s="210"/>
      <c r="AC724" s="210"/>
      <c r="AD724" s="210"/>
      <c r="AE724" s="210"/>
      <c r="AF724" s="210" t="s">
        <v>474</v>
      </c>
      <c r="AG724" s="210"/>
      <c r="AH724" s="210"/>
      <c r="AI724" s="210"/>
      <c r="AJ724" s="210"/>
      <c r="AK724" s="210"/>
      <c r="AL724" s="210"/>
      <c r="AM724" s="210"/>
      <c r="AN724" s="210"/>
      <c r="AO724" s="210"/>
      <c r="AP724" s="210"/>
      <c r="AQ724" s="210"/>
      <c r="AR724" s="210"/>
      <c r="AS724" s="210"/>
      <c r="AT724" s="210"/>
      <c r="AU724" s="210"/>
      <c r="AV724" s="210"/>
      <c r="AW724" s="210"/>
      <c r="AX724" s="210"/>
      <c r="AY724" s="210"/>
      <c r="AZ724" s="210"/>
      <c r="BA724" s="210"/>
      <c r="BB724" s="210"/>
      <c r="BC724" s="210"/>
      <c r="BD724" s="210"/>
      <c r="BE724" s="210"/>
      <c r="BF724" s="210"/>
      <c r="BG724" s="210"/>
    </row>
    <row r="725" spans="1:59" ht="31.2" outlineLevel="1" x14ac:dyDescent="0.25">
      <c r="A725" s="227"/>
      <c r="B725" s="228"/>
      <c r="C725" s="267" t="s">
        <v>488</v>
      </c>
      <c r="D725" s="258"/>
      <c r="E725" s="258"/>
      <c r="F725" s="258"/>
      <c r="G725" s="258"/>
      <c r="H725" s="229"/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10"/>
      <c r="Y725" s="210"/>
      <c r="Z725" s="210"/>
      <c r="AA725" s="210"/>
      <c r="AB725" s="210"/>
      <c r="AC725" s="210"/>
      <c r="AD725" s="210"/>
      <c r="AE725" s="210"/>
      <c r="AF725" s="210" t="s">
        <v>219</v>
      </c>
      <c r="AG725" s="210"/>
      <c r="AH725" s="210"/>
      <c r="AI725" s="210"/>
      <c r="AJ725" s="210"/>
      <c r="AK725" s="210"/>
      <c r="AL725" s="210"/>
      <c r="AM725" s="210"/>
      <c r="AN725" s="210"/>
      <c r="AO725" s="210"/>
      <c r="AP725" s="210"/>
      <c r="AQ725" s="210"/>
      <c r="AR725" s="210"/>
      <c r="AS725" s="210"/>
      <c r="AT725" s="210"/>
      <c r="AU725" s="210"/>
      <c r="AV725" s="210"/>
      <c r="AW725" s="210"/>
      <c r="AX725" s="210"/>
      <c r="AY725" s="210"/>
      <c r="AZ725" s="260" t="str">
        <f>C725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A725" s="210"/>
      <c r="BB725" s="210"/>
      <c r="BC725" s="210"/>
      <c r="BD725" s="210"/>
      <c r="BE725" s="210"/>
      <c r="BF725" s="210"/>
      <c r="BG725" s="210"/>
    </row>
    <row r="726" spans="1:59" x14ac:dyDescent="0.25">
      <c r="A726" s="3"/>
      <c r="B726" s="4"/>
      <c r="C726" s="270"/>
      <c r="D726" s="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AD726">
        <v>15</v>
      </c>
      <c r="AE726">
        <v>21</v>
      </c>
      <c r="AF726" t="s">
        <v>134</v>
      </c>
    </row>
    <row r="727" spans="1:59" x14ac:dyDescent="0.25">
      <c r="A727" s="213"/>
      <c r="B727" s="214" t="s">
        <v>31</v>
      </c>
      <c r="C727" s="271"/>
      <c r="D727" s="215"/>
      <c r="E727" s="216"/>
      <c r="F727" s="216"/>
      <c r="G727" s="261">
        <f>G8+G11+G20+G223+G240+G262+G274+G413+G415+G420+G462+G491+G593+G704+G713+G723</f>
        <v>0</v>
      </c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AD727">
        <f>SUMIF(L7:L725,AD726,G7:G725)</f>
        <v>0</v>
      </c>
      <c r="AE727">
        <f>SUMIF(L7:L725,AE726,G7:G725)</f>
        <v>0</v>
      </c>
      <c r="AF727" t="s">
        <v>489</v>
      </c>
    </row>
    <row r="728" spans="1:59" x14ac:dyDescent="0.25">
      <c r="A728" s="3"/>
      <c r="B728" s="4"/>
      <c r="C728" s="270"/>
      <c r="D728" s="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59" x14ac:dyDescent="0.25">
      <c r="A729" s="3"/>
      <c r="B729" s="4"/>
      <c r="C729" s="270"/>
      <c r="D729" s="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59" x14ac:dyDescent="0.25">
      <c r="A730" s="217" t="s">
        <v>490</v>
      </c>
      <c r="B730" s="217"/>
      <c r="C730" s="272"/>
      <c r="D730" s="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59" x14ac:dyDescent="0.25">
      <c r="A731" s="218"/>
      <c r="B731" s="219"/>
      <c r="C731" s="273"/>
      <c r="D731" s="219"/>
      <c r="E731" s="219"/>
      <c r="F731" s="219"/>
      <c r="G731" s="22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AF731" t="s">
        <v>491</v>
      </c>
    </row>
    <row r="732" spans="1:59" x14ac:dyDescent="0.25">
      <c r="A732" s="221"/>
      <c r="B732" s="222"/>
      <c r="C732" s="274"/>
      <c r="D732" s="222"/>
      <c r="E732" s="222"/>
      <c r="F732" s="222"/>
      <c r="G732" s="22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59" x14ac:dyDescent="0.25">
      <c r="A733" s="221"/>
      <c r="B733" s="222"/>
      <c r="C733" s="274"/>
      <c r="D733" s="222"/>
      <c r="E733" s="222"/>
      <c r="F733" s="222"/>
      <c r="G733" s="22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59" x14ac:dyDescent="0.25">
      <c r="A734" s="221"/>
      <c r="B734" s="222"/>
      <c r="C734" s="274"/>
      <c r="D734" s="222"/>
      <c r="E734" s="222"/>
      <c r="F734" s="222"/>
      <c r="G734" s="22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59" x14ac:dyDescent="0.25">
      <c r="A735" s="224"/>
      <c r="B735" s="225"/>
      <c r="C735" s="275"/>
      <c r="D735" s="225"/>
      <c r="E735" s="225"/>
      <c r="F735" s="225"/>
      <c r="G735" s="22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59" x14ac:dyDescent="0.25">
      <c r="A736" s="3"/>
      <c r="B736" s="4"/>
      <c r="C736" s="270"/>
      <c r="D736" s="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3:32" x14ac:dyDescent="0.25">
      <c r="C737" s="276"/>
      <c r="D737" s="10"/>
      <c r="AF737" t="s">
        <v>493</v>
      </c>
    </row>
    <row r="738" spans="3:32" x14ac:dyDescent="0.25">
      <c r="D738" s="10"/>
    </row>
    <row r="739" spans="3:32" x14ac:dyDescent="0.25">
      <c r="D739" s="10"/>
    </row>
    <row r="740" spans="3:32" x14ac:dyDescent="0.25">
      <c r="D740" s="10"/>
    </row>
    <row r="741" spans="3:32" x14ac:dyDescent="0.25">
      <c r="D741" s="10"/>
    </row>
    <row r="742" spans="3:32" x14ac:dyDescent="0.25">
      <c r="D742" s="10"/>
    </row>
    <row r="743" spans="3:32" x14ac:dyDescent="0.25">
      <c r="D743" s="10"/>
    </row>
    <row r="744" spans="3:32" x14ac:dyDescent="0.25">
      <c r="D744" s="10"/>
    </row>
    <row r="745" spans="3:32" x14ac:dyDescent="0.25">
      <c r="D745" s="10"/>
    </row>
    <row r="746" spans="3:32" x14ac:dyDescent="0.25">
      <c r="D746" s="10"/>
    </row>
    <row r="747" spans="3:32" x14ac:dyDescent="0.25">
      <c r="D747" s="10"/>
    </row>
    <row r="748" spans="3:32" x14ac:dyDescent="0.25">
      <c r="D748" s="10"/>
    </row>
    <row r="749" spans="3:32" x14ac:dyDescent="0.25">
      <c r="D749" s="10"/>
    </row>
    <row r="750" spans="3:32" x14ac:dyDescent="0.25">
      <c r="D750" s="10"/>
    </row>
    <row r="751" spans="3:32" x14ac:dyDescent="0.25">
      <c r="D751" s="10"/>
    </row>
    <row r="752" spans="3:32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I36qvKpzFcn4CKObhzCbMB1YYsHJ1/5dCOzXs1IwZryPruoKQ4aAucigExAbuTUBm3hGMwrVwkifWDFhvvQFUA==" saltValue="tiz2XhBmL/J4Feb3+ZH57w==" spinCount="100000" sheet="1"/>
  <mergeCells count="45">
    <mergeCell ref="C718:G718"/>
    <mergeCell ref="C719:G719"/>
    <mergeCell ref="C720:G720"/>
    <mergeCell ref="C722:G722"/>
    <mergeCell ref="C725:G725"/>
    <mergeCell ref="C476:G476"/>
    <mergeCell ref="C478:G478"/>
    <mergeCell ref="C600:G600"/>
    <mergeCell ref="C627:G627"/>
    <mergeCell ref="C715:G715"/>
    <mergeCell ref="C717:G717"/>
    <mergeCell ref="C469:G469"/>
    <mergeCell ref="C470:G470"/>
    <mergeCell ref="C471:G471"/>
    <mergeCell ref="C472:G472"/>
    <mergeCell ref="C473:G473"/>
    <mergeCell ref="C475:G475"/>
    <mergeCell ref="C429:G429"/>
    <mergeCell ref="C464:G464"/>
    <mergeCell ref="C465:G465"/>
    <mergeCell ref="C466:G466"/>
    <mergeCell ref="C467:G467"/>
    <mergeCell ref="C468:G468"/>
    <mergeCell ref="C267:G267"/>
    <mergeCell ref="C268:G268"/>
    <mergeCell ref="C269:G269"/>
    <mergeCell ref="C270:G270"/>
    <mergeCell ref="C271:G271"/>
    <mergeCell ref="C423:G423"/>
    <mergeCell ref="C17:G17"/>
    <mergeCell ref="C18:G18"/>
    <mergeCell ref="C19:G19"/>
    <mergeCell ref="C205:G205"/>
    <mergeCell ref="C210:G210"/>
    <mergeCell ref="C242:G242"/>
    <mergeCell ref="A1:G1"/>
    <mergeCell ref="C2:G2"/>
    <mergeCell ref="C3:G3"/>
    <mergeCell ref="C4:G4"/>
    <mergeCell ref="A730:C730"/>
    <mergeCell ref="A731:G735"/>
    <mergeCell ref="C13:G13"/>
    <mergeCell ref="C14:G14"/>
    <mergeCell ref="C15:G15"/>
    <mergeCell ref="C16:G1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5374-6DFE-4B06-9B42-049F0D3AF4A5}">
  <sheetPr>
    <outlinePr summaryBelow="0"/>
  </sheetPr>
  <dimension ref="A1:BG5000"/>
  <sheetViews>
    <sheetView workbookViewId="0">
      <pane ySplit="7" topLeftCell="A8" activePane="bottomLeft" state="frozen"/>
      <selection pane="bottomLeft" activeCell="S1" sqref="S1"/>
    </sheetView>
  </sheetViews>
  <sheetFormatPr defaultRowHeight="13.2" outlineLevelRow="1" x14ac:dyDescent="0.25"/>
  <cols>
    <col min="1" max="1" width="3.44140625" customWidth="1"/>
    <col min="2" max="2" width="12.6640625" style="175" customWidth="1"/>
    <col min="3" max="3" width="38.33203125" style="17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19" max="19" width="9.21875" customWidth="1"/>
    <col min="20" max="23" width="0" hidden="1" customWidth="1"/>
    <col min="28" max="28" width="0" hidden="1" customWidth="1"/>
    <col min="30" max="40" width="0" hidden="1" customWidth="1"/>
    <col min="52" max="52" width="73.6640625" customWidth="1"/>
  </cols>
  <sheetData>
    <row r="1" spans="1:59" ht="15.75" customHeight="1" x14ac:dyDescent="0.3">
      <c r="A1" s="195" t="s">
        <v>7</v>
      </c>
      <c r="B1" s="195"/>
      <c r="C1" s="195"/>
      <c r="D1" s="195"/>
      <c r="E1" s="195"/>
      <c r="F1" s="195"/>
      <c r="G1" s="195"/>
      <c r="AF1" t="s">
        <v>122</v>
      </c>
    </row>
    <row r="2" spans="1:59" ht="25.05" customHeight="1" x14ac:dyDescent="0.25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F2" t="s">
        <v>123</v>
      </c>
    </row>
    <row r="3" spans="1:59" ht="25.05" customHeight="1" x14ac:dyDescent="0.25">
      <c r="A3" s="196" t="s">
        <v>9</v>
      </c>
      <c r="B3" s="49" t="s">
        <v>51</v>
      </c>
      <c r="C3" s="199" t="s">
        <v>52</v>
      </c>
      <c r="D3" s="197"/>
      <c r="E3" s="197"/>
      <c r="F3" s="197"/>
      <c r="G3" s="198"/>
      <c r="AB3" s="175" t="s">
        <v>123</v>
      </c>
      <c r="AF3" t="s">
        <v>124</v>
      </c>
    </row>
    <row r="4" spans="1:59" ht="25.05" customHeight="1" x14ac:dyDescent="0.25">
      <c r="A4" s="200" t="s">
        <v>10</v>
      </c>
      <c r="B4" s="201" t="s">
        <v>43</v>
      </c>
      <c r="C4" s="202" t="s">
        <v>48</v>
      </c>
      <c r="D4" s="203"/>
      <c r="E4" s="203"/>
      <c r="F4" s="203"/>
      <c r="G4" s="204"/>
      <c r="AF4" t="s">
        <v>125</v>
      </c>
    </row>
    <row r="5" spans="1:59" x14ac:dyDescent="0.25">
      <c r="D5" s="10"/>
    </row>
    <row r="6" spans="1:59" ht="39.6" x14ac:dyDescent="0.25">
      <c r="A6" s="206" t="s">
        <v>126</v>
      </c>
      <c r="B6" s="208" t="s">
        <v>127</v>
      </c>
      <c r="C6" s="208" t="s">
        <v>128</v>
      </c>
      <c r="D6" s="207" t="s">
        <v>129</v>
      </c>
      <c r="E6" s="206" t="s">
        <v>130</v>
      </c>
      <c r="F6" s="205" t="s">
        <v>131</v>
      </c>
      <c r="G6" s="206" t="s">
        <v>31</v>
      </c>
      <c r="H6" s="209" t="s">
        <v>32</v>
      </c>
      <c r="I6" s="209" t="s">
        <v>132</v>
      </c>
      <c r="J6" s="209" t="s">
        <v>33</v>
      </c>
      <c r="K6" s="209" t="s">
        <v>133</v>
      </c>
      <c r="L6" s="209" t="s">
        <v>134</v>
      </c>
      <c r="M6" s="209" t="s">
        <v>135</v>
      </c>
      <c r="N6" s="209" t="s">
        <v>136</v>
      </c>
      <c r="O6" s="209" t="s">
        <v>137</v>
      </c>
      <c r="P6" s="209" t="s">
        <v>138</v>
      </c>
      <c r="Q6" s="209" t="s">
        <v>139</v>
      </c>
      <c r="R6" s="209" t="s">
        <v>140</v>
      </c>
      <c r="S6" s="209" t="s">
        <v>141</v>
      </c>
      <c r="T6" s="209" t="s">
        <v>142</v>
      </c>
      <c r="U6" s="209" t="s">
        <v>143</v>
      </c>
      <c r="V6" s="209" t="s">
        <v>144</v>
      </c>
      <c r="W6" s="209" t="s">
        <v>145</v>
      </c>
    </row>
    <row r="7" spans="1:59" hidden="1" x14ac:dyDescent="0.25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59" x14ac:dyDescent="0.25">
      <c r="A8" s="238" t="s">
        <v>146</v>
      </c>
      <c r="B8" s="239" t="s">
        <v>63</v>
      </c>
      <c r="C8" s="262" t="s">
        <v>64</v>
      </c>
      <c r="D8" s="240"/>
      <c r="E8" s="241"/>
      <c r="F8" s="242"/>
      <c r="G8" s="242">
        <f>SUMIF(AF9:AF22,"&lt;&gt;NOR",G9:G22)</f>
        <v>0</v>
      </c>
      <c r="H8" s="242"/>
      <c r="I8" s="242">
        <f>SUM(I9:I22)</f>
        <v>0</v>
      </c>
      <c r="J8" s="242"/>
      <c r="K8" s="242">
        <f>SUM(K9:K22)</f>
        <v>0</v>
      </c>
      <c r="L8" s="242"/>
      <c r="M8" s="242">
        <f>SUM(M9:M22)</f>
        <v>0</v>
      </c>
      <c r="N8" s="242"/>
      <c r="O8" s="242">
        <f>SUM(O9:O22)</f>
        <v>1.44</v>
      </c>
      <c r="P8" s="242"/>
      <c r="Q8" s="242">
        <f>SUM(Q9:Q22)</f>
        <v>0</v>
      </c>
      <c r="R8" s="242"/>
      <c r="S8" s="243"/>
      <c r="T8" s="237"/>
      <c r="U8" s="237">
        <f>SUM(U9:U22)</f>
        <v>9.81</v>
      </c>
      <c r="V8" s="237"/>
      <c r="W8" s="237"/>
      <c r="AF8" t="s">
        <v>147</v>
      </c>
    </row>
    <row r="9" spans="1:59" outlineLevel="1" x14ac:dyDescent="0.25">
      <c r="A9" s="244">
        <v>1</v>
      </c>
      <c r="B9" s="245" t="s">
        <v>899</v>
      </c>
      <c r="C9" s="263" t="s">
        <v>900</v>
      </c>
      <c r="D9" s="246" t="s">
        <v>158</v>
      </c>
      <c r="E9" s="247">
        <v>7.6799999999999993E-2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9">
        <v>1.8196000000000001</v>
      </c>
      <c r="O9" s="249">
        <f>ROUND(E9*N9,2)</f>
        <v>0.14000000000000001</v>
      </c>
      <c r="P9" s="249">
        <v>0</v>
      </c>
      <c r="Q9" s="249">
        <f>ROUND(E9*P9,2)</f>
        <v>0</v>
      </c>
      <c r="R9" s="249"/>
      <c r="S9" s="250" t="s">
        <v>151</v>
      </c>
      <c r="T9" s="229">
        <v>6.77</v>
      </c>
      <c r="U9" s="229">
        <f>ROUND(E9*T9,2)</f>
        <v>0.52</v>
      </c>
      <c r="V9" s="229"/>
      <c r="W9" s="229" t="s">
        <v>152</v>
      </c>
      <c r="X9" s="210"/>
      <c r="Y9" s="210"/>
      <c r="Z9" s="210"/>
      <c r="AA9" s="210"/>
      <c r="AB9" s="210"/>
      <c r="AC9" s="210"/>
      <c r="AD9" s="210"/>
      <c r="AE9" s="210"/>
      <c r="AF9" s="210" t="s">
        <v>153</v>
      </c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</row>
    <row r="10" spans="1:59" outlineLevel="1" x14ac:dyDescent="0.25">
      <c r="A10" s="227"/>
      <c r="B10" s="228"/>
      <c r="C10" s="264" t="s">
        <v>901</v>
      </c>
      <c r="D10" s="230"/>
      <c r="E10" s="231">
        <v>7.6799999999999993E-2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10"/>
      <c r="Y10" s="210"/>
      <c r="Z10" s="210"/>
      <c r="AA10" s="210"/>
      <c r="AB10" s="210"/>
      <c r="AC10" s="210"/>
      <c r="AD10" s="210"/>
      <c r="AE10" s="210"/>
      <c r="AF10" s="210" t="s">
        <v>155</v>
      </c>
      <c r="AG10" s="210">
        <v>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</row>
    <row r="11" spans="1:59" outlineLevel="1" x14ac:dyDescent="0.25">
      <c r="A11" s="244">
        <v>2</v>
      </c>
      <c r="B11" s="245" t="s">
        <v>902</v>
      </c>
      <c r="C11" s="263" t="s">
        <v>903</v>
      </c>
      <c r="D11" s="246" t="s">
        <v>283</v>
      </c>
      <c r="E11" s="247">
        <v>0.13056000000000001</v>
      </c>
      <c r="F11" s="248"/>
      <c r="G11" s="249">
        <f>ROUND(E11*F11,2)</f>
        <v>0</v>
      </c>
      <c r="H11" s="248"/>
      <c r="I11" s="249">
        <f>ROUND(E11*H11,2)</f>
        <v>0</v>
      </c>
      <c r="J11" s="248"/>
      <c r="K11" s="249">
        <f>ROUND(E11*J11,2)</f>
        <v>0</v>
      </c>
      <c r="L11" s="249">
        <v>21</v>
      </c>
      <c r="M11" s="249">
        <f>G11*(1+L11/100)</f>
        <v>0</v>
      </c>
      <c r="N11" s="249">
        <v>1.9539999999999998E-2</v>
      </c>
      <c r="O11" s="249">
        <f>ROUND(E11*N11,2)</f>
        <v>0</v>
      </c>
      <c r="P11" s="249">
        <v>0</v>
      </c>
      <c r="Q11" s="249">
        <f>ROUND(E11*P11,2)</f>
        <v>0</v>
      </c>
      <c r="R11" s="249"/>
      <c r="S11" s="250" t="s">
        <v>151</v>
      </c>
      <c r="T11" s="229">
        <v>18.175000000000001</v>
      </c>
      <c r="U11" s="229">
        <f>ROUND(E11*T11,2)</f>
        <v>2.37</v>
      </c>
      <c r="V11" s="229"/>
      <c r="W11" s="229" t="s">
        <v>152</v>
      </c>
      <c r="X11" s="210"/>
      <c r="Y11" s="210"/>
      <c r="Z11" s="210"/>
      <c r="AA11" s="210"/>
      <c r="AB11" s="210"/>
      <c r="AC11" s="210"/>
      <c r="AD11" s="210"/>
      <c r="AE11" s="210"/>
      <c r="AF11" s="210" t="s">
        <v>153</v>
      </c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</row>
    <row r="12" spans="1:59" outlineLevel="1" x14ac:dyDescent="0.25">
      <c r="A12" s="227"/>
      <c r="B12" s="228"/>
      <c r="C12" s="264" t="s">
        <v>904</v>
      </c>
      <c r="D12" s="230"/>
      <c r="E12" s="231">
        <v>0.13056000000000001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10"/>
      <c r="Y12" s="210"/>
      <c r="Z12" s="210"/>
      <c r="AA12" s="210"/>
      <c r="AB12" s="210"/>
      <c r="AC12" s="210"/>
      <c r="AD12" s="210"/>
      <c r="AE12" s="210"/>
      <c r="AF12" s="210" t="s">
        <v>155</v>
      </c>
      <c r="AG12" s="210">
        <v>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</row>
    <row r="13" spans="1:59" outlineLevel="1" x14ac:dyDescent="0.25">
      <c r="A13" s="244">
        <v>3</v>
      </c>
      <c r="B13" s="245" t="s">
        <v>905</v>
      </c>
      <c r="C13" s="263" t="s">
        <v>906</v>
      </c>
      <c r="D13" s="246" t="s">
        <v>150</v>
      </c>
      <c r="E13" s="247">
        <v>10.59</v>
      </c>
      <c r="F13" s="248"/>
      <c r="G13" s="249">
        <f>ROUND(E13*F13,2)</f>
        <v>0</v>
      </c>
      <c r="H13" s="248"/>
      <c r="I13" s="249">
        <f>ROUND(E13*H13,2)</f>
        <v>0</v>
      </c>
      <c r="J13" s="248"/>
      <c r="K13" s="249">
        <f>ROUND(E13*J13,2)</f>
        <v>0</v>
      </c>
      <c r="L13" s="249">
        <v>21</v>
      </c>
      <c r="M13" s="249">
        <f>G13*(1+L13/100)</f>
        <v>0</v>
      </c>
      <c r="N13" s="249">
        <v>9.2030000000000001E-2</v>
      </c>
      <c r="O13" s="249">
        <f>ROUND(E13*N13,2)</f>
        <v>0.97</v>
      </c>
      <c r="P13" s="249">
        <v>0</v>
      </c>
      <c r="Q13" s="249">
        <f>ROUND(E13*P13,2)</f>
        <v>0</v>
      </c>
      <c r="R13" s="249"/>
      <c r="S13" s="250" t="s">
        <v>151</v>
      </c>
      <c r="T13" s="229">
        <v>0.54600000000000004</v>
      </c>
      <c r="U13" s="229">
        <f>ROUND(E13*T13,2)</f>
        <v>5.78</v>
      </c>
      <c r="V13" s="229"/>
      <c r="W13" s="229" t="s">
        <v>152</v>
      </c>
      <c r="X13" s="210"/>
      <c r="Y13" s="210"/>
      <c r="Z13" s="210"/>
      <c r="AA13" s="210"/>
      <c r="AB13" s="210"/>
      <c r="AC13" s="210"/>
      <c r="AD13" s="210"/>
      <c r="AE13" s="210"/>
      <c r="AF13" s="210" t="s">
        <v>153</v>
      </c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</row>
    <row r="14" spans="1:59" outlineLevel="1" x14ac:dyDescent="0.25">
      <c r="A14" s="227"/>
      <c r="B14" s="228"/>
      <c r="C14" s="264" t="s">
        <v>907</v>
      </c>
      <c r="D14" s="230"/>
      <c r="E14" s="231">
        <v>9.1560000000000006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10"/>
      <c r="Y14" s="210"/>
      <c r="Z14" s="210"/>
      <c r="AA14" s="210"/>
      <c r="AB14" s="210"/>
      <c r="AC14" s="210"/>
      <c r="AD14" s="210"/>
      <c r="AE14" s="210"/>
      <c r="AF14" s="210" t="s">
        <v>155</v>
      </c>
      <c r="AG14" s="210">
        <v>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</row>
    <row r="15" spans="1:59" outlineLevel="1" x14ac:dyDescent="0.25">
      <c r="A15" s="227"/>
      <c r="B15" s="228"/>
      <c r="C15" s="264" t="s">
        <v>908</v>
      </c>
      <c r="D15" s="230"/>
      <c r="E15" s="231">
        <v>2.8340000000000001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10"/>
      <c r="Y15" s="210"/>
      <c r="Z15" s="210"/>
      <c r="AA15" s="210"/>
      <c r="AB15" s="210"/>
      <c r="AC15" s="210"/>
      <c r="AD15" s="210"/>
      <c r="AE15" s="210"/>
      <c r="AF15" s="210" t="s">
        <v>155</v>
      </c>
      <c r="AG15" s="210">
        <v>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</row>
    <row r="16" spans="1:59" outlineLevel="1" x14ac:dyDescent="0.25">
      <c r="A16" s="227"/>
      <c r="B16" s="228"/>
      <c r="C16" s="264" t="s">
        <v>909</v>
      </c>
      <c r="D16" s="230"/>
      <c r="E16" s="231">
        <v>-1.4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10"/>
      <c r="Y16" s="210"/>
      <c r="Z16" s="210"/>
      <c r="AA16" s="210"/>
      <c r="AB16" s="210"/>
      <c r="AC16" s="210"/>
      <c r="AD16" s="210"/>
      <c r="AE16" s="210"/>
      <c r="AF16" s="210" t="s">
        <v>155</v>
      </c>
      <c r="AG16" s="210">
        <v>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</row>
    <row r="17" spans="1:59" outlineLevel="1" x14ac:dyDescent="0.25">
      <c r="A17" s="244">
        <v>4</v>
      </c>
      <c r="B17" s="245" t="s">
        <v>910</v>
      </c>
      <c r="C17" s="263" t="s">
        <v>911</v>
      </c>
      <c r="D17" s="246" t="s">
        <v>150</v>
      </c>
      <c r="E17" s="247">
        <v>1.375</v>
      </c>
      <c r="F17" s="248"/>
      <c r="G17" s="249">
        <f>ROUND(E17*F17,2)</f>
        <v>0</v>
      </c>
      <c r="H17" s="248"/>
      <c r="I17" s="249">
        <f>ROUND(E17*H17,2)</f>
        <v>0</v>
      </c>
      <c r="J17" s="248"/>
      <c r="K17" s="249">
        <f>ROUND(E17*J17,2)</f>
        <v>0</v>
      </c>
      <c r="L17" s="249">
        <v>21</v>
      </c>
      <c r="M17" s="249">
        <f>G17*(1+L17/100)</f>
        <v>0</v>
      </c>
      <c r="N17" s="249">
        <v>9.2969999999999997E-2</v>
      </c>
      <c r="O17" s="249">
        <f>ROUND(E17*N17,2)</f>
        <v>0.13</v>
      </c>
      <c r="P17" s="249">
        <v>0</v>
      </c>
      <c r="Q17" s="249">
        <f>ROUND(E17*P17,2)</f>
        <v>0</v>
      </c>
      <c r="R17" s="249"/>
      <c r="S17" s="250" t="s">
        <v>151</v>
      </c>
      <c r="T17" s="229">
        <v>0.54700000000000004</v>
      </c>
      <c r="U17" s="229">
        <f>ROUND(E17*T17,2)</f>
        <v>0.75</v>
      </c>
      <c r="V17" s="229"/>
      <c r="W17" s="229" t="s">
        <v>152</v>
      </c>
      <c r="X17" s="210"/>
      <c r="Y17" s="210"/>
      <c r="Z17" s="210"/>
      <c r="AA17" s="210"/>
      <c r="AB17" s="210"/>
      <c r="AC17" s="210"/>
      <c r="AD17" s="210"/>
      <c r="AE17" s="210"/>
      <c r="AF17" s="210" t="s">
        <v>153</v>
      </c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</row>
    <row r="18" spans="1:59" outlineLevel="1" x14ac:dyDescent="0.25">
      <c r="A18" s="227"/>
      <c r="B18" s="228"/>
      <c r="C18" s="264" t="s">
        <v>912</v>
      </c>
      <c r="D18" s="230"/>
      <c r="E18" s="231">
        <v>1.375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10"/>
      <c r="Y18" s="210"/>
      <c r="Z18" s="210"/>
      <c r="AA18" s="210"/>
      <c r="AB18" s="210"/>
      <c r="AC18" s="210"/>
      <c r="AD18" s="210"/>
      <c r="AE18" s="210"/>
      <c r="AF18" s="210" t="s">
        <v>155</v>
      </c>
      <c r="AG18" s="210">
        <v>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</row>
    <row r="19" spans="1:59" outlineLevel="1" x14ac:dyDescent="0.25">
      <c r="A19" s="244">
        <v>5</v>
      </c>
      <c r="B19" s="245" t="s">
        <v>913</v>
      </c>
      <c r="C19" s="263" t="s">
        <v>914</v>
      </c>
      <c r="D19" s="246" t="s">
        <v>150</v>
      </c>
      <c r="E19" s="247">
        <v>0.32</v>
      </c>
      <c r="F19" s="248"/>
      <c r="G19" s="249">
        <f>ROUND(E19*F19,2)</f>
        <v>0</v>
      </c>
      <c r="H19" s="248"/>
      <c r="I19" s="249">
        <f>ROUND(E19*H19,2)</f>
        <v>0</v>
      </c>
      <c r="J19" s="248"/>
      <c r="K19" s="249">
        <f>ROUND(E19*J19,2)</f>
        <v>0</v>
      </c>
      <c r="L19" s="249">
        <v>21</v>
      </c>
      <c r="M19" s="249">
        <f>G19*(1+L19/100)</f>
        <v>0</v>
      </c>
      <c r="N19" s="249">
        <v>0.17444000000000001</v>
      </c>
      <c r="O19" s="249">
        <f>ROUND(E19*N19,2)</f>
        <v>0.06</v>
      </c>
      <c r="P19" s="249">
        <v>0</v>
      </c>
      <c r="Q19" s="249">
        <f>ROUND(E19*P19,2)</f>
        <v>0</v>
      </c>
      <c r="R19" s="249"/>
      <c r="S19" s="250" t="s">
        <v>151</v>
      </c>
      <c r="T19" s="229">
        <v>1.21</v>
      </c>
      <c r="U19" s="229">
        <f>ROUND(E19*T19,2)</f>
        <v>0.39</v>
      </c>
      <c r="V19" s="229"/>
      <c r="W19" s="229" t="s">
        <v>152</v>
      </c>
      <c r="X19" s="210"/>
      <c r="Y19" s="210"/>
      <c r="Z19" s="210"/>
      <c r="AA19" s="210"/>
      <c r="AB19" s="210"/>
      <c r="AC19" s="210"/>
      <c r="AD19" s="210"/>
      <c r="AE19" s="210"/>
      <c r="AF19" s="210" t="s">
        <v>153</v>
      </c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</row>
    <row r="20" spans="1:59" outlineLevel="1" x14ac:dyDescent="0.25">
      <c r="A20" s="227"/>
      <c r="B20" s="228"/>
      <c r="C20" s="264" t="s">
        <v>915</v>
      </c>
      <c r="D20" s="230"/>
      <c r="E20" s="231">
        <v>0.32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10"/>
      <c r="Y20" s="210"/>
      <c r="Z20" s="210"/>
      <c r="AA20" s="210"/>
      <c r="AB20" s="210"/>
      <c r="AC20" s="210"/>
      <c r="AD20" s="210"/>
      <c r="AE20" s="210"/>
      <c r="AF20" s="210" t="s">
        <v>155</v>
      </c>
      <c r="AG20" s="210">
        <v>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</row>
    <row r="21" spans="1:59" outlineLevel="1" x14ac:dyDescent="0.25">
      <c r="A21" s="244">
        <v>6</v>
      </c>
      <c r="B21" s="245" t="s">
        <v>916</v>
      </c>
      <c r="C21" s="263" t="s">
        <v>917</v>
      </c>
      <c r="D21" s="246" t="s">
        <v>283</v>
      </c>
      <c r="E21" s="247">
        <v>0.13969999999999999</v>
      </c>
      <c r="F21" s="248"/>
      <c r="G21" s="249">
        <f>ROUND(E21*F21,2)</f>
        <v>0</v>
      </c>
      <c r="H21" s="248"/>
      <c r="I21" s="249">
        <f>ROUND(E21*H21,2)</f>
        <v>0</v>
      </c>
      <c r="J21" s="248"/>
      <c r="K21" s="249">
        <f>ROUND(E21*J21,2)</f>
        <v>0</v>
      </c>
      <c r="L21" s="249">
        <v>21</v>
      </c>
      <c r="M21" s="249">
        <f>G21*(1+L21/100)</f>
        <v>0</v>
      </c>
      <c r="N21" s="249">
        <v>1</v>
      </c>
      <c r="O21" s="249">
        <f>ROUND(E21*N21,2)</f>
        <v>0.14000000000000001</v>
      </c>
      <c r="P21" s="249">
        <v>0</v>
      </c>
      <c r="Q21" s="249">
        <f>ROUND(E21*P21,2)</f>
        <v>0</v>
      </c>
      <c r="R21" s="249" t="s">
        <v>233</v>
      </c>
      <c r="S21" s="250" t="s">
        <v>151</v>
      </c>
      <c r="T21" s="229">
        <v>0</v>
      </c>
      <c r="U21" s="229">
        <f>ROUND(E21*T21,2)</f>
        <v>0</v>
      </c>
      <c r="V21" s="229"/>
      <c r="W21" s="229" t="s">
        <v>234</v>
      </c>
      <c r="X21" s="210"/>
      <c r="Y21" s="210"/>
      <c r="Z21" s="210"/>
      <c r="AA21" s="210"/>
      <c r="AB21" s="210"/>
      <c r="AC21" s="210"/>
      <c r="AD21" s="210"/>
      <c r="AE21" s="210"/>
      <c r="AF21" s="210" t="s">
        <v>235</v>
      </c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</row>
    <row r="22" spans="1:59" outlineLevel="1" x14ac:dyDescent="0.25">
      <c r="A22" s="227"/>
      <c r="B22" s="228"/>
      <c r="C22" s="264" t="s">
        <v>918</v>
      </c>
      <c r="D22" s="230"/>
      <c r="E22" s="231">
        <v>0.13969999999999999</v>
      </c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10"/>
      <c r="Y22" s="210"/>
      <c r="Z22" s="210"/>
      <c r="AA22" s="210"/>
      <c r="AB22" s="210"/>
      <c r="AC22" s="210"/>
      <c r="AD22" s="210"/>
      <c r="AE22" s="210"/>
      <c r="AF22" s="210" t="s">
        <v>155</v>
      </c>
      <c r="AG22" s="210">
        <v>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</row>
    <row r="23" spans="1:59" x14ac:dyDescent="0.25">
      <c r="A23" s="238" t="s">
        <v>146</v>
      </c>
      <c r="B23" s="239" t="s">
        <v>65</v>
      </c>
      <c r="C23" s="262" t="s">
        <v>66</v>
      </c>
      <c r="D23" s="240"/>
      <c r="E23" s="241"/>
      <c r="F23" s="242"/>
      <c r="G23" s="242">
        <f>SUMIF(AF24:AF30,"&lt;&gt;NOR",G24:G30)</f>
        <v>0</v>
      </c>
      <c r="H23" s="242"/>
      <c r="I23" s="242">
        <f>SUM(I24:I30)</f>
        <v>0</v>
      </c>
      <c r="J23" s="242"/>
      <c r="K23" s="242">
        <f>SUM(K24:K30)</f>
        <v>0</v>
      </c>
      <c r="L23" s="242"/>
      <c r="M23" s="242">
        <f>SUM(M24:M30)</f>
        <v>0</v>
      </c>
      <c r="N23" s="242"/>
      <c r="O23" s="242">
        <f>SUM(O24:O30)</f>
        <v>0.04</v>
      </c>
      <c r="P23" s="242"/>
      <c r="Q23" s="242">
        <f>SUM(Q24:Q30)</f>
        <v>0</v>
      </c>
      <c r="R23" s="242"/>
      <c r="S23" s="243"/>
      <c r="T23" s="237"/>
      <c r="U23" s="237">
        <f>SUM(U24:U30)</f>
        <v>4.1399999999999997</v>
      </c>
      <c r="V23" s="237"/>
      <c r="W23" s="237"/>
      <c r="AF23" t="s">
        <v>147</v>
      </c>
    </row>
    <row r="24" spans="1:59" outlineLevel="1" x14ac:dyDescent="0.25">
      <c r="A24" s="244">
        <v>7</v>
      </c>
      <c r="B24" s="245" t="s">
        <v>919</v>
      </c>
      <c r="C24" s="263" t="s">
        <v>920</v>
      </c>
      <c r="D24" s="246" t="s">
        <v>150</v>
      </c>
      <c r="E24" s="247">
        <v>3.75</v>
      </c>
      <c r="F24" s="248"/>
      <c r="G24" s="249">
        <f>ROUND(E24*F24,2)</f>
        <v>0</v>
      </c>
      <c r="H24" s="248"/>
      <c r="I24" s="249">
        <f>ROUND(E24*H24,2)</f>
        <v>0</v>
      </c>
      <c r="J24" s="248"/>
      <c r="K24" s="249">
        <f>ROUND(E24*J24,2)</f>
        <v>0</v>
      </c>
      <c r="L24" s="249">
        <v>21</v>
      </c>
      <c r="M24" s="249">
        <f>G24*(1+L24/100)</f>
        <v>0</v>
      </c>
      <c r="N24" s="249">
        <v>1.1350000000000001E-2</v>
      </c>
      <c r="O24" s="249">
        <f>ROUND(E24*N24,2)</f>
        <v>0.04</v>
      </c>
      <c r="P24" s="249">
        <v>0</v>
      </c>
      <c r="Q24" s="249">
        <f>ROUND(E24*P24,2)</f>
        <v>0</v>
      </c>
      <c r="R24" s="249"/>
      <c r="S24" s="250" t="s">
        <v>151</v>
      </c>
      <c r="T24" s="229">
        <v>0.73599999999999999</v>
      </c>
      <c r="U24" s="229">
        <f>ROUND(E24*T24,2)</f>
        <v>2.76</v>
      </c>
      <c r="V24" s="229"/>
      <c r="W24" s="229" t="s">
        <v>152</v>
      </c>
      <c r="X24" s="210"/>
      <c r="Y24" s="210"/>
      <c r="Z24" s="210"/>
      <c r="AA24" s="210"/>
      <c r="AB24" s="210"/>
      <c r="AC24" s="210"/>
      <c r="AD24" s="210"/>
      <c r="AE24" s="210"/>
      <c r="AF24" s="210" t="s">
        <v>153</v>
      </c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</row>
    <row r="25" spans="1:59" outlineLevel="1" x14ac:dyDescent="0.25">
      <c r="A25" s="227"/>
      <c r="B25" s="228"/>
      <c r="C25" s="267" t="s">
        <v>921</v>
      </c>
      <c r="D25" s="258"/>
      <c r="E25" s="258"/>
      <c r="F25" s="258"/>
      <c r="G25" s="258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10"/>
      <c r="Y25" s="210"/>
      <c r="Z25" s="210"/>
      <c r="AA25" s="210"/>
      <c r="AB25" s="210"/>
      <c r="AC25" s="210"/>
      <c r="AD25" s="210"/>
      <c r="AE25" s="210"/>
      <c r="AF25" s="210" t="s">
        <v>219</v>
      </c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</row>
    <row r="26" spans="1:59" outlineLevel="1" x14ac:dyDescent="0.25">
      <c r="A26" s="227"/>
      <c r="B26" s="228"/>
      <c r="C26" s="264" t="s">
        <v>922</v>
      </c>
      <c r="D26" s="230"/>
      <c r="E26" s="231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10"/>
      <c r="Y26" s="210"/>
      <c r="Z26" s="210"/>
      <c r="AA26" s="210"/>
      <c r="AB26" s="210"/>
      <c r="AC26" s="210"/>
      <c r="AD26" s="210"/>
      <c r="AE26" s="210"/>
      <c r="AF26" s="210" t="s">
        <v>155</v>
      </c>
      <c r="AG26" s="210">
        <v>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</row>
    <row r="27" spans="1:59" outlineLevel="1" x14ac:dyDescent="0.25">
      <c r="A27" s="227"/>
      <c r="B27" s="228"/>
      <c r="C27" s="264" t="s">
        <v>923</v>
      </c>
      <c r="D27" s="230"/>
      <c r="E27" s="231">
        <v>3.75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10"/>
      <c r="Y27" s="210"/>
      <c r="Z27" s="210"/>
      <c r="AA27" s="210"/>
      <c r="AB27" s="210"/>
      <c r="AC27" s="210"/>
      <c r="AD27" s="210"/>
      <c r="AE27" s="210"/>
      <c r="AF27" s="210" t="s">
        <v>155</v>
      </c>
      <c r="AG27" s="210">
        <v>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</row>
    <row r="28" spans="1:59" outlineLevel="1" x14ac:dyDescent="0.25">
      <c r="A28" s="244">
        <v>8</v>
      </c>
      <c r="B28" s="245" t="s">
        <v>924</v>
      </c>
      <c r="C28" s="263" t="s">
        <v>925</v>
      </c>
      <c r="D28" s="246" t="s">
        <v>150</v>
      </c>
      <c r="E28" s="247">
        <v>3.75</v>
      </c>
      <c r="F28" s="248"/>
      <c r="G28" s="249">
        <f>ROUND(E28*F28,2)</f>
        <v>0</v>
      </c>
      <c r="H28" s="248"/>
      <c r="I28" s="249">
        <f>ROUND(E28*H28,2)</f>
        <v>0</v>
      </c>
      <c r="J28" s="248"/>
      <c r="K28" s="249">
        <f>ROUND(E28*J28,2)</f>
        <v>0</v>
      </c>
      <c r="L28" s="249">
        <v>21</v>
      </c>
      <c r="M28" s="249">
        <f>G28*(1+L28/100)</f>
        <v>0</v>
      </c>
      <c r="N28" s="249">
        <v>0</v>
      </c>
      <c r="O28" s="249">
        <f>ROUND(E28*N28,2)</f>
        <v>0</v>
      </c>
      <c r="P28" s="249">
        <v>0</v>
      </c>
      <c r="Q28" s="249">
        <f>ROUND(E28*P28,2)</f>
        <v>0</v>
      </c>
      <c r="R28" s="249"/>
      <c r="S28" s="250" t="s">
        <v>151</v>
      </c>
      <c r="T28" s="229">
        <v>0.36799999999999999</v>
      </c>
      <c r="U28" s="229">
        <f>ROUND(E28*T28,2)</f>
        <v>1.38</v>
      </c>
      <c r="V28" s="229"/>
      <c r="W28" s="229" t="s">
        <v>152</v>
      </c>
      <c r="X28" s="210"/>
      <c r="Y28" s="210"/>
      <c r="Z28" s="210"/>
      <c r="AA28" s="210"/>
      <c r="AB28" s="210"/>
      <c r="AC28" s="210"/>
      <c r="AD28" s="210"/>
      <c r="AE28" s="210"/>
      <c r="AF28" s="210" t="s">
        <v>153</v>
      </c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</row>
    <row r="29" spans="1:59" outlineLevel="1" x14ac:dyDescent="0.25">
      <c r="A29" s="227"/>
      <c r="B29" s="228"/>
      <c r="C29" s="264" t="s">
        <v>922</v>
      </c>
      <c r="D29" s="230"/>
      <c r="E29" s="231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10"/>
      <c r="Y29" s="210"/>
      <c r="Z29" s="210"/>
      <c r="AA29" s="210"/>
      <c r="AB29" s="210"/>
      <c r="AC29" s="210"/>
      <c r="AD29" s="210"/>
      <c r="AE29" s="210"/>
      <c r="AF29" s="210" t="s">
        <v>155</v>
      </c>
      <c r="AG29" s="210">
        <v>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</row>
    <row r="30" spans="1:59" outlineLevel="1" x14ac:dyDescent="0.25">
      <c r="A30" s="227"/>
      <c r="B30" s="228"/>
      <c r="C30" s="264" t="s">
        <v>923</v>
      </c>
      <c r="D30" s="230"/>
      <c r="E30" s="231">
        <v>3.75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10"/>
      <c r="Y30" s="210"/>
      <c r="Z30" s="210"/>
      <c r="AA30" s="210"/>
      <c r="AB30" s="210"/>
      <c r="AC30" s="210"/>
      <c r="AD30" s="210"/>
      <c r="AE30" s="210"/>
      <c r="AF30" s="210" t="s">
        <v>155</v>
      </c>
      <c r="AG30" s="210">
        <v>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</row>
    <row r="31" spans="1:59" x14ac:dyDescent="0.25">
      <c r="A31" s="238" t="s">
        <v>146</v>
      </c>
      <c r="B31" s="239" t="s">
        <v>69</v>
      </c>
      <c r="C31" s="262" t="s">
        <v>70</v>
      </c>
      <c r="D31" s="240"/>
      <c r="E31" s="241"/>
      <c r="F31" s="242"/>
      <c r="G31" s="242">
        <f>SUMIF(AF32:AF70,"&lt;&gt;NOR",G32:G70)</f>
        <v>0</v>
      </c>
      <c r="H31" s="242"/>
      <c r="I31" s="242">
        <f>SUM(I32:I70)</f>
        <v>0</v>
      </c>
      <c r="J31" s="242"/>
      <c r="K31" s="242">
        <f>SUM(K32:K70)</f>
        <v>0</v>
      </c>
      <c r="L31" s="242"/>
      <c r="M31" s="242">
        <f>SUM(M32:M70)</f>
        <v>0</v>
      </c>
      <c r="N31" s="242"/>
      <c r="O31" s="242">
        <f>SUM(O32:O70)</f>
        <v>1.85</v>
      </c>
      <c r="P31" s="242"/>
      <c r="Q31" s="242">
        <f>SUM(Q32:Q70)</f>
        <v>0</v>
      </c>
      <c r="R31" s="242"/>
      <c r="S31" s="243"/>
      <c r="T31" s="237"/>
      <c r="U31" s="237">
        <f>SUM(U32:U70)</f>
        <v>39.700000000000003</v>
      </c>
      <c r="V31" s="237"/>
      <c r="W31" s="237"/>
      <c r="AF31" t="s">
        <v>147</v>
      </c>
    </row>
    <row r="32" spans="1:59" outlineLevel="1" x14ac:dyDescent="0.25">
      <c r="A32" s="244">
        <v>9</v>
      </c>
      <c r="B32" s="245" t="s">
        <v>926</v>
      </c>
      <c r="C32" s="263" t="s">
        <v>927</v>
      </c>
      <c r="D32" s="246" t="s">
        <v>150</v>
      </c>
      <c r="E32" s="247">
        <v>9.8699999999999992</v>
      </c>
      <c r="F32" s="248"/>
      <c r="G32" s="249">
        <f>ROUND(E32*F32,2)</f>
        <v>0</v>
      </c>
      <c r="H32" s="248"/>
      <c r="I32" s="249">
        <f>ROUND(E32*H32,2)</f>
        <v>0</v>
      </c>
      <c r="J32" s="248"/>
      <c r="K32" s="249">
        <f>ROUND(E32*J32,2)</f>
        <v>0</v>
      </c>
      <c r="L32" s="249">
        <v>21</v>
      </c>
      <c r="M32" s="249">
        <f>G32*(1+L32/100)</f>
        <v>0</v>
      </c>
      <c r="N32" s="249">
        <v>5.7400000000000003E-3</v>
      </c>
      <c r="O32" s="249">
        <f>ROUND(E32*N32,2)</f>
        <v>0.06</v>
      </c>
      <c r="P32" s="249">
        <v>0</v>
      </c>
      <c r="Q32" s="249">
        <f>ROUND(E32*P32,2)</f>
        <v>0</v>
      </c>
      <c r="R32" s="249"/>
      <c r="S32" s="250" t="s">
        <v>151</v>
      </c>
      <c r="T32" s="229">
        <v>0.18984999999999999</v>
      </c>
      <c r="U32" s="229">
        <f>ROUND(E32*T32,2)</f>
        <v>1.87</v>
      </c>
      <c r="V32" s="229"/>
      <c r="W32" s="229" t="s">
        <v>152</v>
      </c>
      <c r="X32" s="210"/>
      <c r="Y32" s="210"/>
      <c r="Z32" s="210"/>
      <c r="AA32" s="210"/>
      <c r="AB32" s="210"/>
      <c r="AC32" s="210"/>
      <c r="AD32" s="210"/>
      <c r="AE32" s="210"/>
      <c r="AF32" s="210" t="s">
        <v>153</v>
      </c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</row>
    <row r="33" spans="1:59" outlineLevel="1" x14ac:dyDescent="0.25">
      <c r="A33" s="227"/>
      <c r="B33" s="228"/>
      <c r="C33" s="267" t="s">
        <v>928</v>
      </c>
      <c r="D33" s="258"/>
      <c r="E33" s="258"/>
      <c r="F33" s="258"/>
      <c r="G33" s="258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10"/>
      <c r="Y33" s="210"/>
      <c r="Z33" s="210"/>
      <c r="AA33" s="210"/>
      <c r="AB33" s="210"/>
      <c r="AC33" s="210"/>
      <c r="AD33" s="210"/>
      <c r="AE33" s="210"/>
      <c r="AF33" s="210" t="s">
        <v>219</v>
      </c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</row>
    <row r="34" spans="1:59" outlineLevel="1" x14ac:dyDescent="0.25">
      <c r="A34" s="227"/>
      <c r="B34" s="228"/>
      <c r="C34" s="264" t="s">
        <v>929</v>
      </c>
      <c r="D34" s="230"/>
      <c r="E34" s="231">
        <v>4.54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10"/>
      <c r="Y34" s="210"/>
      <c r="Z34" s="210"/>
      <c r="AA34" s="210"/>
      <c r="AB34" s="210"/>
      <c r="AC34" s="210"/>
      <c r="AD34" s="210"/>
      <c r="AE34" s="210"/>
      <c r="AF34" s="210" t="s">
        <v>155</v>
      </c>
      <c r="AG34" s="210">
        <v>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</row>
    <row r="35" spans="1:59" outlineLevel="1" x14ac:dyDescent="0.25">
      <c r="A35" s="227"/>
      <c r="B35" s="228"/>
      <c r="C35" s="264" t="s">
        <v>930</v>
      </c>
      <c r="D35" s="230"/>
      <c r="E35" s="231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10"/>
      <c r="Y35" s="210"/>
      <c r="Z35" s="210"/>
      <c r="AA35" s="210"/>
      <c r="AB35" s="210"/>
      <c r="AC35" s="210"/>
      <c r="AD35" s="210"/>
      <c r="AE35" s="210"/>
      <c r="AF35" s="210" t="s">
        <v>155</v>
      </c>
      <c r="AG35" s="210">
        <v>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</row>
    <row r="36" spans="1:59" outlineLevel="1" x14ac:dyDescent="0.25">
      <c r="A36" s="227"/>
      <c r="B36" s="228"/>
      <c r="C36" s="264" t="s">
        <v>931</v>
      </c>
      <c r="D36" s="230"/>
      <c r="E36" s="231">
        <v>3.9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10"/>
      <c r="Y36" s="210"/>
      <c r="Z36" s="210"/>
      <c r="AA36" s="210"/>
      <c r="AB36" s="210"/>
      <c r="AC36" s="210"/>
      <c r="AD36" s="210"/>
      <c r="AE36" s="210"/>
      <c r="AF36" s="210" t="s">
        <v>155</v>
      </c>
      <c r="AG36" s="210">
        <v>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</row>
    <row r="37" spans="1:59" outlineLevel="1" x14ac:dyDescent="0.25">
      <c r="A37" s="227"/>
      <c r="B37" s="228"/>
      <c r="C37" s="264" t="s">
        <v>932</v>
      </c>
      <c r="D37" s="230"/>
      <c r="E37" s="231">
        <v>1.43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10"/>
      <c r="Y37" s="210"/>
      <c r="Z37" s="210"/>
      <c r="AA37" s="210"/>
      <c r="AB37" s="210"/>
      <c r="AC37" s="210"/>
      <c r="AD37" s="210"/>
      <c r="AE37" s="210"/>
      <c r="AF37" s="210" t="s">
        <v>155</v>
      </c>
      <c r="AG37" s="210">
        <v>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</row>
    <row r="38" spans="1:59" outlineLevel="1" x14ac:dyDescent="0.25">
      <c r="A38" s="251">
        <v>10</v>
      </c>
      <c r="B38" s="252" t="s">
        <v>933</v>
      </c>
      <c r="C38" s="266" t="s">
        <v>934</v>
      </c>
      <c r="D38" s="253" t="s">
        <v>150</v>
      </c>
      <c r="E38" s="254">
        <v>9.8699999999999992</v>
      </c>
      <c r="F38" s="255"/>
      <c r="G38" s="256">
        <f>ROUND(E38*F38,2)</f>
        <v>0</v>
      </c>
      <c r="H38" s="255"/>
      <c r="I38" s="256">
        <f>ROUND(E38*H38,2)</f>
        <v>0</v>
      </c>
      <c r="J38" s="255"/>
      <c r="K38" s="256">
        <f>ROUND(E38*J38,2)</f>
        <v>0</v>
      </c>
      <c r="L38" s="256">
        <v>21</v>
      </c>
      <c r="M38" s="256">
        <f>G38*(1+L38/100)</f>
        <v>0</v>
      </c>
      <c r="N38" s="256">
        <v>7.9100000000000004E-3</v>
      </c>
      <c r="O38" s="256">
        <f>ROUND(E38*N38,2)</f>
        <v>0.08</v>
      </c>
      <c r="P38" s="256">
        <v>0</v>
      </c>
      <c r="Q38" s="256">
        <f>ROUND(E38*P38,2)</f>
        <v>0</v>
      </c>
      <c r="R38" s="256"/>
      <c r="S38" s="257" t="s">
        <v>151</v>
      </c>
      <c r="T38" s="229">
        <v>0.38100000000000001</v>
      </c>
      <c r="U38" s="229">
        <f>ROUND(E38*T38,2)</f>
        <v>3.76</v>
      </c>
      <c r="V38" s="229"/>
      <c r="W38" s="229" t="s">
        <v>152</v>
      </c>
      <c r="X38" s="210"/>
      <c r="Y38" s="210"/>
      <c r="Z38" s="210"/>
      <c r="AA38" s="210"/>
      <c r="AB38" s="210"/>
      <c r="AC38" s="210"/>
      <c r="AD38" s="210"/>
      <c r="AE38" s="210"/>
      <c r="AF38" s="210" t="s">
        <v>153</v>
      </c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</row>
    <row r="39" spans="1:59" outlineLevel="1" x14ac:dyDescent="0.25">
      <c r="A39" s="244">
        <v>11</v>
      </c>
      <c r="B39" s="245" t="s">
        <v>935</v>
      </c>
      <c r="C39" s="263" t="s">
        <v>936</v>
      </c>
      <c r="D39" s="246" t="s">
        <v>150</v>
      </c>
      <c r="E39" s="247">
        <v>1.0529999999999999</v>
      </c>
      <c r="F39" s="248"/>
      <c r="G39" s="249">
        <f>ROUND(E39*F39,2)</f>
        <v>0</v>
      </c>
      <c r="H39" s="248"/>
      <c r="I39" s="249">
        <f>ROUND(E39*H39,2)</f>
        <v>0</v>
      </c>
      <c r="J39" s="248"/>
      <c r="K39" s="249">
        <f>ROUND(E39*J39,2)</f>
        <v>0</v>
      </c>
      <c r="L39" s="249">
        <v>21</v>
      </c>
      <c r="M39" s="249">
        <f>G39*(1+L39/100)</f>
        <v>0</v>
      </c>
      <c r="N39" s="249">
        <v>7.2999999999999996E-4</v>
      </c>
      <c r="O39" s="249">
        <f>ROUND(E39*N39,2)</f>
        <v>0</v>
      </c>
      <c r="P39" s="249">
        <v>0</v>
      </c>
      <c r="Q39" s="249">
        <f>ROUND(E39*P39,2)</f>
        <v>0</v>
      </c>
      <c r="R39" s="249"/>
      <c r="S39" s="250" t="s">
        <v>151</v>
      </c>
      <c r="T39" s="229">
        <v>0.33</v>
      </c>
      <c r="U39" s="229">
        <f>ROUND(E39*T39,2)</f>
        <v>0.35</v>
      </c>
      <c r="V39" s="229"/>
      <c r="W39" s="229" t="s">
        <v>152</v>
      </c>
      <c r="X39" s="210"/>
      <c r="Y39" s="210"/>
      <c r="Z39" s="210"/>
      <c r="AA39" s="210"/>
      <c r="AB39" s="210"/>
      <c r="AC39" s="210"/>
      <c r="AD39" s="210"/>
      <c r="AE39" s="210"/>
      <c r="AF39" s="210" t="s">
        <v>153</v>
      </c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</row>
    <row r="40" spans="1:59" outlineLevel="1" x14ac:dyDescent="0.25">
      <c r="A40" s="227"/>
      <c r="B40" s="228"/>
      <c r="C40" s="264" t="s">
        <v>937</v>
      </c>
      <c r="D40" s="230"/>
      <c r="E40" s="231">
        <v>1.0529999999999999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10"/>
      <c r="Y40" s="210"/>
      <c r="Z40" s="210"/>
      <c r="AA40" s="210"/>
      <c r="AB40" s="210"/>
      <c r="AC40" s="210"/>
      <c r="AD40" s="210"/>
      <c r="AE40" s="210"/>
      <c r="AF40" s="210" t="s">
        <v>155</v>
      </c>
      <c r="AG40" s="210">
        <v>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</row>
    <row r="41" spans="1:59" outlineLevel="1" x14ac:dyDescent="0.25">
      <c r="A41" s="244">
        <v>12</v>
      </c>
      <c r="B41" s="245" t="s">
        <v>938</v>
      </c>
      <c r="C41" s="263" t="s">
        <v>939</v>
      </c>
      <c r="D41" s="246" t="s">
        <v>150</v>
      </c>
      <c r="E41" s="247">
        <v>3.6</v>
      </c>
      <c r="F41" s="248"/>
      <c r="G41" s="249">
        <f>ROUND(E41*F41,2)</f>
        <v>0</v>
      </c>
      <c r="H41" s="248"/>
      <c r="I41" s="249">
        <f>ROUND(E41*H41,2)</f>
        <v>0</v>
      </c>
      <c r="J41" s="248"/>
      <c r="K41" s="249">
        <f>ROUND(E41*J41,2)</f>
        <v>0</v>
      </c>
      <c r="L41" s="249">
        <v>21</v>
      </c>
      <c r="M41" s="249">
        <f>G41*(1+L41/100)</f>
        <v>0</v>
      </c>
      <c r="N41" s="249">
        <v>4.4139999999999999E-2</v>
      </c>
      <c r="O41" s="249">
        <f>ROUND(E41*N41,2)</f>
        <v>0.16</v>
      </c>
      <c r="P41" s="249">
        <v>0</v>
      </c>
      <c r="Q41" s="249">
        <f>ROUND(E41*P41,2)</f>
        <v>0</v>
      </c>
      <c r="R41" s="249"/>
      <c r="S41" s="250" t="s">
        <v>151</v>
      </c>
      <c r="T41" s="229">
        <v>0.6</v>
      </c>
      <c r="U41" s="229">
        <f>ROUND(E41*T41,2)</f>
        <v>2.16</v>
      </c>
      <c r="V41" s="229"/>
      <c r="W41" s="229" t="s">
        <v>152</v>
      </c>
      <c r="X41" s="210"/>
      <c r="Y41" s="210"/>
      <c r="Z41" s="210"/>
      <c r="AA41" s="210"/>
      <c r="AB41" s="210"/>
      <c r="AC41" s="210"/>
      <c r="AD41" s="210"/>
      <c r="AE41" s="210"/>
      <c r="AF41" s="210" t="s">
        <v>153</v>
      </c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</row>
    <row r="42" spans="1:59" outlineLevel="1" x14ac:dyDescent="0.25">
      <c r="A42" s="227"/>
      <c r="B42" s="228"/>
      <c r="C42" s="264" t="s">
        <v>940</v>
      </c>
      <c r="D42" s="230"/>
      <c r="E42" s="231">
        <v>3.6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10"/>
      <c r="Y42" s="210"/>
      <c r="Z42" s="210"/>
      <c r="AA42" s="210"/>
      <c r="AB42" s="210"/>
      <c r="AC42" s="210"/>
      <c r="AD42" s="210"/>
      <c r="AE42" s="210"/>
      <c r="AF42" s="210" t="s">
        <v>155</v>
      </c>
      <c r="AG42" s="210">
        <v>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</row>
    <row r="43" spans="1:59" outlineLevel="1" x14ac:dyDescent="0.25">
      <c r="A43" s="244">
        <v>13</v>
      </c>
      <c r="B43" s="245" t="s">
        <v>941</v>
      </c>
      <c r="C43" s="263" t="s">
        <v>942</v>
      </c>
      <c r="D43" s="246" t="s">
        <v>150</v>
      </c>
      <c r="E43" s="247">
        <v>18.762</v>
      </c>
      <c r="F43" s="248"/>
      <c r="G43" s="249">
        <f>ROUND(E43*F43,2)</f>
        <v>0</v>
      </c>
      <c r="H43" s="248"/>
      <c r="I43" s="249">
        <f>ROUND(E43*H43,2)</f>
        <v>0</v>
      </c>
      <c r="J43" s="248"/>
      <c r="K43" s="249">
        <f>ROUND(E43*J43,2)</f>
        <v>0</v>
      </c>
      <c r="L43" s="249">
        <v>21</v>
      </c>
      <c r="M43" s="249">
        <f>G43*(1+L43/100)</f>
        <v>0</v>
      </c>
      <c r="N43" s="249">
        <v>4.7660000000000001E-2</v>
      </c>
      <c r="O43" s="249">
        <f>ROUND(E43*N43,2)</f>
        <v>0.89</v>
      </c>
      <c r="P43" s="249">
        <v>0</v>
      </c>
      <c r="Q43" s="249">
        <f>ROUND(E43*P43,2)</f>
        <v>0</v>
      </c>
      <c r="R43" s="249"/>
      <c r="S43" s="250" t="s">
        <v>151</v>
      </c>
      <c r="T43" s="229">
        <v>0.84</v>
      </c>
      <c r="U43" s="229">
        <f>ROUND(E43*T43,2)</f>
        <v>15.76</v>
      </c>
      <c r="V43" s="229"/>
      <c r="W43" s="229" t="s">
        <v>152</v>
      </c>
      <c r="X43" s="210"/>
      <c r="Y43" s="210"/>
      <c r="Z43" s="210"/>
      <c r="AA43" s="210"/>
      <c r="AB43" s="210"/>
      <c r="AC43" s="210"/>
      <c r="AD43" s="210"/>
      <c r="AE43" s="210"/>
      <c r="AF43" s="210" t="s">
        <v>153</v>
      </c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</row>
    <row r="44" spans="1:59" outlineLevel="1" x14ac:dyDescent="0.25">
      <c r="A44" s="227"/>
      <c r="B44" s="228"/>
      <c r="C44" s="264" t="s">
        <v>943</v>
      </c>
      <c r="D44" s="230"/>
      <c r="E44" s="231">
        <v>6.54</v>
      </c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10"/>
      <c r="Y44" s="210"/>
      <c r="Z44" s="210"/>
      <c r="AA44" s="210"/>
      <c r="AB44" s="210"/>
      <c r="AC44" s="210"/>
      <c r="AD44" s="210"/>
      <c r="AE44" s="210"/>
      <c r="AF44" s="210" t="s">
        <v>155</v>
      </c>
      <c r="AG44" s="210">
        <v>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</row>
    <row r="45" spans="1:59" outlineLevel="1" x14ac:dyDescent="0.25">
      <c r="A45" s="227"/>
      <c r="B45" s="228"/>
      <c r="C45" s="264" t="s">
        <v>944</v>
      </c>
      <c r="D45" s="230"/>
      <c r="E45" s="231">
        <v>9.1560000000000006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10"/>
      <c r="Y45" s="210"/>
      <c r="Z45" s="210"/>
      <c r="AA45" s="210"/>
      <c r="AB45" s="210"/>
      <c r="AC45" s="210"/>
      <c r="AD45" s="210"/>
      <c r="AE45" s="210"/>
      <c r="AF45" s="210" t="s">
        <v>155</v>
      </c>
      <c r="AG45" s="210">
        <v>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</row>
    <row r="46" spans="1:59" outlineLevel="1" x14ac:dyDescent="0.25">
      <c r="A46" s="227"/>
      <c r="B46" s="228"/>
      <c r="C46" s="264" t="s">
        <v>908</v>
      </c>
      <c r="D46" s="230"/>
      <c r="E46" s="231">
        <v>2.8340000000000001</v>
      </c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10"/>
      <c r="Y46" s="210"/>
      <c r="Z46" s="210"/>
      <c r="AA46" s="210"/>
      <c r="AB46" s="210"/>
      <c r="AC46" s="210"/>
      <c r="AD46" s="210"/>
      <c r="AE46" s="210"/>
      <c r="AF46" s="210" t="s">
        <v>155</v>
      </c>
      <c r="AG46" s="210">
        <v>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</row>
    <row r="47" spans="1:59" outlineLevel="1" x14ac:dyDescent="0.25">
      <c r="A47" s="227"/>
      <c r="B47" s="228"/>
      <c r="C47" s="264" t="s">
        <v>909</v>
      </c>
      <c r="D47" s="230"/>
      <c r="E47" s="231">
        <v>-1.4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10"/>
      <c r="Y47" s="210"/>
      <c r="Z47" s="210"/>
      <c r="AA47" s="210"/>
      <c r="AB47" s="210"/>
      <c r="AC47" s="210"/>
      <c r="AD47" s="210"/>
      <c r="AE47" s="210"/>
      <c r="AF47" s="210" t="s">
        <v>155</v>
      </c>
      <c r="AG47" s="210">
        <v>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</row>
    <row r="48" spans="1:59" outlineLevel="1" x14ac:dyDescent="0.25">
      <c r="A48" s="227"/>
      <c r="B48" s="228"/>
      <c r="C48" s="264" t="s">
        <v>945</v>
      </c>
      <c r="D48" s="230"/>
      <c r="E48" s="231">
        <v>1.6319999999999999</v>
      </c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10"/>
      <c r="Y48" s="210"/>
      <c r="Z48" s="210"/>
      <c r="AA48" s="210"/>
      <c r="AB48" s="210"/>
      <c r="AC48" s="210"/>
      <c r="AD48" s="210"/>
      <c r="AE48" s="210"/>
      <c r="AF48" s="210" t="s">
        <v>155</v>
      </c>
      <c r="AG48" s="210">
        <v>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</row>
    <row r="49" spans="1:59" outlineLevel="1" x14ac:dyDescent="0.25">
      <c r="A49" s="244">
        <v>14</v>
      </c>
      <c r="B49" s="245" t="s">
        <v>946</v>
      </c>
      <c r="C49" s="263" t="s">
        <v>947</v>
      </c>
      <c r="D49" s="246" t="s">
        <v>150</v>
      </c>
      <c r="E49" s="247">
        <v>24.828800000000001</v>
      </c>
      <c r="F49" s="248"/>
      <c r="G49" s="249">
        <f>ROUND(E49*F49,2)</f>
        <v>0</v>
      </c>
      <c r="H49" s="248"/>
      <c r="I49" s="249">
        <f>ROUND(E49*H49,2)</f>
        <v>0</v>
      </c>
      <c r="J49" s="248"/>
      <c r="K49" s="249">
        <f>ROUND(E49*J49,2)</f>
        <v>0</v>
      </c>
      <c r="L49" s="249">
        <v>21</v>
      </c>
      <c r="M49" s="249">
        <f>G49*(1+L49/100)</f>
        <v>0</v>
      </c>
      <c r="N49" s="249">
        <v>1.5810000000000001E-2</v>
      </c>
      <c r="O49" s="249">
        <f>ROUND(E49*N49,2)</f>
        <v>0.39</v>
      </c>
      <c r="P49" s="249">
        <v>0</v>
      </c>
      <c r="Q49" s="249">
        <f>ROUND(E49*P49,2)</f>
        <v>0</v>
      </c>
      <c r="R49" s="249"/>
      <c r="S49" s="250" t="s">
        <v>151</v>
      </c>
      <c r="T49" s="229">
        <v>0.24845</v>
      </c>
      <c r="U49" s="229">
        <f>ROUND(E49*T49,2)</f>
        <v>6.17</v>
      </c>
      <c r="V49" s="229"/>
      <c r="W49" s="229" t="s">
        <v>152</v>
      </c>
      <c r="X49" s="210"/>
      <c r="Y49" s="210"/>
      <c r="Z49" s="210"/>
      <c r="AA49" s="210"/>
      <c r="AB49" s="210"/>
      <c r="AC49" s="210"/>
      <c r="AD49" s="210"/>
      <c r="AE49" s="210"/>
      <c r="AF49" s="210" t="s">
        <v>153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</row>
    <row r="50" spans="1:59" outlineLevel="1" x14ac:dyDescent="0.25">
      <c r="A50" s="227"/>
      <c r="B50" s="228"/>
      <c r="C50" s="267" t="s">
        <v>928</v>
      </c>
      <c r="D50" s="258"/>
      <c r="E50" s="258"/>
      <c r="F50" s="258"/>
      <c r="G50" s="258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10"/>
      <c r="Y50" s="210"/>
      <c r="Z50" s="210"/>
      <c r="AA50" s="210"/>
      <c r="AB50" s="210"/>
      <c r="AC50" s="210"/>
      <c r="AD50" s="210"/>
      <c r="AE50" s="210"/>
      <c r="AF50" s="210" t="s">
        <v>219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</row>
    <row r="51" spans="1:59" outlineLevel="1" x14ac:dyDescent="0.25">
      <c r="A51" s="227"/>
      <c r="B51" s="228"/>
      <c r="C51" s="264" t="s">
        <v>948</v>
      </c>
      <c r="D51" s="230"/>
      <c r="E51" s="231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10"/>
      <c r="Y51" s="210"/>
      <c r="Z51" s="210"/>
      <c r="AA51" s="210"/>
      <c r="AB51" s="210"/>
      <c r="AC51" s="210"/>
      <c r="AD51" s="210"/>
      <c r="AE51" s="210"/>
      <c r="AF51" s="210" t="s">
        <v>155</v>
      </c>
      <c r="AG51" s="210">
        <v>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</row>
    <row r="52" spans="1:59" outlineLevel="1" x14ac:dyDescent="0.25">
      <c r="A52" s="227"/>
      <c r="B52" s="228"/>
      <c r="C52" s="264" t="s">
        <v>949</v>
      </c>
      <c r="D52" s="230"/>
      <c r="E52" s="231">
        <v>17.788799999999998</v>
      </c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10"/>
      <c r="Y52" s="210"/>
      <c r="Z52" s="210"/>
      <c r="AA52" s="210"/>
      <c r="AB52" s="210"/>
      <c r="AC52" s="210"/>
      <c r="AD52" s="210"/>
      <c r="AE52" s="210"/>
      <c r="AF52" s="210" t="s">
        <v>155</v>
      </c>
      <c r="AG52" s="210">
        <v>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</row>
    <row r="53" spans="1:59" outlineLevel="1" x14ac:dyDescent="0.25">
      <c r="A53" s="227"/>
      <c r="B53" s="228"/>
      <c r="C53" s="264" t="s">
        <v>950</v>
      </c>
      <c r="D53" s="230"/>
      <c r="E53" s="231">
        <v>-1.2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10"/>
      <c r="Y53" s="210"/>
      <c r="Z53" s="210"/>
      <c r="AA53" s="210"/>
      <c r="AB53" s="210"/>
      <c r="AC53" s="210"/>
      <c r="AD53" s="210"/>
      <c r="AE53" s="210"/>
      <c r="AF53" s="210" t="s">
        <v>155</v>
      </c>
      <c r="AG53" s="210">
        <v>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</row>
    <row r="54" spans="1:59" outlineLevel="1" x14ac:dyDescent="0.25">
      <c r="A54" s="227"/>
      <c r="B54" s="228"/>
      <c r="C54" s="264" t="s">
        <v>909</v>
      </c>
      <c r="D54" s="230"/>
      <c r="E54" s="231">
        <v>-1.4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10"/>
      <c r="Y54" s="210"/>
      <c r="Z54" s="210"/>
      <c r="AA54" s="210"/>
      <c r="AB54" s="210"/>
      <c r="AC54" s="210"/>
      <c r="AD54" s="210"/>
      <c r="AE54" s="210"/>
      <c r="AF54" s="210" t="s">
        <v>155</v>
      </c>
      <c r="AG54" s="210">
        <v>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</row>
    <row r="55" spans="1:59" outlineLevel="1" x14ac:dyDescent="0.25">
      <c r="A55" s="227"/>
      <c r="B55" s="228"/>
      <c r="C55" s="264" t="s">
        <v>951</v>
      </c>
      <c r="D55" s="230"/>
      <c r="E55" s="231">
        <v>-2.5920000000000001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10"/>
      <c r="Y55" s="210"/>
      <c r="Z55" s="210"/>
      <c r="AA55" s="210"/>
      <c r="AB55" s="210"/>
      <c r="AC55" s="210"/>
      <c r="AD55" s="210"/>
      <c r="AE55" s="210"/>
      <c r="AF55" s="210" t="s">
        <v>155</v>
      </c>
      <c r="AG55" s="210">
        <v>0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</row>
    <row r="56" spans="1:59" outlineLevel="1" x14ac:dyDescent="0.25">
      <c r="A56" s="227"/>
      <c r="B56" s="228"/>
      <c r="C56" s="264" t="s">
        <v>930</v>
      </c>
      <c r="D56" s="230"/>
      <c r="E56" s="231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10"/>
      <c r="Y56" s="210"/>
      <c r="Z56" s="210"/>
      <c r="AA56" s="210"/>
      <c r="AB56" s="210"/>
      <c r="AC56" s="210"/>
      <c r="AD56" s="210"/>
      <c r="AE56" s="210"/>
      <c r="AF56" s="210" t="s">
        <v>155</v>
      </c>
      <c r="AG56" s="210">
        <v>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</row>
    <row r="57" spans="1:59" outlineLevel="1" x14ac:dyDescent="0.25">
      <c r="A57" s="227"/>
      <c r="B57" s="228"/>
      <c r="C57" s="264" t="s">
        <v>952</v>
      </c>
      <c r="D57" s="230"/>
      <c r="E57" s="231">
        <v>14.824</v>
      </c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10"/>
      <c r="Y57" s="210"/>
      <c r="Z57" s="210"/>
      <c r="AA57" s="210"/>
      <c r="AB57" s="210"/>
      <c r="AC57" s="210"/>
      <c r="AD57" s="210"/>
      <c r="AE57" s="210"/>
      <c r="AF57" s="210" t="s">
        <v>155</v>
      </c>
      <c r="AG57" s="210">
        <v>0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</row>
    <row r="58" spans="1:59" outlineLevel="1" x14ac:dyDescent="0.25">
      <c r="A58" s="227"/>
      <c r="B58" s="228"/>
      <c r="C58" s="264" t="s">
        <v>951</v>
      </c>
      <c r="D58" s="230"/>
      <c r="E58" s="231">
        <v>-2.5920000000000001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10"/>
      <c r="Y58" s="210"/>
      <c r="Z58" s="210"/>
      <c r="AA58" s="210"/>
      <c r="AB58" s="210"/>
      <c r="AC58" s="210"/>
      <c r="AD58" s="210"/>
      <c r="AE58" s="210"/>
      <c r="AF58" s="210" t="s">
        <v>155</v>
      </c>
      <c r="AG58" s="210">
        <v>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</row>
    <row r="59" spans="1:59" outlineLevel="1" x14ac:dyDescent="0.25">
      <c r="A59" s="244">
        <v>15</v>
      </c>
      <c r="B59" s="245" t="s">
        <v>953</v>
      </c>
      <c r="C59" s="263" t="s">
        <v>954</v>
      </c>
      <c r="D59" s="246" t="s">
        <v>150</v>
      </c>
      <c r="E59" s="247">
        <v>2.4912000000000001</v>
      </c>
      <c r="F59" s="248"/>
      <c r="G59" s="249">
        <f>ROUND(E59*F59,2)</f>
        <v>0</v>
      </c>
      <c r="H59" s="248"/>
      <c r="I59" s="249">
        <f>ROUND(E59*H59,2)</f>
        <v>0</v>
      </c>
      <c r="J59" s="248"/>
      <c r="K59" s="249">
        <f>ROUND(E59*J59,2)</f>
        <v>0</v>
      </c>
      <c r="L59" s="249">
        <v>21</v>
      </c>
      <c r="M59" s="249">
        <f>G59*(1+L59/100)</f>
        <v>0</v>
      </c>
      <c r="N59" s="249">
        <v>5.3690000000000002E-2</v>
      </c>
      <c r="O59" s="249">
        <f>ROUND(E59*N59,2)</f>
        <v>0.13</v>
      </c>
      <c r="P59" s="249">
        <v>0</v>
      </c>
      <c r="Q59" s="249">
        <f>ROUND(E59*P59,2)</f>
        <v>0</v>
      </c>
      <c r="R59" s="249"/>
      <c r="S59" s="250" t="s">
        <v>151</v>
      </c>
      <c r="T59" s="229">
        <v>1.17717</v>
      </c>
      <c r="U59" s="229">
        <f>ROUND(E59*T59,2)</f>
        <v>2.93</v>
      </c>
      <c r="V59" s="229"/>
      <c r="W59" s="229" t="s">
        <v>152</v>
      </c>
      <c r="X59" s="210"/>
      <c r="Y59" s="210"/>
      <c r="Z59" s="210"/>
      <c r="AA59" s="210"/>
      <c r="AB59" s="210"/>
      <c r="AC59" s="210"/>
      <c r="AD59" s="210"/>
      <c r="AE59" s="210"/>
      <c r="AF59" s="210" t="s">
        <v>153</v>
      </c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</row>
    <row r="60" spans="1:59" outlineLevel="1" x14ac:dyDescent="0.25">
      <c r="A60" s="227"/>
      <c r="B60" s="228"/>
      <c r="C60" s="264" t="s">
        <v>955</v>
      </c>
      <c r="D60" s="230"/>
      <c r="E60" s="231">
        <v>2.4912000000000001</v>
      </c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10"/>
      <c r="Y60" s="210"/>
      <c r="Z60" s="210"/>
      <c r="AA60" s="210"/>
      <c r="AB60" s="210"/>
      <c r="AC60" s="210"/>
      <c r="AD60" s="210"/>
      <c r="AE60" s="210"/>
      <c r="AF60" s="210" t="s">
        <v>155</v>
      </c>
      <c r="AG60" s="210">
        <v>0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</row>
    <row r="61" spans="1:59" outlineLevel="1" x14ac:dyDescent="0.25">
      <c r="A61" s="244">
        <v>16</v>
      </c>
      <c r="B61" s="245" t="s">
        <v>956</v>
      </c>
      <c r="C61" s="263" t="s">
        <v>957</v>
      </c>
      <c r="D61" s="246" t="s">
        <v>150</v>
      </c>
      <c r="E61" s="247">
        <v>21.0108</v>
      </c>
      <c r="F61" s="248"/>
      <c r="G61" s="249">
        <f>ROUND(E61*F61,2)</f>
        <v>0</v>
      </c>
      <c r="H61" s="248"/>
      <c r="I61" s="249">
        <f>ROUND(E61*H61,2)</f>
        <v>0</v>
      </c>
      <c r="J61" s="248"/>
      <c r="K61" s="249">
        <f>ROUND(E61*J61,2)</f>
        <v>0</v>
      </c>
      <c r="L61" s="249">
        <v>21</v>
      </c>
      <c r="M61" s="249">
        <f>G61*(1+L61/100)</f>
        <v>0</v>
      </c>
      <c r="N61" s="249">
        <v>6.5799999999999999E-3</v>
      </c>
      <c r="O61" s="249">
        <f>ROUND(E61*N61,2)</f>
        <v>0.14000000000000001</v>
      </c>
      <c r="P61" s="249">
        <v>0</v>
      </c>
      <c r="Q61" s="249">
        <f>ROUND(E61*P61,2)</f>
        <v>0</v>
      </c>
      <c r="R61" s="249"/>
      <c r="S61" s="250" t="s">
        <v>151</v>
      </c>
      <c r="T61" s="229">
        <v>0.31900000000000001</v>
      </c>
      <c r="U61" s="229">
        <f>ROUND(E61*T61,2)</f>
        <v>6.7</v>
      </c>
      <c r="V61" s="229"/>
      <c r="W61" s="229" t="s">
        <v>152</v>
      </c>
      <c r="X61" s="210"/>
      <c r="Y61" s="210"/>
      <c r="Z61" s="210"/>
      <c r="AA61" s="210"/>
      <c r="AB61" s="210"/>
      <c r="AC61" s="210"/>
      <c r="AD61" s="210"/>
      <c r="AE61" s="210"/>
      <c r="AF61" s="210" t="s">
        <v>153</v>
      </c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</row>
    <row r="62" spans="1:59" outlineLevel="1" x14ac:dyDescent="0.25">
      <c r="A62" s="227"/>
      <c r="B62" s="228"/>
      <c r="C62" s="264" t="s">
        <v>948</v>
      </c>
      <c r="D62" s="230"/>
      <c r="E62" s="231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10"/>
      <c r="Y62" s="210"/>
      <c r="Z62" s="210"/>
      <c r="AA62" s="210"/>
      <c r="AB62" s="210"/>
      <c r="AC62" s="210"/>
      <c r="AD62" s="210"/>
      <c r="AE62" s="210"/>
      <c r="AF62" s="210" t="s">
        <v>155</v>
      </c>
      <c r="AG62" s="210">
        <v>0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</row>
    <row r="63" spans="1:59" outlineLevel="1" x14ac:dyDescent="0.25">
      <c r="A63" s="227"/>
      <c r="B63" s="228"/>
      <c r="C63" s="264" t="s">
        <v>949</v>
      </c>
      <c r="D63" s="230"/>
      <c r="E63" s="231">
        <v>17.788799999999998</v>
      </c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10"/>
      <c r="Y63" s="210"/>
      <c r="Z63" s="210"/>
      <c r="AA63" s="210"/>
      <c r="AB63" s="210"/>
      <c r="AC63" s="210"/>
      <c r="AD63" s="210"/>
      <c r="AE63" s="210"/>
      <c r="AF63" s="210" t="s">
        <v>155</v>
      </c>
      <c r="AG63" s="210">
        <v>0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</row>
    <row r="64" spans="1:59" outlineLevel="1" x14ac:dyDescent="0.25">
      <c r="A64" s="227"/>
      <c r="B64" s="228"/>
      <c r="C64" s="264" t="s">
        <v>950</v>
      </c>
      <c r="D64" s="230"/>
      <c r="E64" s="231">
        <v>-1.2</v>
      </c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10"/>
      <c r="Y64" s="210"/>
      <c r="Z64" s="210"/>
      <c r="AA64" s="210"/>
      <c r="AB64" s="210"/>
      <c r="AC64" s="210"/>
      <c r="AD64" s="210"/>
      <c r="AE64" s="210"/>
      <c r="AF64" s="210" t="s">
        <v>155</v>
      </c>
      <c r="AG64" s="210">
        <v>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</row>
    <row r="65" spans="1:59" outlineLevel="1" x14ac:dyDescent="0.25">
      <c r="A65" s="227"/>
      <c r="B65" s="228"/>
      <c r="C65" s="264" t="s">
        <v>909</v>
      </c>
      <c r="D65" s="230"/>
      <c r="E65" s="231">
        <v>-1.4</v>
      </c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10"/>
      <c r="Y65" s="210"/>
      <c r="Z65" s="210"/>
      <c r="AA65" s="210"/>
      <c r="AB65" s="210"/>
      <c r="AC65" s="210"/>
      <c r="AD65" s="210"/>
      <c r="AE65" s="210"/>
      <c r="AF65" s="210" t="s">
        <v>155</v>
      </c>
      <c r="AG65" s="210">
        <v>0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</row>
    <row r="66" spans="1:59" outlineLevel="1" x14ac:dyDescent="0.25">
      <c r="A66" s="227"/>
      <c r="B66" s="228"/>
      <c r="C66" s="264" t="s">
        <v>951</v>
      </c>
      <c r="D66" s="230"/>
      <c r="E66" s="231">
        <v>-2.5920000000000001</v>
      </c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10"/>
      <c r="Y66" s="210"/>
      <c r="Z66" s="210"/>
      <c r="AA66" s="210"/>
      <c r="AB66" s="210"/>
      <c r="AC66" s="210"/>
      <c r="AD66" s="210"/>
      <c r="AE66" s="210"/>
      <c r="AF66" s="210" t="s">
        <v>155</v>
      </c>
      <c r="AG66" s="210">
        <v>0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</row>
    <row r="67" spans="1:59" outlineLevel="1" x14ac:dyDescent="0.25">
      <c r="A67" s="227"/>
      <c r="B67" s="228"/>
      <c r="C67" s="264" t="s">
        <v>930</v>
      </c>
      <c r="D67" s="230"/>
      <c r="E67" s="231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10"/>
      <c r="Y67" s="210"/>
      <c r="Z67" s="210"/>
      <c r="AA67" s="210"/>
      <c r="AB67" s="210"/>
      <c r="AC67" s="210"/>
      <c r="AD67" s="210"/>
      <c r="AE67" s="210"/>
      <c r="AF67" s="210" t="s">
        <v>155</v>
      </c>
      <c r="AG67" s="210">
        <v>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</row>
    <row r="68" spans="1:59" outlineLevel="1" x14ac:dyDescent="0.25">
      <c r="A68" s="227"/>
      <c r="B68" s="228"/>
      <c r="C68" s="264" t="s">
        <v>958</v>
      </c>
      <c r="D68" s="230"/>
      <c r="E68" s="231">
        <v>9.3740000000000006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10"/>
      <c r="Y68" s="210"/>
      <c r="Z68" s="210"/>
      <c r="AA68" s="210"/>
      <c r="AB68" s="210"/>
      <c r="AC68" s="210"/>
      <c r="AD68" s="210"/>
      <c r="AE68" s="210"/>
      <c r="AF68" s="210" t="s">
        <v>155</v>
      </c>
      <c r="AG68" s="210">
        <v>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</row>
    <row r="69" spans="1:59" outlineLevel="1" x14ac:dyDescent="0.25">
      <c r="A69" s="227"/>
      <c r="B69" s="228"/>
      <c r="C69" s="264" t="s">
        <v>951</v>
      </c>
      <c r="D69" s="230"/>
      <c r="E69" s="231">
        <v>-2.5920000000000001</v>
      </c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10"/>
      <c r="Y69" s="210"/>
      <c r="Z69" s="210"/>
      <c r="AA69" s="210"/>
      <c r="AB69" s="210"/>
      <c r="AC69" s="210"/>
      <c r="AD69" s="210"/>
      <c r="AE69" s="210"/>
      <c r="AF69" s="210" t="s">
        <v>155</v>
      </c>
      <c r="AG69" s="210">
        <v>0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</row>
    <row r="70" spans="1:59" outlineLevel="1" x14ac:dyDescent="0.25">
      <c r="A70" s="227"/>
      <c r="B70" s="228"/>
      <c r="C70" s="264" t="s">
        <v>959</v>
      </c>
      <c r="D70" s="230"/>
      <c r="E70" s="231">
        <v>1.6319999999999999</v>
      </c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10"/>
      <c r="Y70" s="210"/>
      <c r="Z70" s="210"/>
      <c r="AA70" s="210"/>
      <c r="AB70" s="210"/>
      <c r="AC70" s="210"/>
      <c r="AD70" s="210"/>
      <c r="AE70" s="210"/>
      <c r="AF70" s="210" t="s">
        <v>155</v>
      </c>
      <c r="AG70" s="210">
        <v>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</row>
    <row r="71" spans="1:59" x14ac:dyDescent="0.25">
      <c r="A71" s="238" t="s">
        <v>146</v>
      </c>
      <c r="B71" s="239" t="s">
        <v>73</v>
      </c>
      <c r="C71" s="262" t="s">
        <v>74</v>
      </c>
      <c r="D71" s="240"/>
      <c r="E71" s="241"/>
      <c r="F71" s="242"/>
      <c r="G71" s="242">
        <f>SUMIF(AF72:AF78,"&lt;&gt;NOR",G72:G78)</f>
        <v>0</v>
      </c>
      <c r="H71" s="242"/>
      <c r="I71" s="242">
        <f>SUM(I72:I78)</f>
        <v>0</v>
      </c>
      <c r="J71" s="242"/>
      <c r="K71" s="242">
        <f>SUM(K72:K78)</f>
        <v>0</v>
      </c>
      <c r="L71" s="242"/>
      <c r="M71" s="242">
        <f>SUM(M72:M78)</f>
        <v>0</v>
      </c>
      <c r="N71" s="242"/>
      <c r="O71" s="242">
        <f>SUM(O72:O78)</f>
        <v>0.78</v>
      </c>
      <c r="P71" s="242"/>
      <c r="Q71" s="242">
        <f>SUM(Q72:Q78)</f>
        <v>0</v>
      </c>
      <c r="R71" s="242"/>
      <c r="S71" s="243"/>
      <c r="T71" s="237"/>
      <c r="U71" s="237">
        <f>SUM(U72:U78)</f>
        <v>2.85</v>
      </c>
      <c r="V71" s="237"/>
      <c r="W71" s="237"/>
      <c r="AF71" t="s">
        <v>147</v>
      </c>
    </row>
    <row r="72" spans="1:59" outlineLevel="1" x14ac:dyDescent="0.25">
      <c r="A72" s="244">
        <v>17</v>
      </c>
      <c r="B72" s="245" t="s">
        <v>960</v>
      </c>
      <c r="C72" s="263" t="s">
        <v>961</v>
      </c>
      <c r="D72" s="246" t="s">
        <v>150</v>
      </c>
      <c r="E72" s="247">
        <v>10.518000000000001</v>
      </c>
      <c r="F72" s="248"/>
      <c r="G72" s="249">
        <f>ROUND(E72*F72,2)</f>
        <v>0</v>
      </c>
      <c r="H72" s="248"/>
      <c r="I72" s="249">
        <f>ROUND(E72*H72,2)</f>
        <v>0</v>
      </c>
      <c r="J72" s="248"/>
      <c r="K72" s="249">
        <f>ROUND(E72*J72,2)</f>
        <v>0</v>
      </c>
      <c r="L72" s="249">
        <v>21</v>
      </c>
      <c r="M72" s="249">
        <f>G72*(1+L72/100)</f>
        <v>0</v>
      </c>
      <c r="N72" s="249">
        <v>7.4260000000000007E-2</v>
      </c>
      <c r="O72" s="249">
        <f>ROUND(E72*N72,2)</f>
        <v>0.78</v>
      </c>
      <c r="P72" s="249">
        <v>0</v>
      </c>
      <c r="Q72" s="249">
        <f>ROUND(E72*P72,2)</f>
        <v>0</v>
      </c>
      <c r="R72" s="249"/>
      <c r="S72" s="250" t="s">
        <v>151</v>
      </c>
      <c r="T72" s="229">
        <v>0.27100000000000002</v>
      </c>
      <c r="U72" s="229">
        <f>ROUND(E72*T72,2)</f>
        <v>2.85</v>
      </c>
      <c r="V72" s="229"/>
      <c r="W72" s="229" t="s">
        <v>152</v>
      </c>
      <c r="X72" s="210"/>
      <c r="Y72" s="210"/>
      <c r="Z72" s="210"/>
      <c r="AA72" s="210"/>
      <c r="AB72" s="210"/>
      <c r="AC72" s="210"/>
      <c r="AD72" s="210"/>
      <c r="AE72" s="210"/>
      <c r="AF72" s="210" t="s">
        <v>153</v>
      </c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</row>
    <row r="73" spans="1:59" outlineLevel="1" x14ac:dyDescent="0.25">
      <c r="A73" s="227"/>
      <c r="B73" s="228"/>
      <c r="C73" s="264" t="s">
        <v>948</v>
      </c>
      <c r="D73" s="230"/>
      <c r="E73" s="231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10"/>
      <c r="Y73" s="210"/>
      <c r="Z73" s="210"/>
      <c r="AA73" s="210"/>
      <c r="AB73" s="210"/>
      <c r="AC73" s="210"/>
      <c r="AD73" s="210"/>
      <c r="AE73" s="210"/>
      <c r="AF73" s="210" t="s">
        <v>155</v>
      </c>
      <c r="AG73" s="210">
        <v>0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</row>
    <row r="74" spans="1:59" outlineLevel="1" x14ac:dyDescent="0.25">
      <c r="A74" s="227"/>
      <c r="B74" s="228"/>
      <c r="C74" s="264" t="s">
        <v>962</v>
      </c>
      <c r="D74" s="230"/>
      <c r="E74" s="231">
        <v>4.54</v>
      </c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10"/>
      <c r="Y74" s="210"/>
      <c r="Z74" s="210"/>
      <c r="AA74" s="210"/>
      <c r="AB74" s="210"/>
      <c r="AC74" s="210"/>
      <c r="AD74" s="210"/>
      <c r="AE74" s="210"/>
      <c r="AF74" s="210" t="s">
        <v>155</v>
      </c>
      <c r="AG74" s="210">
        <v>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</row>
    <row r="75" spans="1:59" outlineLevel="1" x14ac:dyDescent="0.25">
      <c r="A75" s="227"/>
      <c r="B75" s="228"/>
      <c r="C75" s="264" t="s">
        <v>963</v>
      </c>
      <c r="D75" s="230"/>
      <c r="E75" s="231">
        <v>0.64800000000000002</v>
      </c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10"/>
      <c r="Y75" s="210"/>
      <c r="Z75" s="210"/>
      <c r="AA75" s="210"/>
      <c r="AB75" s="210"/>
      <c r="AC75" s="210"/>
      <c r="AD75" s="210"/>
      <c r="AE75" s="210"/>
      <c r="AF75" s="210" t="s">
        <v>155</v>
      </c>
      <c r="AG75" s="210">
        <v>0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</row>
    <row r="76" spans="1:59" outlineLevel="1" x14ac:dyDescent="0.25">
      <c r="A76" s="227"/>
      <c r="B76" s="228"/>
      <c r="C76" s="264" t="s">
        <v>930</v>
      </c>
      <c r="D76" s="230"/>
      <c r="E76" s="231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10"/>
      <c r="Y76" s="210"/>
      <c r="Z76" s="210"/>
      <c r="AA76" s="210"/>
      <c r="AB76" s="210"/>
      <c r="AC76" s="210"/>
      <c r="AD76" s="210"/>
      <c r="AE76" s="210"/>
      <c r="AF76" s="210" t="s">
        <v>155</v>
      </c>
      <c r="AG76" s="210">
        <v>0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</row>
    <row r="77" spans="1:59" outlineLevel="1" x14ac:dyDescent="0.25">
      <c r="A77" s="227"/>
      <c r="B77" s="228"/>
      <c r="C77" s="264" t="s">
        <v>931</v>
      </c>
      <c r="D77" s="230"/>
      <c r="E77" s="231">
        <v>3.9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10"/>
      <c r="Y77" s="210"/>
      <c r="Z77" s="210"/>
      <c r="AA77" s="210"/>
      <c r="AB77" s="210"/>
      <c r="AC77" s="210"/>
      <c r="AD77" s="210"/>
      <c r="AE77" s="210"/>
      <c r="AF77" s="210" t="s">
        <v>155</v>
      </c>
      <c r="AG77" s="210">
        <v>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</row>
    <row r="78" spans="1:59" outlineLevel="1" x14ac:dyDescent="0.25">
      <c r="A78" s="227"/>
      <c r="B78" s="228"/>
      <c r="C78" s="264" t="s">
        <v>932</v>
      </c>
      <c r="D78" s="230"/>
      <c r="E78" s="231">
        <v>1.43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10"/>
      <c r="Y78" s="210"/>
      <c r="Z78" s="210"/>
      <c r="AA78" s="210"/>
      <c r="AB78" s="210"/>
      <c r="AC78" s="210"/>
      <c r="AD78" s="210"/>
      <c r="AE78" s="210"/>
      <c r="AF78" s="210" t="s">
        <v>155</v>
      </c>
      <c r="AG78" s="210">
        <v>0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</row>
    <row r="79" spans="1:59" x14ac:dyDescent="0.25">
      <c r="A79" s="238" t="s">
        <v>146</v>
      </c>
      <c r="B79" s="239" t="s">
        <v>75</v>
      </c>
      <c r="C79" s="262" t="s">
        <v>76</v>
      </c>
      <c r="D79" s="240"/>
      <c r="E79" s="241"/>
      <c r="F79" s="242"/>
      <c r="G79" s="242">
        <f>SUMIF(AF80:AF81,"&lt;&gt;NOR",G80:G81)</f>
        <v>0</v>
      </c>
      <c r="H79" s="242"/>
      <c r="I79" s="242">
        <f>SUM(I80:I81)</f>
        <v>0</v>
      </c>
      <c r="J79" s="242"/>
      <c r="K79" s="242">
        <f>SUM(K80:K81)</f>
        <v>0</v>
      </c>
      <c r="L79" s="242"/>
      <c r="M79" s="242">
        <f>SUM(M80:M81)</f>
        <v>0</v>
      </c>
      <c r="N79" s="242"/>
      <c r="O79" s="242">
        <f>SUM(O80:O81)</f>
        <v>0.03</v>
      </c>
      <c r="P79" s="242"/>
      <c r="Q79" s="242">
        <f>SUM(Q80:Q81)</f>
        <v>0</v>
      </c>
      <c r="R79" s="242"/>
      <c r="S79" s="243"/>
      <c r="T79" s="237"/>
      <c r="U79" s="237">
        <f>SUM(U80:U81)</f>
        <v>1.86</v>
      </c>
      <c r="V79" s="237"/>
      <c r="W79" s="237"/>
      <c r="AF79" t="s">
        <v>147</v>
      </c>
    </row>
    <row r="80" spans="1:59" outlineLevel="1" x14ac:dyDescent="0.25">
      <c r="A80" s="251">
        <v>18</v>
      </c>
      <c r="B80" s="252" t="s">
        <v>964</v>
      </c>
      <c r="C80" s="266" t="s">
        <v>965</v>
      </c>
      <c r="D80" s="253" t="s">
        <v>264</v>
      </c>
      <c r="E80" s="254">
        <v>1</v>
      </c>
      <c r="F80" s="255"/>
      <c r="G80" s="256">
        <f>ROUND(E80*F80,2)</f>
        <v>0</v>
      </c>
      <c r="H80" s="255"/>
      <c r="I80" s="256">
        <f>ROUND(E80*H80,2)</f>
        <v>0</v>
      </c>
      <c r="J80" s="255"/>
      <c r="K80" s="256">
        <f>ROUND(E80*J80,2)</f>
        <v>0</v>
      </c>
      <c r="L80" s="256">
        <v>21</v>
      </c>
      <c r="M80" s="256">
        <f>G80*(1+L80/100)</f>
        <v>0</v>
      </c>
      <c r="N80" s="256">
        <v>1.8970000000000001E-2</v>
      </c>
      <c r="O80" s="256">
        <f>ROUND(E80*N80,2)</f>
        <v>0.02</v>
      </c>
      <c r="P80" s="256">
        <v>0</v>
      </c>
      <c r="Q80" s="256">
        <f>ROUND(E80*P80,2)</f>
        <v>0</v>
      </c>
      <c r="R80" s="256"/>
      <c r="S80" s="257" t="s">
        <v>151</v>
      </c>
      <c r="T80" s="229">
        <v>1.86</v>
      </c>
      <c r="U80" s="229">
        <f>ROUND(E80*T80,2)</f>
        <v>1.86</v>
      </c>
      <c r="V80" s="229"/>
      <c r="W80" s="229" t="s">
        <v>152</v>
      </c>
      <c r="X80" s="210"/>
      <c r="Y80" s="210"/>
      <c r="Z80" s="210"/>
      <c r="AA80" s="210"/>
      <c r="AB80" s="210"/>
      <c r="AC80" s="210"/>
      <c r="AD80" s="210"/>
      <c r="AE80" s="210"/>
      <c r="AF80" s="210" t="s">
        <v>153</v>
      </c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</row>
    <row r="81" spans="1:59" ht="20.399999999999999" outlineLevel="1" x14ac:dyDescent="0.25">
      <c r="A81" s="251">
        <v>19</v>
      </c>
      <c r="B81" s="252" t="s">
        <v>966</v>
      </c>
      <c r="C81" s="266" t="s">
        <v>967</v>
      </c>
      <c r="D81" s="253" t="s">
        <v>264</v>
      </c>
      <c r="E81" s="254">
        <v>1</v>
      </c>
      <c r="F81" s="255"/>
      <c r="G81" s="256">
        <f>ROUND(E81*F81,2)</f>
        <v>0</v>
      </c>
      <c r="H81" s="255"/>
      <c r="I81" s="256">
        <f>ROUND(E81*H81,2)</f>
        <v>0</v>
      </c>
      <c r="J81" s="255"/>
      <c r="K81" s="256">
        <f>ROUND(E81*J81,2)</f>
        <v>0</v>
      </c>
      <c r="L81" s="256">
        <v>21</v>
      </c>
      <c r="M81" s="256">
        <f>G81*(1+L81/100)</f>
        <v>0</v>
      </c>
      <c r="N81" s="256">
        <v>1.073E-2</v>
      </c>
      <c r="O81" s="256">
        <f>ROUND(E81*N81,2)</f>
        <v>0.01</v>
      </c>
      <c r="P81" s="256">
        <v>0</v>
      </c>
      <c r="Q81" s="256">
        <f>ROUND(E81*P81,2)</f>
        <v>0</v>
      </c>
      <c r="R81" s="256" t="s">
        <v>233</v>
      </c>
      <c r="S81" s="257" t="s">
        <v>968</v>
      </c>
      <c r="T81" s="229">
        <v>0</v>
      </c>
      <c r="U81" s="229">
        <f>ROUND(E81*T81,2)</f>
        <v>0</v>
      </c>
      <c r="V81" s="229"/>
      <c r="W81" s="229" t="s">
        <v>234</v>
      </c>
      <c r="X81" s="210"/>
      <c r="Y81" s="210"/>
      <c r="Z81" s="210"/>
      <c r="AA81" s="210"/>
      <c r="AB81" s="210"/>
      <c r="AC81" s="210"/>
      <c r="AD81" s="210"/>
      <c r="AE81" s="210"/>
      <c r="AF81" s="210" t="s">
        <v>235</v>
      </c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</row>
    <row r="82" spans="1:59" ht="26.4" x14ac:dyDescent="0.25">
      <c r="A82" s="238" t="s">
        <v>146</v>
      </c>
      <c r="B82" s="239" t="s">
        <v>83</v>
      </c>
      <c r="C82" s="262" t="s">
        <v>84</v>
      </c>
      <c r="D82" s="240"/>
      <c r="E82" s="241"/>
      <c r="F82" s="242"/>
      <c r="G82" s="242">
        <f>SUMIF(AF83:AF93,"&lt;&gt;NOR",G83:G93)</f>
        <v>0</v>
      </c>
      <c r="H82" s="242"/>
      <c r="I82" s="242">
        <f>SUM(I83:I93)</f>
        <v>0</v>
      </c>
      <c r="J82" s="242"/>
      <c r="K82" s="242">
        <f>SUM(K83:K93)</f>
        <v>0</v>
      </c>
      <c r="L82" s="242"/>
      <c r="M82" s="242">
        <f>SUM(M83:M93)</f>
        <v>0</v>
      </c>
      <c r="N82" s="242"/>
      <c r="O82" s="242">
        <f>SUM(O83:O93)</f>
        <v>0</v>
      </c>
      <c r="P82" s="242"/>
      <c r="Q82" s="242">
        <f>SUM(Q83:Q93)</f>
        <v>0</v>
      </c>
      <c r="R82" s="242"/>
      <c r="S82" s="243"/>
      <c r="T82" s="237"/>
      <c r="U82" s="237">
        <f>SUM(U83:U93)</f>
        <v>9.4</v>
      </c>
      <c r="V82" s="237"/>
      <c r="W82" s="237"/>
      <c r="AF82" t="s">
        <v>147</v>
      </c>
    </row>
    <row r="83" spans="1:59" outlineLevel="1" x14ac:dyDescent="0.25">
      <c r="A83" s="244">
        <v>20</v>
      </c>
      <c r="B83" s="245" t="s">
        <v>969</v>
      </c>
      <c r="C83" s="263" t="s">
        <v>970</v>
      </c>
      <c r="D83" s="246" t="s">
        <v>150</v>
      </c>
      <c r="E83" s="247">
        <v>30.518000000000001</v>
      </c>
      <c r="F83" s="248"/>
      <c r="G83" s="249">
        <f>ROUND(E83*F83,2)</f>
        <v>0</v>
      </c>
      <c r="H83" s="248"/>
      <c r="I83" s="249">
        <f>ROUND(E83*H83,2)</f>
        <v>0</v>
      </c>
      <c r="J83" s="248"/>
      <c r="K83" s="249">
        <f>ROUND(E83*J83,2)</f>
        <v>0</v>
      </c>
      <c r="L83" s="249">
        <v>21</v>
      </c>
      <c r="M83" s="249">
        <f>G83*(1+L83/100)</f>
        <v>0</v>
      </c>
      <c r="N83" s="249">
        <v>4.0000000000000003E-5</v>
      </c>
      <c r="O83" s="249">
        <f>ROUND(E83*N83,2)</f>
        <v>0</v>
      </c>
      <c r="P83" s="249">
        <v>0</v>
      </c>
      <c r="Q83" s="249">
        <f>ROUND(E83*P83,2)</f>
        <v>0</v>
      </c>
      <c r="R83" s="249"/>
      <c r="S83" s="250" t="s">
        <v>151</v>
      </c>
      <c r="T83" s="229">
        <v>0.308</v>
      </c>
      <c r="U83" s="229">
        <f>ROUND(E83*T83,2)</f>
        <v>9.4</v>
      </c>
      <c r="V83" s="229"/>
      <c r="W83" s="229" t="s">
        <v>152</v>
      </c>
      <c r="X83" s="210"/>
      <c r="Y83" s="210"/>
      <c r="Z83" s="210"/>
      <c r="AA83" s="210"/>
      <c r="AB83" s="210"/>
      <c r="AC83" s="210"/>
      <c r="AD83" s="210"/>
      <c r="AE83" s="210"/>
      <c r="AF83" s="210" t="s">
        <v>153</v>
      </c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</row>
    <row r="84" spans="1:59" ht="31.2" outlineLevel="1" x14ac:dyDescent="0.25">
      <c r="A84" s="227"/>
      <c r="B84" s="228"/>
      <c r="C84" s="267" t="s">
        <v>971</v>
      </c>
      <c r="D84" s="258"/>
      <c r="E84" s="258"/>
      <c r="F84" s="258"/>
      <c r="G84" s="258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10"/>
      <c r="Y84" s="210"/>
      <c r="Z84" s="210"/>
      <c r="AA84" s="210"/>
      <c r="AB84" s="210"/>
      <c r="AC84" s="210"/>
      <c r="AD84" s="210"/>
      <c r="AE84" s="210"/>
      <c r="AF84" s="210" t="s">
        <v>219</v>
      </c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60" t="str">
        <f>C84</f>
        <v>Položka je určena pro vyčištění budov bytové nebo občanské výstavby - zametení a umytí podlah, dlažeb, obkladů, schodů v místnostech, chodbách a schodištích, vyčištění a umytí oken, dveří s rámy, zárubněmi, umytí a vyčistění jiných zasklených a natíraných ploch a zařizovacích předmětů před předáním do užívání.</v>
      </c>
      <c r="BA84" s="210"/>
      <c r="BB84" s="210"/>
      <c r="BC84" s="210"/>
      <c r="BD84" s="210"/>
      <c r="BE84" s="210"/>
      <c r="BF84" s="210"/>
      <c r="BG84" s="210"/>
    </row>
    <row r="85" spans="1:59" outlineLevel="1" x14ac:dyDescent="0.25">
      <c r="A85" s="227"/>
      <c r="B85" s="228"/>
      <c r="C85" s="264" t="s">
        <v>948</v>
      </c>
      <c r="D85" s="230"/>
      <c r="E85" s="231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10"/>
      <c r="Y85" s="210"/>
      <c r="Z85" s="210"/>
      <c r="AA85" s="210"/>
      <c r="AB85" s="210"/>
      <c r="AC85" s="210"/>
      <c r="AD85" s="210"/>
      <c r="AE85" s="210"/>
      <c r="AF85" s="210" t="s">
        <v>155</v>
      </c>
      <c r="AG85" s="210">
        <v>0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</row>
    <row r="86" spans="1:59" outlineLevel="1" x14ac:dyDescent="0.25">
      <c r="A86" s="227"/>
      <c r="B86" s="228"/>
      <c r="C86" s="264" t="s">
        <v>962</v>
      </c>
      <c r="D86" s="230"/>
      <c r="E86" s="231">
        <v>4.54</v>
      </c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10"/>
      <c r="Y86" s="210"/>
      <c r="Z86" s="210"/>
      <c r="AA86" s="210"/>
      <c r="AB86" s="210"/>
      <c r="AC86" s="210"/>
      <c r="AD86" s="210"/>
      <c r="AE86" s="210"/>
      <c r="AF86" s="210" t="s">
        <v>155</v>
      </c>
      <c r="AG86" s="210">
        <v>0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</row>
    <row r="87" spans="1:59" outlineLevel="1" x14ac:dyDescent="0.25">
      <c r="A87" s="227"/>
      <c r="B87" s="228"/>
      <c r="C87" s="264" t="s">
        <v>963</v>
      </c>
      <c r="D87" s="230"/>
      <c r="E87" s="231">
        <v>0.64800000000000002</v>
      </c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10"/>
      <c r="Y87" s="210"/>
      <c r="Z87" s="210"/>
      <c r="AA87" s="210"/>
      <c r="AB87" s="210"/>
      <c r="AC87" s="210"/>
      <c r="AD87" s="210"/>
      <c r="AE87" s="210"/>
      <c r="AF87" s="210" t="s">
        <v>155</v>
      </c>
      <c r="AG87" s="210">
        <v>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</row>
    <row r="88" spans="1:59" outlineLevel="1" x14ac:dyDescent="0.25">
      <c r="A88" s="227"/>
      <c r="B88" s="228"/>
      <c r="C88" s="264" t="s">
        <v>930</v>
      </c>
      <c r="D88" s="230"/>
      <c r="E88" s="231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10"/>
      <c r="Y88" s="210"/>
      <c r="Z88" s="210"/>
      <c r="AA88" s="210"/>
      <c r="AB88" s="210"/>
      <c r="AC88" s="210"/>
      <c r="AD88" s="210"/>
      <c r="AE88" s="210"/>
      <c r="AF88" s="210" t="s">
        <v>155</v>
      </c>
      <c r="AG88" s="210">
        <v>0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</row>
    <row r="89" spans="1:59" outlineLevel="1" x14ac:dyDescent="0.25">
      <c r="A89" s="227"/>
      <c r="B89" s="228"/>
      <c r="C89" s="264" t="s">
        <v>931</v>
      </c>
      <c r="D89" s="230"/>
      <c r="E89" s="231">
        <v>3.9</v>
      </c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10"/>
      <c r="Y89" s="210"/>
      <c r="Z89" s="210"/>
      <c r="AA89" s="210"/>
      <c r="AB89" s="210"/>
      <c r="AC89" s="210"/>
      <c r="AD89" s="210"/>
      <c r="AE89" s="210"/>
      <c r="AF89" s="210" t="s">
        <v>155</v>
      </c>
      <c r="AG89" s="210">
        <v>0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</row>
    <row r="90" spans="1:59" outlineLevel="1" x14ac:dyDescent="0.25">
      <c r="A90" s="227"/>
      <c r="B90" s="228"/>
      <c r="C90" s="264" t="s">
        <v>932</v>
      </c>
      <c r="D90" s="230"/>
      <c r="E90" s="231">
        <v>1.43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10"/>
      <c r="Y90" s="210"/>
      <c r="Z90" s="210"/>
      <c r="AA90" s="210"/>
      <c r="AB90" s="210"/>
      <c r="AC90" s="210"/>
      <c r="AD90" s="210"/>
      <c r="AE90" s="210"/>
      <c r="AF90" s="210" t="s">
        <v>155</v>
      </c>
      <c r="AG90" s="210">
        <v>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</row>
    <row r="91" spans="1:59" outlineLevel="1" x14ac:dyDescent="0.25">
      <c r="A91" s="227"/>
      <c r="B91" s="228"/>
      <c r="C91" s="264" t="s">
        <v>972</v>
      </c>
      <c r="D91" s="230"/>
      <c r="E91" s="231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10"/>
      <c r="Y91" s="210"/>
      <c r="Z91" s="210"/>
      <c r="AA91" s="210"/>
      <c r="AB91" s="210"/>
      <c r="AC91" s="210"/>
      <c r="AD91" s="210"/>
      <c r="AE91" s="210"/>
      <c r="AF91" s="210" t="s">
        <v>155</v>
      </c>
      <c r="AG91" s="210">
        <v>0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</row>
    <row r="92" spans="1:59" outlineLevel="1" x14ac:dyDescent="0.25">
      <c r="A92" s="227"/>
      <c r="B92" s="228"/>
      <c r="C92" s="264" t="s">
        <v>973</v>
      </c>
      <c r="D92" s="230"/>
      <c r="E92" s="231">
        <v>20</v>
      </c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10"/>
      <c r="Y92" s="210"/>
      <c r="Z92" s="210"/>
      <c r="AA92" s="210"/>
      <c r="AB92" s="210"/>
      <c r="AC92" s="210"/>
      <c r="AD92" s="210"/>
      <c r="AE92" s="210"/>
      <c r="AF92" s="210" t="s">
        <v>155</v>
      </c>
      <c r="AG92" s="210">
        <v>0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</row>
    <row r="93" spans="1:59" ht="20.399999999999999" outlineLevel="1" x14ac:dyDescent="0.25">
      <c r="A93" s="251">
        <v>21</v>
      </c>
      <c r="B93" s="252" t="s">
        <v>704</v>
      </c>
      <c r="C93" s="266" t="s">
        <v>974</v>
      </c>
      <c r="D93" s="253" t="s">
        <v>975</v>
      </c>
      <c r="E93" s="254">
        <v>10</v>
      </c>
      <c r="F93" s="255"/>
      <c r="G93" s="256">
        <f>ROUND(E93*F93,2)</f>
        <v>0</v>
      </c>
      <c r="H93" s="255"/>
      <c r="I93" s="256">
        <f>ROUND(E93*H93,2)</f>
        <v>0</v>
      </c>
      <c r="J93" s="255"/>
      <c r="K93" s="256">
        <f>ROUND(E93*J93,2)</f>
        <v>0</v>
      </c>
      <c r="L93" s="256">
        <v>21</v>
      </c>
      <c r="M93" s="256">
        <f>G93*(1+L93/100)</f>
        <v>0</v>
      </c>
      <c r="N93" s="256">
        <v>0</v>
      </c>
      <c r="O93" s="256">
        <f>ROUND(E93*N93,2)</f>
        <v>0</v>
      </c>
      <c r="P93" s="256">
        <v>0</v>
      </c>
      <c r="Q93" s="256">
        <f>ROUND(E93*P93,2)</f>
        <v>0</v>
      </c>
      <c r="R93" s="256"/>
      <c r="S93" s="257" t="s">
        <v>358</v>
      </c>
      <c r="T93" s="229">
        <v>0</v>
      </c>
      <c r="U93" s="229">
        <f>ROUND(E93*T93,2)</f>
        <v>0</v>
      </c>
      <c r="V93" s="229"/>
      <c r="W93" s="229" t="s">
        <v>152</v>
      </c>
      <c r="X93" s="210"/>
      <c r="Y93" s="210"/>
      <c r="Z93" s="210"/>
      <c r="AA93" s="210"/>
      <c r="AB93" s="210"/>
      <c r="AC93" s="210"/>
      <c r="AD93" s="210"/>
      <c r="AE93" s="210"/>
      <c r="AF93" s="210" t="s">
        <v>153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</row>
    <row r="94" spans="1:59" x14ac:dyDescent="0.25">
      <c r="A94" s="238" t="s">
        <v>146</v>
      </c>
      <c r="B94" s="239" t="s">
        <v>85</v>
      </c>
      <c r="C94" s="262" t="s">
        <v>86</v>
      </c>
      <c r="D94" s="240"/>
      <c r="E94" s="241"/>
      <c r="F94" s="242"/>
      <c r="G94" s="242">
        <f>SUMIF(AF95:AF125,"&lt;&gt;NOR",G95:G125)</f>
        <v>0</v>
      </c>
      <c r="H94" s="242"/>
      <c r="I94" s="242">
        <f>SUM(I95:I125)</f>
        <v>0</v>
      </c>
      <c r="J94" s="242"/>
      <c r="K94" s="242">
        <f>SUM(K95:K125)</f>
        <v>0</v>
      </c>
      <c r="L94" s="242"/>
      <c r="M94" s="242">
        <f>SUM(M95:M125)</f>
        <v>0</v>
      </c>
      <c r="N94" s="242"/>
      <c r="O94" s="242">
        <f>SUM(O95:O125)</f>
        <v>7.0000000000000007E-2</v>
      </c>
      <c r="P94" s="242"/>
      <c r="Q94" s="242">
        <f>SUM(Q95:Q125)</f>
        <v>6.5500000000000007</v>
      </c>
      <c r="R94" s="242"/>
      <c r="S94" s="243"/>
      <c r="T94" s="237"/>
      <c r="U94" s="237">
        <f>SUM(U95:U125)</f>
        <v>27.18</v>
      </c>
      <c r="V94" s="237"/>
      <c r="W94" s="237"/>
      <c r="AF94" t="s">
        <v>147</v>
      </c>
    </row>
    <row r="95" spans="1:59" outlineLevel="1" x14ac:dyDescent="0.25">
      <c r="A95" s="244">
        <v>22</v>
      </c>
      <c r="B95" s="245" t="s">
        <v>976</v>
      </c>
      <c r="C95" s="263" t="s">
        <v>977</v>
      </c>
      <c r="D95" s="246" t="s">
        <v>150</v>
      </c>
      <c r="E95" s="247">
        <v>5.5698999999999996</v>
      </c>
      <c r="F95" s="248"/>
      <c r="G95" s="249">
        <f>ROUND(E95*F95,2)</f>
        <v>0</v>
      </c>
      <c r="H95" s="248"/>
      <c r="I95" s="249">
        <f>ROUND(E95*H95,2)</f>
        <v>0</v>
      </c>
      <c r="J95" s="248"/>
      <c r="K95" s="249">
        <f>ROUND(E95*J95,2)</f>
        <v>0</v>
      </c>
      <c r="L95" s="249">
        <v>21</v>
      </c>
      <c r="M95" s="249">
        <f>G95*(1+L95/100)</f>
        <v>0</v>
      </c>
      <c r="N95" s="249">
        <v>6.7000000000000002E-4</v>
      </c>
      <c r="O95" s="249">
        <f>ROUND(E95*N95,2)</f>
        <v>0</v>
      </c>
      <c r="P95" s="249">
        <v>0.31900000000000001</v>
      </c>
      <c r="Q95" s="249">
        <f>ROUND(E95*P95,2)</f>
        <v>1.78</v>
      </c>
      <c r="R95" s="249"/>
      <c r="S95" s="250" t="s">
        <v>151</v>
      </c>
      <c r="T95" s="229">
        <v>0.317</v>
      </c>
      <c r="U95" s="229">
        <f>ROUND(E95*T95,2)</f>
        <v>1.77</v>
      </c>
      <c r="V95" s="229"/>
      <c r="W95" s="229" t="s">
        <v>152</v>
      </c>
      <c r="X95" s="210"/>
      <c r="Y95" s="210"/>
      <c r="Z95" s="210"/>
      <c r="AA95" s="210"/>
      <c r="AB95" s="210"/>
      <c r="AC95" s="210"/>
      <c r="AD95" s="210"/>
      <c r="AE95" s="210"/>
      <c r="AF95" s="210" t="s">
        <v>153</v>
      </c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</row>
    <row r="96" spans="1:59" outlineLevel="1" x14ac:dyDescent="0.25">
      <c r="A96" s="227"/>
      <c r="B96" s="228"/>
      <c r="C96" s="264" t="s">
        <v>978</v>
      </c>
      <c r="D96" s="230"/>
      <c r="E96" s="231">
        <v>5.5698999999999996</v>
      </c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10"/>
      <c r="Y96" s="210"/>
      <c r="Z96" s="210"/>
      <c r="AA96" s="210"/>
      <c r="AB96" s="210"/>
      <c r="AC96" s="210"/>
      <c r="AD96" s="210"/>
      <c r="AE96" s="210"/>
      <c r="AF96" s="210" t="s">
        <v>155</v>
      </c>
      <c r="AG96" s="210">
        <v>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</row>
    <row r="97" spans="1:59" outlineLevel="1" x14ac:dyDescent="0.25">
      <c r="A97" s="244">
        <v>23</v>
      </c>
      <c r="B97" s="245" t="s">
        <v>979</v>
      </c>
      <c r="C97" s="263" t="s">
        <v>980</v>
      </c>
      <c r="D97" s="246" t="s">
        <v>158</v>
      </c>
      <c r="E97" s="247">
        <v>0.25169999999999998</v>
      </c>
      <c r="F97" s="248"/>
      <c r="G97" s="249">
        <f>ROUND(E97*F97,2)</f>
        <v>0</v>
      </c>
      <c r="H97" s="248"/>
      <c r="I97" s="249">
        <f>ROUND(E97*H97,2)</f>
        <v>0</v>
      </c>
      <c r="J97" s="248"/>
      <c r="K97" s="249">
        <f>ROUND(E97*J97,2)</f>
        <v>0</v>
      </c>
      <c r="L97" s="249">
        <v>21</v>
      </c>
      <c r="M97" s="249">
        <f>G97*(1+L97/100)</f>
        <v>0</v>
      </c>
      <c r="N97" s="249">
        <v>1.47E-3</v>
      </c>
      <c r="O97" s="249">
        <f>ROUND(E97*N97,2)</f>
        <v>0</v>
      </c>
      <c r="P97" s="249">
        <v>2.2000000000000002</v>
      </c>
      <c r="Q97" s="249">
        <f>ROUND(E97*P97,2)</f>
        <v>0.55000000000000004</v>
      </c>
      <c r="R97" s="249"/>
      <c r="S97" s="250" t="s">
        <v>151</v>
      </c>
      <c r="T97" s="229">
        <v>4.9960000000000004</v>
      </c>
      <c r="U97" s="229">
        <f>ROUND(E97*T97,2)</f>
        <v>1.26</v>
      </c>
      <c r="V97" s="229"/>
      <c r="W97" s="229" t="s">
        <v>152</v>
      </c>
      <c r="X97" s="210"/>
      <c r="Y97" s="210"/>
      <c r="Z97" s="210"/>
      <c r="AA97" s="210"/>
      <c r="AB97" s="210"/>
      <c r="AC97" s="210"/>
      <c r="AD97" s="210"/>
      <c r="AE97" s="210"/>
      <c r="AF97" s="210" t="s">
        <v>153</v>
      </c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</row>
    <row r="98" spans="1:59" outlineLevel="1" x14ac:dyDescent="0.25">
      <c r="A98" s="227"/>
      <c r="B98" s="228"/>
      <c r="C98" s="264" t="s">
        <v>981</v>
      </c>
      <c r="D98" s="230"/>
      <c r="E98" s="231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10"/>
      <c r="Y98" s="210"/>
      <c r="Z98" s="210"/>
      <c r="AA98" s="210"/>
      <c r="AB98" s="210"/>
      <c r="AC98" s="210"/>
      <c r="AD98" s="210"/>
      <c r="AE98" s="210"/>
      <c r="AF98" s="210" t="s">
        <v>155</v>
      </c>
      <c r="AG98" s="210">
        <v>0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</row>
    <row r="99" spans="1:59" outlineLevel="1" x14ac:dyDescent="0.25">
      <c r="A99" s="227"/>
      <c r="B99" s="228"/>
      <c r="C99" s="264" t="s">
        <v>982</v>
      </c>
      <c r="D99" s="230"/>
      <c r="E99" s="231">
        <v>0.14219999999999999</v>
      </c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10"/>
      <c r="Y99" s="210"/>
      <c r="Z99" s="210"/>
      <c r="AA99" s="210"/>
      <c r="AB99" s="210"/>
      <c r="AC99" s="210"/>
      <c r="AD99" s="210"/>
      <c r="AE99" s="210"/>
      <c r="AF99" s="210" t="s">
        <v>155</v>
      </c>
      <c r="AG99" s="210">
        <v>0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</row>
    <row r="100" spans="1:59" outlineLevel="1" x14ac:dyDescent="0.25">
      <c r="A100" s="227"/>
      <c r="B100" s="228"/>
      <c r="C100" s="264" t="s">
        <v>983</v>
      </c>
      <c r="D100" s="230"/>
      <c r="E100" s="231">
        <v>4.2000000000000003E-2</v>
      </c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10"/>
      <c r="Y100" s="210"/>
      <c r="Z100" s="210"/>
      <c r="AA100" s="210"/>
      <c r="AB100" s="210"/>
      <c r="AC100" s="210"/>
      <c r="AD100" s="210"/>
      <c r="AE100" s="210"/>
      <c r="AF100" s="210" t="s">
        <v>155</v>
      </c>
      <c r="AG100" s="210">
        <v>0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</row>
    <row r="101" spans="1:59" outlineLevel="1" x14ac:dyDescent="0.25">
      <c r="A101" s="227"/>
      <c r="B101" s="228"/>
      <c r="C101" s="264" t="s">
        <v>984</v>
      </c>
      <c r="D101" s="230"/>
      <c r="E101" s="231">
        <v>6.7500000000000004E-2</v>
      </c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10"/>
      <c r="Y101" s="210"/>
      <c r="Z101" s="210"/>
      <c r="AA101" s="210"/>
      <c r="AB101" s="210"/>
      <c r="AC101" s="210"/>
      <c r="AD101" s="210"/>
      <c r="AE101" s="210"/>
      <c r="AF101" s="210" t="s">
        <v>155</v>
      </c>
      <c r="AG101" s="210">
        <v>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</row>
    <row r="102" spans="1:59" outlineLevel="1" x14ac:dyDescent="0.25">
      <c r="A102" s="244">
        <v>24</v>
      </c>
      <c r="B102" s="245" t="s">
        <v>985</v>
      </c>
      <c r="C102" s="263" t="s">
        <v>986</v>
      </c>
      <c r="D102" s="246" t="s">
        <v>283</v>
      </c>
      <c r="E102" s="247">
        <v>9.6000000000000002E-2</v>
      </c>
      <c r="F102" s="248"/>
      <c r="G102" s="249">
        <f>ROUND(E102*F102,2)</f>
        <v>0</v>
      </c>
      <c r="H102" s="248"/>
      <c r="I102" s="249">
        <f>ROUND(E102*H102,2)</f>
        <v>0</v>
      </c>
      <c r="J102" s="248"/>
      <c r="K102" s="249">
        <f>ROUND(E102*J102,2)</f>
        <v>0</v>
      </c>
      <c r="L102" s="249">
        <v>21</v>
      </c>
      <c r="M102" s="249">
        <f>G102*(1+L102/100)</f>
        <v>0</v>
      </c>
      <c r="N102" s="249">
        <v>3.746E-2</v>
      </c>
      <c r="O102" s="249">
        <f>ROUND(E102*N102,2)</f>
        <v>0</v>
      </c>
      <c r="P102" s="249">
        <v>1.258</v>
      </c>
      <c r="Q102" s="249">
        <f>ROUND(E102*P102,2)</f>
        <v>0.12</v>
      </c>
      <c r="R102" s="249"/>
      <c r="S102" s="250" t="s">
        <v>151</v>
      </c>
      <c r="T102" s="229">
        <v>19.8</v>
      </c>
      <c r="U102" s="229">
        <f>ROUND(E102*T102,2)</f>
        <v>1.9</v>
      </c>
      <c r="V102" s="229"/>
      <c r="W102" s="229" t="s">
        <v>152</v>
      </c>
      <c r="X102" s="210"/>
      <c r="Y102" s="210"/>
      <c r="Z102" s="210"/>
      <c r="AA102" s="210"/>
      <c r="AB102" s="210"/>
      <c r="AC102" s="210"/>
      <c r="AD102" s="210"/>
      <c r="AE102" s="210"/>
      <c r="AF102" s="210" t="s">
        <v>153</v>
      </c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</row>
    <row r="103" spans="1:59" outlineLevel="1" x14ac:dyDescent="0.25">
      <c r="A103" s="227"/>
      <c r="B103" s="228"/>
      <c r="C103" s="264" t="s">
        <v>987</v>
      </c>
      <c r="D103" s="230"/>
      <c r="E103" s="231">
        <v>9.6000000000000002E-2</v>
      </c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10"/>
      <c r="Y103" s="210"/>
      <c r="Z103" s="210"/>
      <c r="AA103" s="210"/>
      <c r="AB103" s="210"/>
      <c r="AC103" s="210"/>
      <c r="AD103" s="210"/>
      <c r="AE103" s="210"/>
      <c r="AF103" s="210" t="s">
        <v>155</v>
      </c>
      <c r="AG103" s="210">
        <v>0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</row>
    <row r="104" spans="1:59" outlineLevel="1" x14ac:dyDescent="0.25">
      <c r="A104" s="244">
        <v>25</v>
      </c>
      <c r="B104" s="245" t="s">
        <v>988</v>
      </c>
      <c r="C104" s="263" t="s">
        <v>989</v>
      </c>
      <c r="D104" s="246" t="s">
        <v>150</v>
      </c>
      <c r="E104" s="247">
        <v>10.42</v>
      </c>
      <c r="F104" s="248"/>
      <c r="G104" s="249">
        <f>ROUND(E104*F104,2)</f>
        <v>0</v>
      </c>
      <c r="H104" s="248"/>
      <c r="I104" s="249">
        <f>ROUND(E104*H104,2)</f>
        <v>0</v>
      </c>
      <c r="J104" s="248"/>
      <c r="K104" s="249">
        <f>ROUND(E104*J104,2)</f>
        <v>0</v>
      </c>
      <c r="L104" s="249">
        <v>21</v>
      </c>
      <c r="M104" s="249">
        <f>G104*(1+L104/100)</f>
        <v>0</v>
      </c>
      <c r="N104" s="249">
        <v>0</v>
      </c>
      <c r="O104" s="249">
        <f>ROUND(E104*N104,2)</f>
        <v>0</v>
      </c>
      <c r="P104" s="249">
        <v>0.02</v>
      </c>
      <c r="Q104" s="249">
        <f>ROUND(E104*P104,2)</f>
        <v>0.21</v>
      </c>
      <c r="R104" s="249"/>
      <c r="S104" s="250" t="s">
        <v>151</v>
      </c>
      <c r="T104" s="229">
        <v>0.14699999999999999</v>
      </c>
      <c r="U104" s="229">
        <f>ROUND(E104*T104,2)</f>
        <v>1.53</v>
      </c>
      <c r="V104" s="229"/>
      <c r="W104" s="229" t="s">
        <v>152</v>
      </c>
      <c r="X104" s="210"/>
      <c r="Y104" s="210"/>
      <c r="Z104" s="210"/>
      <c r="AA104" s="210"/>
      <c r="AB104" s="210"/>
      <c r="AC104" s="210"/>
      <c r="AD104" s="210"/>
      <c r="AE104" s="210"/>
      <c r="AF104" s="210" t="s">
        <v>153</v>
      </c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</row>
    <row r="105" spans="1:59" outlineLevel="1" x14ac:dyDescent="0.25">
      <c r="A105" s="227"/>
      <c r="B105" s="228"/>
      <c r="C105" s="264" t="s">
        <v>929</v>
      </c>
      <c r="D105" s="230"/>
      <c r="E105" s="231">
        <v>4.54</v>
      </c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10"/>
      <c r="Y105" s="210"/>
      <c r="Z105" s="210"/>
      <c r="AA105" s="210"/>
      <c r="AB105" s="210"/>
      <c r="AC105" s="210"/>
      <c r="AD105" s="210"/>
      <c r="AE105" s="210"/>
      <c r="AF105" s="210" t="s">
        <v>155</v>
      </c>
      <c r="AG105" s="210">
        <v>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</row>
    <row r="106" spans="1:59" outlineLevel="1" x14ac:dyDescent="0.25">
      <c r="A106" s="227"/>
      <c r="B106" s="228"/>
      <c r="C106" s="264" t="s">
        <v>990</v>
      </c>
      <c r="D106" s="230"/>
      <c r="E106" s="231">
        <v>5.88</v>
      </c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10"/>
      <c r="Y106" s="210"/>
      <c r="Z106" s="210"/>
      <c r="AA106" s="210"/>
      <c r="AB106" s="210"/>
      <c r="AC106" s="210"/>
      <c r="AD106" s="210"/>
      <c r="AE106" s="210"/>
      <c r="AF106" s="210" t="s">
        <v>155</v>
      </c>
      <c r="AG106" s="210">
        <v>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</row>
    <row r="107" spans="1:59" outlineLevel="1" x14ac:dyDescent="0.25">
      <c r="A107" s="244">
        <v>26</v>
      </c>
      <c r="B107" s="245" t="s">
        <v>991</v>
      </c>
      <c r="C107" s="263" t="s">
        <v>992</v>
      </c>
      <c r="D107" s="246" t="s">
        <v>150</v>
      </c>
      <c r="E107" s="247">
        <v>1.2</v>
      </c>
      <c r="F107" s="248"/>
      <c r="G107" s="249">
        <f>ROUND(E107*F107,2)</f>
        <v>0</v>
      </c>
      <c r="H107" s="248"/>
      <c r="I107" s="249">
        <f>ROUND(E107*H107,2)</f>
        <v>0</v>
      </c>
      <c r="J107" s="248"/>
      <c r="K107" s="249">
        <f>ROUND(E107*J107,2)</f>
        <v>0</v>
      </c>
      <c r="L107" s="249">
        <v>21</v>
      </c>
      <c r="M107" s="249">
        <f>G107*(1+L107/100)</f>
        <v>0</v>
      </c>
      <c r="N107" s="249">
        <v>1.17E-3</v>
      </c>
      <c r="O107" s="249">
        <f>ROUND(E107*N107,2)</f>
        <v>0</v>
      </c>
      <c r="P107" s="249">
        <v>7.5999999999999998E-2</v>
      </c>
      <c r="Q107" s="249">
        <f>ROUND(E107*P107,2)</f>
        <v>0.09</v>
      </c>
      <c r="R107" s="249"/>
      <c r="S107" s="250" t="s">
        <v>151</v>
      </c>
      <c r="T107" s="229">
        <v>0.93899999999999995</v>
      </c>
      <c r="U107" s="229">
        <f>ROUND(E107*T107,2)</f>
        <v>1.1299999999999999</v>
      </c>
      <c r="V107" s="229"/>
      <c r="W107" s="229" t="s">
        <v>152</v>
      </c>
      <c r="X107" s="210"/>
      <c r="Y107" s="210"/>
      <c r="Z107" s="210"/>
      <c r="AA107" s="210"/>
      <c r="AB107" s="210"/>
      <c r="AC107" s="210"/>
      <c r="AD107" s="210"/>
      <c r="AE107" s="210"/>
      <c r="AF107" s="210" t="s">
        <v>153</v>
      </c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</row>
    <row r="108" spans="1:59" outlineLevel="1" x14ac:dyDescent="0.25">
      <c r="A108" s="227"/>
      <c r="B108" s="228"/>
      <c r="C108" s="264" t="s">
        <v>993</v>
      </c>
      <c r="D108" s="230"/>
      <c r="E108" s="231">
        <v>1.2</v>
      </c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10"/>
      <c r="Y108" s="210"/>
      <c r="Z108" s="210"/>
      <c r="AA108" s="210"/>
      <c r="AB108" s="210"/>
      <c r="AC108" s="210"/>
      <c r="AD108" s="210"/>
      <c r="AE108" s="210"/>
      <c r="AF108" s="210" t="s">
        <v>155</v>
      </c>
      <c r="AG108" s="210">
        <v>0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</row>
    <row r="109" spans="1:59" outlineLevel="1" x14ac:dyDescent="0.25">
      <c r="A109" s="244">
        <v>27</v>
      </c>
      <c r="B109" s="245" t="s">
        <v>994</v>
      </c>
      <c r="C109" s="263" t="s">
        <v>995</v>
      </c>
      <c r="D109" s="246" t="s">
        <v>158</v>
      </c>
      <c r="E109" s="247">
        <v>0.76032</v>
      </c>
      <c r="F109" s="248"/>
      <c r="G109" s="249">
        <f>ROUND(E109*F109,2)</f>
        <v>0</v>
      </c>
      <c r="H109" s="248"/>
      <c r="I109" s="249">
        <f>ROUND(E109*H109,2)</f>
        <v>0</v>
      </c>
      <c r="J109" s="248"/>
      <c r="K109" s="249">
        <f>ROUND(E109*J109,2)</f>
        <v>0</v>
      </c>
      <c r="L109" s="249">
        <v>21</v>
      </c>
      <c r="M109" s="249">
        <f>G109*(1+L109/100)</f>
        <v>0</v>
      </c>
      <c r="N109" s="249">
        <v>1.82E-3</v>
      </c>
      <c r="O109" s="249">
        <f>ROUND(E109*N109,2)</f>
        <v>0</v>
      </c>
      <c r="P109" s="249">
        <v>1.8</v>
      </c>
      <c r="Q109" s="249">
        <f>ROUND(E109*P109,2)</f>
        <v>1.37</v>
      </c>
      <c r="R109" s="249"/>
      <c r="S109" s="250" t="s">
        <v>151</v>
      </c>
      <c r="T109" s="229">
        <v>5.7960000000000003</v>
      </c>
      <c r="U109" s="229">
        <f>ROUND(E109*T109,2)</f>
        <v>4.41</v>
      </c>
      <c r="V109" s="229"/>
      <c r="W109" s="229" t="s">
        <v>152</v>
      </c>
      <c r="X109" s="210"/>
      <c r="Y109" s="210"/>
      <c r="Z109" s="210"/>
      <c r="AA109" s="210"/>
      <c r="AB109" s="210"/>
      <c r="AC109" s="210"/>
      <c r="AD109" s="210"/>
      <c r="AE109" s="210"/>
      <c r="AF109" s="210" t="s">
        <v>153</v>
      </c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</row>
    <row r="110" spans="1:59" outlineLevel="1" x14ac:dyDescent="0.25">
      <c r="A110" s="227"/>
      <c r="B110" s="228"/>
      <c r="C110" s="267" t="s">
        <v>996</v>
      </c>
      <c r="D110" s="258"/>
      <c r="E110" s="258"/>
      <c r="F110" s="258"/>
      <c r="G110" s="258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10"/>
      <c r="Y110" s="210"/>
      <c r="Z110" s="210"/>
      <c r="AA110" s="210"/>
      <c r="AB110" s="210"/>
      <c r="AC110" s="210"/>
      <c r="AD110" s="210"/>
      <c r="AE110" s="210"/>
      <c r="AF110" s="210" t="s">
        <v>219</v>
      </c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</row>
    <row r="111" spans="1:59" outlineLevel="1" x14ac:dyDescent="0.25">
      <c r="A111" s="227"/>
      <c r="B111" s="228"/>
      <c r="C111" s="264" t="s">
        <v>997</v>
      </c>
      <c r="D111" s="230"/>
      <c r="E111" s="231">
        <v>1.2441599999999999</v>
      </c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10"/>
      <c r="Y111" s="210"/>
      <c r="Z111" s="210"/>
      <c r="AA111" s="210"/>
      <c r="AB111" s="210"/>
      <c r="AC111" s="210"/>
      <c r="AD111" s="210"/>
      <c r="AE111" s="210"/>
      <c r="AF111" s="210" t="s">
        <v>155</v>
      </c>
      <c r="AG111" s="210">
        <v>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</row>
    <row r="112" spans="1:59" outlineLevel="1" x14ac:dyDescent="0.25">
      <c r="A112" s="227"/>
      <c r="B112" s="228"/>
      <c r="C112" s="264" t="s">
        <v>998</v>
      </c>
      <c r="D112" s="230"/>
      <c r="E112" s="231">
        <v>-0.48383999999999999</v>
      </c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10"/>
      <c r="Y112" s="210"/>
      <c r="Z112" s="210"/>
      <c r="AA112" s="210"/>
      <c r="AB112" s="210"/>
      <c r="AC112" s="210"/>
      <c r="AD112" s="210"/>
      <c r="AE112" s="210"/>
      <c r="AF112" s="210" t="s">
        <v>155</v>
      </c>
      <c r="AG112" s="210">
        <v>0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</row>
    <row r="113" spans="1:59" outlineLevel="1" x14ac:dyDescent="0.25">
      <c r="A113" s="244">
        <v>28</v>
      </c>
      <c r="B113" s="245" t="s">
        <v>999</v>
      </c>
      <c r="C113" s="263" t="s">
        <v>1000</v>
      </c>
      <c r="D113" s="246" t="s">
        <v>252</v>
      </c>
      <c r="E113" s="247">
        <v>4.8</v>
      </c>
      <c r="F113" s="248"/>
      <c r="G113" s="249">
        <f>ROUND(E113*F113,2)</f>
        <v>0</v>
      </c>
      <c r="H113" s="248"/>
      <c r="I113" s="249">
        <f>ROUND(E113*H113,2)</f>
        <v>0</v>
      </c>
      <c r="J113" s="248"/>
      <c r="K113" s="249">
        <f>ROUND(E113*J113,2)</f>
        <v>0</v>
      </c>
      <c r="L113" s="249">
        <v>21</v>
      </c>
      <c r="M113" s="249">
        <f>G113*(1+L113/100)</f>
        <v>0</v>
      </c>
      <c r="N113" s="249">
        <v>0</v>
      </c>
      <c r="O113" s="249">
        <f>ROUND(E113*N113,2)</f>
        <v>0</v>
      </c>
      <c r="P113" s="249">
        <v>4.2000000000000003E-2</v>
      </c>
      <c r="Q113" s="249">
        <f>ROUND(E113*P113,2)</f>
        <v>0.2</v>
      </c>
      <c r="R113" s="249"/>
      <c r="S113" s="250" t="s">
        <v>151</v>
      </c>
      <c r="T113" s="229">
        <v>0.71499999999999997</v>
      </c>
      <c r="U113" s="229">
        <f>ROUND(E113*T113,2)</f>
        <v>3.43</v>
      </c>
      <c r="V113" s="229"/>
      <c r="W113" s="229" t="s">
        <v>152</v>
      </c>
      <c r="X113" s="210"/>
      <c r="Y113" s="210"/>
      <c r="Z113" s="210"/>
      <c r="AA113" s="210"/>
      <c r="AB113" s="210"/>
      <c r="AC113" s="210"/>
      <c r="AD113" s="210"/>
      <c r="AE113" s="210"/>
      <c r="AF113" s="210" t="s">
        <v>153</v>
      </c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</row>
    <row r="114" spans="1:59" outlineLevel="1" x14ac:dyDescent="0.25">
      <c r="A114" s="227"/>
      <c r="B114" s="228"/>
      <c r="C114" s="264" t="s">
        <v>1001</v>
      </c>
      <c r="D114" s="230"/>
      <c r="E114" s="231">
        <v>4.8</v>
      </c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10"/>
      <c r="Y114" s="210"/>
      <c r="Z114" s="210"/>
      <c r="AA114" s="210"/>
      <c r="AB114" s="210"/>
      <c r="AC114" s="210"/>
      <c r="AD114" s="210"/>
      <c r="AE114" s="210"/>
      <c r="AF114" s="210" t="s">
        <v>155</v>
      </c>
      <c r="AG114" s="210">
        <v>0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</row>
    <row r="115" spans="1:59" outlineLevel="1" x14ac:dyDescent="0.25">
      <c r="A115" s="251">
        <v>29</v>
      </c>
      <c r="B115" s="252" t="s">
        <v>1002</v>
      </c>
      <c r="C115" s="266" t="s">
        <v>1003</v>
      </c>
      <c r="D115" s="253" t="s">
        <v>252</v>
      </c>
      <c r="E115" s="254">
        <v>3</v>
      </c>
      <c r="F115" s="255"/>
      <c r="G115" s="256">
        <f>ROUND(E115*F115,2)</f>
        <v>0</v>
      </c>
      <c r="H115" s="255"/>
      <c r="I115" s="256">
        <f>ROUND(E115*H115,2)</f>
        <v>0</v>
      </c>
      <c r="J115" s="255"/>
      <c r="K115" s="256">
        <f>ROUND(E115*J115,2)</f>
        <v>0</v>
      </c>
      <c r="L115" s="256">
        <v>21</v>
      </c>
      <c r="M115" s="256">
        <f>G115*(1+L115/100)</f>
        <v>0</v>
      </c>
      <c r="N115" s="256">
        <v>2.366E-2</v>
      </c>
      <c r="O115" s="256">
        <f>ROUND(E115*N115,2)</f>
        <v>7.0000000000000007E-2</v>
      </c>
      <c r="P115" s="256">
        <v>0</v>
      </c>
      <c r="Q115" s="256">
        <f>ROUND(E115*P115,2)</f>
        <v>0</v>
      </c>
      <c r="R115" s="256"/>
      <c r="S115" s="257" t="s">
        <v>151</v>
      </c>
      <c r="T115" s="229">
        <v>0.63300000000000001</v>
      </c>
      <c r="U115" s="229">
        <f>ROUND(E115*T115,2)</f>
        <v>1.9</v>
      </c>
      <c r="V115" s="229"/>
      <c r="W115" s="229" t="s">
        <v>152</v>
      </c>
      <c r="X115" s="210"/>
      <c r="Y115" s="210"/>
      <c r="Z115" s="210"/>
      <c r="AA115" s="210"/>
      <c r="AB115" s="210"/>
      <c r="AC115" s="210"/>
      <c r="AD115" s="210"/>
      <c r="AE115" s="210"/>
      <c r="AF115" s="210" t="s">
        <v>153</v>
      </c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</row>
    <row r="116" spans="1:59" outlineLevel="1" x14ac:dyDescent="0.25">
      <c r="A116" s="244">
        <v>30</v>
      </c>
      <c r="B116" s="245" t="s">
        <v>1004</v>
      </c>
      <c r="C116" s="263" t="s">
        <v>1005</v>
      </c>
      <c r="D116" s="246" t="s">
        <v>150</v>
      </c>
      <c r="E116" s="247">
        <v>32.83</v>
      </c>
      <c r="F116" s="248"/>
      <c r="G116" s="249">
        <f>ROUND(E116*F116,2)</f>
        <v>0</v>
      </c>
      <c r="H116" s="248"/>
      <c r="I116" s="249">
        <f>ROUND(E116*H116,2)</f>
        <v>0</v>
      </c>
      <c r="J116" s="248"/>
      <c r="K116" s="249">
        <f>ROUND(E116*J116,2)</f>
        <v>0</v>
      </c>
      <c r="L116" s="249">
        <v>21</v>
      </c>
      <c r="M116" s="249">
        <f>G116*(1+L116/100)</f>
        <v>0</v>
      </c>
      <c r="N116" s="249">
        <v>0</v>
      </c>
      <c r="O116" s="249">
        <f>ROUND(E116*N116,2)</f>
        <v>0</v>
      </c>
      <c r="P116" s="249">
        <v>6.8000000000000005E-2</v>
      </c>
      <c r="Q116" s="249">
        <f>ROUND(E116*P116,2)</f>
        <v>2.23</v>
      </c>
      <c r="R116" s="249"/>
      <c r="S116" s="250" t="s">
        <v>151</v>
      </c>
      <c r="T116" s="229">
        <v>0.3</v>
      </c>
      <c r="U116" s="229">
        <f>ROUND(E116*T116,2)</f>
        <v>9.85</v>
      </c>
      <c r="V116" s="229"/>
      <c r="W116" s="229" t="s">
        <v>152</v>
      </c>
      <c r="X116" s="210"/>
      <c r="Y116" s="210"/>
      <c r="Z116" s="210"/>
      <c r="AA116" s="210"/>
      <c r="AB116" s="210"/>
      <c r="AC116" s="210"/>
      <c r="AD116" s="210"/>
      <c r="AE116" s="210"/>
      <c r="AF116" s="210" t="s">
        <v>153</v>
      </c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</row>
    <row r="117" spans="1:59" outlineLevel="1" x14ac:dyDescent="0.25">
      <c r="A117" s="227"/>
      <c r="B117" s="228"/>
      <c r="C117" s="264" t="s">
        <v>948</v>
      </c>
      <c r="D117" s="230"/>
      <c r="E117" s="231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10"/>
      <c r="Y117" s="210"/>
      <c r="Z117" s="210"/>
      <c r="AA117" s="210"/>
      <c r="AB117" s="210"/>
      <c r="AC117" s="210"/>
      <c r="AD117" s="210"/>
      <c r="AE117" s="210"/>
      <c r="AF117" s="210" t="s">
        <v>155</v>
      </c>
      <c r="AG117" s="210">
        <v>0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</row>
    <row r="118" spans="1:59" outlineLevel="1" x14ac:dyDescent="0.25">
      <c r="A118" s="227"/>
      <c r="B118" s="228"/>
      <c r="C118" s="264" t="s">
        <v>1006</v>
      </c>
      <c r="D118" s="230"/>
      <c r="E118" s="231">
        <v>16.32</v>
      </c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10"/>
      <c r="Y118" s="210"/>
      <c r="Z118" s="210"/>
      <c r="AA118" s="210"/>
      <c r="AB118" s="210"/>
      <c r="AC118" s="210"/>
      <c r="AD118" s="210"/>
      <c r="AE118" s="210"/>
      <c r="AF118" s="210" t="s">
        <v>155</v>
      </c>
      <c r="AG118" s="210">
        <v>0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</row>
    <row r="119" spans="1:59" outlineLevel="1" x14ac:dyDescent="0.25">
      <c r="A119" s="227"/>
      <c r="B119" s="228"/>
      <c r="C119" s="264" t="s">
        <v>1007</v>
      </c>
      <c r="D119" s="230"/>
      <c r="E119" s="231">
        <v>-2.4</v>
      </c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10"/>
      <c r="Y119" s="210"/>
      <c r="Z119" s="210"/>
      <c r="AA119" s="210"/>
      <c r="AB119" s="210"/>
      <c r="AC119" s="210"/>
      <c r="AD119" s="210"/>
      <c r="AE119" s="210"/>
      <c r="AF119" s="210" t="s">
        <v>155</v>
      </c>
      <c r="AG119" s="210">
        <v>0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</row>
    <row r="120" spans="1:59" outlineLevel="1" x14ac:dyDescent="0.25">
      <c r="A120" s="227"/>
      <c r="B120" s="228"/>
      <c r="C120" s="264" t="s">
        <v>909</v>
      </c>
      <c r="D120" s="230"/>
      <c r="E120" s="231">
        <v>-1.4</v>
      </c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10"/>
      <c r="Y120" s="210"/>
      <c r="Z120" s="210"/>
      <c r="AA120" s="210"/>
      <c r="AB120" s="210"/>
      <c r="AC120" s="210"/>
      <c r="AD120" s="210"/>
      <c r="AE120" s="210"/>
      <c r="AF120" s="210" t="s">
        <v>155</v>
      </c>
      <c r="AG120" s="210">
        <v>0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</row>
    <row r="121" spans="1:59" outlineLevel="1" x14ac:dyDescent="0.25">
      <c r="A121" s="227"/>
      <c r="B121" s="228"/>
      <c r="C121" s="264" t="s">
        <v>930</v>
      </c>
      <c r="D121" s="230"/>
      <c r="E121" s="231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10"/>
      <c r="Y121" s="210"/>
      <c r="Z121" s="210"/>
      <c r="AA121" s="210"/>
      <c r="AB121" s="210"/>
      <c r="AC121" s="210"/>
      <c r="AD121" s="210"/>
      <c r="AE121" s="210"/>
      <c r="AF121" s="210" t="s">
        <v>155</v>
      </c>
      <c r="AG121" s="210">
        <v>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</row>
    <row r="122" spans="1:59" outlineLevel="1" x14ac:dyDescent="0.25">
      <c r="A122" s="227"/>
      <c r="B122" s="228"/>
      <c r="C122" s="264" t="s">
        <v>1008</v>
      </c>
      <c r="D122" s="230"/>
      <c r="E122" s="231">
        <v>9.6199999999999992</v>
      </c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10"/>
      <c r="Y122" s="210"/>
      <c r="Z122" s="210"/>
      <c r="AA122" s="210"/>
      <c r="AB122" s="210"/>
      <c r="AC122" s="210"/>
      <c r="AD122" s="210"/>
      <c r="AE122" s="210"/>
      <c r="AF122" s="210" t="s">
        <v>155</v>
      </c>
      <c r="AG122" s="210">
        <v>0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</row>
    <row r="123" spans="1:59" outlineLevel="1" x14ac:dyDescent="0.25">
      <c r="A123" s="227"/>
      <c r="B123" s="228"/>
      <c r="C123" s="264" t="s">
        <v>950</v>
      </c>
      <c r="D123" s="230"/>
      <c r="E123" s="231">
        <v>-1.2</v>
      </c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10"/>
      <c r="Y123" s="210"/>
      <c r="Z123" s="210"/>
      <c r="AA123" s="210"/>
      <c r="AB123" s="210"/>
      <c r="AC123" s="210"/>
      <c r="AD123" s="210"/>
      <c r="AE123" s="210"/>
      <c r="AF123" s="210" t="s">
        <v>155</v>
      </c>
      <c r="AG123" s="210">
        <v>0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</row>
    <row r="124" spans="1:59" outlineLevel="1" x14ac:dyDescent="0.25">
      <c r="A124" s="227"/>
      <c r="B124" s="228"/>
      <c r="C124" s="264" t="s">
        <v>1009</v>
      </c>
      <c r="D124" s="230"/>
      <c r="E124" s="231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10"/>
      <c r="Y124" s="210"/>
      <c r="Z124" s="210"/>
      <c r="AA124" s="210"/>
      <c r="AB124" s="210"/>
      <c r="AC124" s="210"/>
      <c r="AD124" s="210"/>
      <c r="AE124" s="210"/>
      <c r="AF124" s="210" t="s">
        <v>155</v>
      </c>
      <c r="AG124" s="210">
        <v>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</row>
    <row r="125" spans="1:59" outlineLevel="1" x14ac:dyDescent="0.25">
      <c r="A125" s="227"/>
      <c r="B125" s="228"/>
      <c r="C125" s="264" t="s">
        <v>1010</v>
      </c>
      <c r="D125" s="230"/>
      <c r="E125" s="231">
        <v>11.89</v>
      </c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10"/>
      <c r="Y125" s="210"/>
      <c r="Z125" s="210"/>
      <c r="AA125" s="210"/>
      <c r="AB125" s="210"/>
      <c r="AC125" s="210"/>
      <c r="AD125" s="210"/>
      <c r="AE125" s="210"/>
      <c r="AF125" s="210" t="s">
        <v>155</v>
      </c>
      <c r="AG125" s="210">
        <v>0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</row>
    <row r="126" spans="1:59" x14ac:dyDescent="0.25">
      <c r="A126" s="238" t="s">
        <v>146</v>
      </c>
      <c r="B126" s="239" t="s">
        <v>87</v>
      </c>
      <c r="C126" s="262" t="s">
        <v>88</v>
      </c>
      <c r="D126" s="240"/>
      <c r="E126" s="241"/>
      <c r="F126" s="242"/>
      <c r="G126" s="242">
        <f>SUMIF(AF127:AF127,"&lt;&gt;NOR",G127:G127)</f>
        <v>0</v>
      </c>
      <c r="H126" s="242"/>
      <c r="I126" s="242">
        <f>SUM(I127:I127)</f>
        <v>0</v>
      </c>
      <c r="J126" s="242"/>
      <c r="K126" s="242">
        <f>SUM(K127:K127)</f>
        <v>0</v>
      </c>
      <c r="L126" s="242"/>
      <c r="M126" s="242">
        <f>SUM(M127:M127)</f>
        <v>0</v>
      </c>
      <c r="N126" s="242"/>
      <c r="O126" s="242">
        <f>SUM(O127:O127)</f>
        <v>0</v>
      </c>
      <c r="P126" s="242"/>
      <c r="Q126" s="242">
        <f>SUM(Q127:Q127)</f>
        <v>0</v>
      </c>
      <c r="R126" s="242"/>
      <c r="S126" s="243"/>
      <c r="T126" s="237"/>
      <c r="U126" s="237">
        <f>SUM(U127:U127)</f>
        <v>8.8800000000000008</v>
      </c>
      <c r="V126" s="237"/>
      <c r="W126" s="237"/>
      <c r="AF126" t="s">
        <v>147</v>
      </c>
    </row>
    <row r="127" spans="1:59" outlineLevel="1" x14ac:dyDescent="0.25">
      <c r="A127" s="251">
        <v>31</v>
      </c>
      <c r="B127" s="252" t="s">
        <v>392</v>
      </c>
      <c r="C127" s="266" t="s">
        <v>393</v>
      </c>
      <c r="D127" s="253" t="s">
        <v>283</v>
      </c>
      <c r="E127" s="254">
        <v>4.2294099999999997</v>
      </c>
      <c r="F127" s="255"/>
      <c r="G127" s="256">
        <f>ROUND(E127*F127,2)</f>
        <v>0</v>
      </c>
      <c r="H127" s="255"/>
      <c r="I127" s="256">
        <f>ROUND(E127*H127,2)</f>
        <v>0</v>
      </c>
      <c r="J127" s="255"/>
      <c r="K127" s="256">
        <f>ROUND(E127*J127,2)</f>
        <v>0</v>
      </c>
      <c r="L127" s="256">
        <v>21</v>
      </c>
      <c r="M127" s="256">
        <f>G127*(1+L127/100)</f>
        <v>0</v>
      </c>
      <c r="N127" s="256">
        <v>0</v>
      </c>
      <c r="O127" s="256">
        <f>ROUND(E127*N127,2)</f>
        <v>0</v>
      </c>
      <c r="P127" s="256">
        <v>0</v>
      </c>
      <c r="Q127" s="256">
        <f>ROUND(E127*P127,2)</f>
        <v>0</v>
      </c>
      <c r="R127" s="256"/>
      <c r="S127" s="257" t="s">
        <v>151</v>
      </c>
      <c r="T127" s="229">
        <v>2.1</v>
      </c>
      <c r="U127" s="229">
        <f>ROUND(E127*T127,2)</f>
        <v>8.8800000000000008</v>
      </c>
      <c r="V127" s="229"/>
      <c r="W127" s="229" t="s">
        <v>394</v>
      </c>
      <c r="X127" s="210"/>
      <c r="Y127" s="210"/>
      <c r="Z127" s="210"/>
      <c r="AA127" s="210"/>
      <c r="AB127" s="210"/>
      <c r="AC127" s="210"/>
      <c r="AD127" s="210"/>
      <c r="AE127" s="210"/>
      <c r="AF127" s="210" t="s">
        <v>395</v>
      </c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</row>
    <row r="128" spans="1:59" x14ac:dyDescent="0.25">
      <c r="A128" s="238" t="s">
        <v>146</v>
      </c>
      <c r="B128" s="239" t="s">
        <v>93</v>
      </c>
      <c r="C128" s="262" t="s">
        <v>94</v>
      </c>
      <c r="D128" s="240"/>
      <c r="E128" s="241"/>
      <c r="F128" s="242"/>
      <c r="G128" s="242">
        <f>SUMIF(AF129:AF129,"&lt;&gt;NOR",G129:G129)</f>
        <v>0</v>
      </c>
      <c r="H128" s="242"/>
      <c r="I128" s="242">
        <f>SUM(I129:I129)</f>
        <v>0</v>
      </c>
      <c r="J128" s="242"/>
      <c r="K128" s="242">
        <f>SUM(K129:K129)</f>
        <v>0</v>
      </c>
      <c r="L128" s="242"/>
      <c r="M128" s="242">
        <f>SUM(M129:M129)</f>
        <v>0</v>
      </c>
      <c r="N128" s="242"/>
      <c r="O128" s="242">
        <f>SUM(O129:O129)</f>
        <v>0</v>
      </c>
      <c r="P128" s="242"/>
      <c r="Q128" s="242">
        <f>SUM(Q129:Q129)</f>
        <v>0</v>
      </c>
      <c r="R128" s="242"/>
      <c r="S128" s="243"/>
      <c r="T128" s="237"/>
      <c r="U128" s="237">
        <f>SUM(U129:U129)</f>
        <v>0</v>
      </c>
      <c r="V128" s="237"/>
      <c r="W128" s="237"/>
      <c r="AF128" t="s">
        <v>147</v>
      </c>
    </row>
    <row r="129" spans="1:59" ht="20.399999999999999" outlineLevel="1" x14ac:dyDescent="0.25">
      <c r="A129" s="251">
        <v>32</v>
      </c>
      <c r="B129" s="252" t="s">
        <v>1011</v>
      </c>
      <c r="C129" s="266" t="s">
        <v>1012</v>
      </c>
      <c r="D129" s="253" t="s">
        <v>499</v>
      </c>
      <c r="E129" s="254">
        <v>1</v>
      </c>
      <c r="F129" s="255"/>
      <c r="G129" s="256">
        <f>ROUND(E129*F129,2)</f>
        <v>0</v>
      </c>
      <c r="H129" s="255"/>
      <c r="I129" s="256">
        <f>ROUND(E129*H129,2)</f>
        <v>0</v>
      </c>
      <c r="J129" s="255"/>
      <c r="K129" s="256">
        <f>ROUND(E129*J129,2)</f>
        <v>0</v>
      </c>
      <c r="L129" s="256">
        <v>21</v>
      </c>
      <c r="M129" s="256">
        <f>G129*(1+L129/100)</f>
        <v>0</v>
      </c>
      <c r="N129" s="256">
        <v>0</v>
      </c>
      <c r="O129" s="256">
        <f>ROUND(E129*N129,2)</f>
        <v>0</v>
      </c>
      <c r="P129" s="256">
        <v>0</v>
      </c>
      <c r="Q129" s="256">
        <f>ROUND(E129*P129,2)</f>
        <v>0</v>
      </c>
      <c r="R129" s="256"/>
      <c r="S129" s="257" t="s">
        <v>358</v>
      </c>
      <c r="T129" s="229">
        <v>0</v>
      </c>
      <c r="U129" s="229">
        <f>ROUND(E129*T129,2)</f>
        <v>0</v>
      </c>
      <c r="V129" s="229"/>
      <c r="W129" s="229" t="s">
        <v>152</v>
      </c>
      <c r="X129" s="210"/>
      <c r="Y129" s="210"/>
      <c r="Z129" s="210"/>
      <c r="AA129" s="210"/>
      <c r="AB129" s="210"/>
      <c r="AC129" s="210"/>
      <c r="AD129" s="210"/>
      <c r="AE129" s="210"/>
      <c r="AF129" s="210" t="s">
        <v>153</v>
      </c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</row>
    <row r="130" spans="1:59" x14ac:dyDescent="0.25">
      <c r="A130" s="238" t="s">
        <v>146</v>
      </c>
      <c r="B130" s="239" t="s">
        <v>95</v>
      </c>
      <c r="C130" s="262" t="s">
        <v>96</v>
      </c>
      <c r="D130" s="240"/>
      <c r="E130" s="241"/>
      <c r="F130" s="242"/>
      <c r="G130" s="242">
        <f>SUMIF(AF131:AF139,"&lt;&gt;NOR",G131:G139)</f>
        <v>0</v>
      </c>
      <c r="H130" s="242"/>
      <c r="I130" s="242">
        <f>SUM(I131:I139)</f>
        <v>0</v>
      </c>
      <c r="J130" s="242"/>
      <c r="K130" s="242">
        <f>SUM(K131:K139)</f>
        <v>0</v>
      </c>
      <c r="L130" s="242"/>
      <c r="M130" s="242">
        <f>SUM(M131:M139)</f>
        <v>0</v>
      </c>
      <c r="N130" s="242"/>
      <c r="O130" s="242">
        <f>SUM(O131:O139)</f>
        <v>0</v>
      </c>
      <c r="P130" s="242"/>
      <c r="Q130" s="242">
        <f>SUM(Q131:Q139)</f>
        <v>0.06</v>
      </c>
      <c r="R130" s="242"/>
      <c r="S130" s="243"/>
      <c r="T130" s="237"/>
      <c r="U130" s="237">
        <f>SUM(U131:U139)</f>
        <v>4.26</v>
      </c>
      <c r="V130" s="237"/>
      <c r="W130" s="237"/>
      <c r="AF130" t="s">
        <v>147</v>
      </c>
    </row>
    <row r="131" spans="1:59" outlineLevel="1" x14ac:dyDescent="0.25">
      <c r="A131" s="251">
        <v>33</v>
      </c>
      <c r="B131" s="252" t="s">
        <v>1013</v>
      </c>
      <c r="C131" s="266" t="s">
        <v>1014</v>
      </c>
      <c r="D131" s="253" t="s">
        <v>264</v>
      </c>
      <c r="E131" s="254">
        <v>1</v>
      </c>
      <c r="F131" s="255"/>
      <c r="G131" s="256">
        <f>ROUND(E131*F131,2)</f>
        <v>0</v>
      </c>
      <c r="H131" s="255"/>
      <c r="I131" s="256">
        <f>ROUND(E131*H131,2)</f>
        <v>0</v>
      </c>
      <c r="J131" s="255"/>
      <c r="K131" s="256">
        <f>ROUND(E131*J131,2)</f>
        <v>0</v>
      </c>
      <c r="L131" s="256">
        <v>21</v>
      </c>
      <c r="M131" s="256">
        <f>G131*(1+L131/100)</f>
        <v>0</v>
      </c>
      <c r="N131" s="256">
        <v>2.9E-4</v>
      </c>
      <c r="O131" s="256">
        <f>ROUND(E131*N131,2)</f>
        <v>0</v>
      </c>
      <c r="P131" s="256">
        <v>0</v>
      </c>
      <c r="Q131" s="256">
        <f>ROUND(E131*P131,2)</f>
        <v>0</v>
      </c>
      <c r="R131" s="256"/>
      <c r="S131" s="257" t="s">
        <v>151</v>
      </c>
      <c r="T131" s="229">
        <v>0.221</v>
      </c>
      <c r="U131" s="229">
        <f>ROUND(E131*T131,2)</f>
        <v>0.22</v>
      </c>
      <c r="V131" s="229"/>
      <c r="W131" s="229" t="s">
        <v>152</v>
      </c>
      <c r="X131" s="210"/>
      <c r="Y131" s="210"/>
      <c r="Z131" s="210"/>
      <c r="AA131" s="210"/>
      <c r="AB131" s="210"/>
      <c r="AC131" s="210"/>
      <c r="AD131" s="210"/>
      <c r="AE131" s="210"/>
      <c r="AF131" s="210" t="s">
        <v>153</v>
      </c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</row>
    <row r="132" spans="1:59" outlineLevel="1" x14ac:dyDescent="0.25">
      <c r="A132" s="244">
        <v>34</v>
      </c>
      <c r="B132" s="245" t="s">
        <v>1015</v>
      </c>
      <c r="C132" s="263" t="s">
        <v>1016</v>
      </c>
      <c r="D132" s="246" t="s">
        <v>252</v>
      </c>
      <c r="E132" s="247">
        <v>2</v>
      </c>
      <c r="F132" s="248"/>
      <c r="G132" s="249">
        <f>ROUND(E132*F132,2)</f>
        <v>0</v>
      </c>
      <c r="H132" s="248"/>
      <c r="I132" s="249">
        <f>ROUND(E132*H132,2)</f>
        <v>0</v>
      </c>
      <c r="J132" s="248"/>
      <c r="K132" s="249">
        <f>ROUND(E132*J132,2)</f>
        <v>0</v>
      </c>
      <c r="L132" s="249">
        <v>21</v>
      </c>
      <c r="M132" s="249">
        <f>G132*(1+L132/100)</f>
        <v>0</v>
      </c>
      <c r="N132" s="249">
        <v>3.8000000000000002E-4</v>
      </c>
      <c r="O132" s="249">
        <f>ROUND(E132*N132,2)</f>
        <v>0</v>
      </c>
      <c r="P132" s="249">
        <v>0</v>
      </c>
      <c r="Q132" s="249">
        <f>ROUND(E132*P132,2)</f>
        <v>0</v>
      </c>
      <c r="R132" s="249"/>
      <c r="S132" s="250" t="s">
        <v>151</v>
      </c>
      <c r="T132" s="229">
        <v>0.32</v>
      </c>
      <c r="U132" s="229">
        <f>ROUND(E132*T132,2)</f>
        <v>0.64</v>
      </c>
      <c r="V132" s="229"/>
      <c r="W132" s="229" t="s">
        <v>152</v>
      </c>
      <c r="X132" s="210"/>
      <c r="Y132" s="210"/>
      <c r="Z132" s="210"/>
      <c r="AA132" s="210"/>
      <c r="AB132" s="210"/>
      <c r="AC132" s="210"/>
      <c r="AD132" s="210"/>
      <c r="AE132" s="210"/>
      <c r="AF132" s="210" t="s">
        <v>153</v>
      </c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</row>
    <row r="133" spans="1:59" outlineLevel="1" x14ac:dyDescent="0.25">
      <c r="A133" s="227"/>
      <c r="B133" s="228"/>
      <c r="C133" s="267" t="s">
        <v>1017</v>
      </c>
      <c r="D133" s="258"/>
      <c r="E133" s="258"/>
      <c r="F133" s="258"/>
      <c r="G133" s="258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10"/>
      <c r="Y133" s="210"/>
      <c r="Z133" s="210"/>
      <c r="AA133" s="210"/>
      <c r="AB133" s="210"/>
      <c r="AC133" s="210"/>
      <c r="AD133" s="210"/>
      <c r="AE133" s="210"/>
      <c r="AF133" s="210" t="s">
        <v>219</v>
      </c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</row>
    <row r="134" spans="1:59" outlineLevel="1" x14ac:dyDescent="0.25">
      <c r="A134" s="244">
        <v>35</v>
      </c>
      <c r="B134" s="245" t="s">
        <v>1018</v>
      </c>
      <c r="C134" s="263" t="s">
        <v>1019</v>
      </c>
      <c r="D134" s="246" t="s">
        <v>252</v>
      </c>
      <c r="E134" s="247">
        <v>2</v>
      </c>
      <c r="F134" s="248"/>
      <c r="G134" s="249">
        <f>ROUND(E134*F134,2)</f>
        <v>0</v>
      </c>
      <c r="H134" s="248"/>
      <c r="I134" s="249">
        <f>ROUND(E134*H134,2)</f>
        <v>0</v>
      </c>
      <c r="J134" s="248"/>
      <c r="K134" s="249">
        <f>ROUND(E134*J134,2)</f>
        <v>0</v>
      </c>
      <c r="L134" s="249">
        <v>21</v>
      </c>
      <c r="M134" s="249">
        <f>G134*(1+L134/100)</f>
        <v>0</v>
      </c>
      <c r="N134" s="249">
        <v>1.5200000000000001E-3</v>
      </c>
      <c r="O134" s="249">
        <f>ROUND(E134*N134,2)</f>
        <v>0</v>
      </c>
      <c r="P134" s="249">
        <v>0</v>
      </c>
      <c r="Q134" s="249">
        <f>ROUND(E134*P134,2)</f>
        <v>0</v>
      </c>
      <c r="R134" s="249"/>
      <c r="S134" s="250" t="s">
        <v>151</v>
      </c>
      <c r="T134" s="229">
        <v>1.173</v>
      </c>
      <c r="U134" s="229">
        <f>ROUND(E134*T134,2)</f>
        <v>2.35</v>
      </c>
      <c r="V134" s="229"/>
      <c r="W134" s="229" t="s">
        <v>152</v>
      </c>
      <c r="X134" s="210"/>
      <c r="Y134" s="210"/>
      <c r="Z134" s="210"/>
      <c r="AA134" s="210"/>
      <c r="AB134" s="210"/>
      <c r="AC134" s="210"/>
      <c r="AD134" s="210"/>
      <c r="AE134" s="210"/>
      <c r="AF134" s="210" t="s">
        <v>153</v>
      </c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</row>
    <row r="135" spans="1:59" outlineLevel="1" x14ac:dyDescent="0.25">
      <c r="A135" s="227"/>
      <c r="B135" s="228"/>
      <c r="C135" s="267" t="s">
        <v>1017</v>
      </c>
      <c r="D135" s="258"/>
      <c r="E135" s="258"/>
      <c r="F135" s="258"/>
      <c r="G135" s="258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10"/>
      <c r="Y135" s="210"/>
      <c r="Z135" s="210"/>
      <c r="AA135" s="210"/>
      <c r="AB135" s="210"/>
      <c r="AC135" s="210"/>
      <c r="AD135" s="210"/>
      <c r="AE135" s="210"/>
      <c r="AF135" s="210" t="s">
        <v>219</v>
      </c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</row>
    <row r="136" spans="1:59" outlineLevel="1" x14ac:dyDescent="0.25">
      <c r="A136" s="251">
        <v>36</v>
      </c>
      <c r="B136" s="252" t="s">
        <v>1020</v>
      </c>
      <c r="C136" s="266" t="s">
        <v>1021</v>
      </c>
      <c r="D136" s="253" t="s">
        <v>264</v>
      </c>
      <c r="E136" s="254">
        <v>2</v>
      </c>
      <c r="F136" s="255"/>
      <c r="G136" s="256">
        <f>ROUND(E136*F136,2)</f>
        <v>0</v>
      </c>
      <c r="H136" s="255"/>
      <c r="I136" s="256">
        <f>ROUND(E136*H136,2)</f>
        <v>0</v>
      </c>
      <c r="J136" s="255"/>
      <c r="K136" s="256">
        <f>ROUND(E136*J136,2)</f>
        <v>0</v>
      </c>
      <c r="L136" s="256">
        <v>21</v>
      </c>
      <c r="M136" s="256">
        <f>G136*(1+L136/100)</f>
        <v>0</v>
      </c>
      <c r="N136" s="256">
        <v>0</v>
      </c>
      <c r="O136" s="256">
        <f>ROUND(E136*N136,2)</f>
        <v>0</v>
      </c>
      <c r="P136" s="256">
        <v>2.7560000000000001E-2</v>
      </c>
      <c r="Q136" s="256">
        <f>ROUND(E136*P136,2)</f>
        <v>0.06</v>
      </c>
      <c r="R136" s="256"/>
      <c r="S136" s="257" t="s">
        <v>151</v>
      </c>
      <c r="T136" s="229">
        <v>0.372</v>
      </c>
      <c r="U136" s="229">
        <f>ROUND(E136*T136,2)</f>
        <v>0.74</v>
      </c>
      <c r="V136" s="229"/>
      <c r="W136" s="229" t="s">
        <v>152</v>
      </c>
      <c r="X136" s="210"/>
      <c r="Y136" s="210"/>
      <c r="Z136" s="210"/>
      <c r="AA136" s="210"/>
      <c r="AB136" s="210"/>
      <c r="AC136" s="210"/>
      <c r="AD136" s="210"/>
      <c r="AE136" s="210"/>
      <c r="AF136" s="210" t="s">
        <v>153</v>
      </c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</row>
    <row r="137" spans="1:59" ht="20.399999999999999" outlineLevel="1" x14ac:dyDescent="0.25">
      <c r="A137" s="251">
        <v>37</v>
      </c>
      <c r="B137" s="252" t="s">
        <v>1022</v>
      </c>
      <c r="C137" s="266" t="s">
        <v>1023</v>
      </c>
      <c r="D137" s="253" t="s">
        <v>264</v>
      </c>
      <c r="E137" s="254">
        <v>1</v>
      </c>
      <c r="F137" s="255"/>
      <c r="G137" s="256">
        <f>ROUND(E137*F137,2)</f>
        <v>0</v>
      </c>
      <c r="H137" s="255"/>
      <c r="I137" s="256">
        <f>ROUND(E137*H137,2)</f>
        <v>0</v>
      </c>
      <c r="J137" s="255"/>
      <c r="K137" s="256">
        <f>ROUND(E137*J137,2)</f>
        <v>0</v>
      </c>
      <c r="L137" s="256">
        <v>21</v>
      </c>
      <c r="M137" s="256">
        <f>G137*(1+L137/100)</f>
        <v>0</v>
      </c>
      <c r="N137" s="256">
        <v>5.5999999999999995E-4</v>
      </c>
      <c r="O137" s="256">
        <f>ROUND(E137*N137,2)</f>
        <v>0</v>
      </c>
      <c r="P137" s="256">
        <v>0</v>
      </c>
      <c r="Q137" s="256">
        <f>ROUND(E137*P137,2)</f>
        <v>0</v>
      </c>
      <c r="R137" s="256"/>
      <c r="S137" s="257" t="s">
        <v>151</v>
      </c>
      <c r="T137" s="229">
        <v>0.3</v>
      </c>
      <c r="U137" s="229">
        <f>ROUND(E137*T137,2)</f>
        <v>0.3</v>
      </c>
      <c r="V137" s="229"/>
      <c r="W137" s="229" t="s">
        <v>152</v>
      </c>
      <c r="X137" s="210"/>
      <c r="Y137" s="210"/>
      <c r="Z137" s="210"/>
      <c r="AA137" s="210"/>
      <c r="AB137" s="210"/>
      <c r="AC137" s="210"/>
      <c r="AD137" s="210"/>
      <c r="AE137" s="210"/>
      <c r="AF137" s="210" t="s">
        <v>153</v>
      </c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</row>
    <row r="138" spans="1:59" outlineLevel="1" x14ac:dyDescent="0.25">
      <c r="A138" s="251">
        <v>38</v>
      </c>
      <c r="B138" s="252" t="s">
        <v>1024</v>
      </c>
      <c r="C138" s="266" t="s">
        <v>1025</v>
      </c>
      <c r="D138" s="253" t="s">
        <v>357</v>
      </c>
      <c r="E138" s="254">
        <v>1</v>
      </c>
      <c r="F138" s="255"/>
      <c r="G138" s="256">
        <f>ROUND(E138*F138,2)</f>
        <v>0</v>
      </c>
      <c r="H138" s="255"/>
      <c r="I138" s="256">
        <f>ROUND(E138*H138,2)</f>
        <v>0</v>
      </c>
      <c r="J138" s="255"/>
      <c r="K138" s="256">
        <f>ROUND(E138*J138,2)</f>
        <v>0</v>
      </c>
      <c r="L138" s="256">
        <v>21</v>
      </c>
      <c r="M138" s="256">
        <f>G138*(1+L138/100)</f>
        <v>0</v>
      </c>
      <c r="N138" s="256">
        <v>0</v>
      </c>
      <c r="O138" s="256">
        <f>ROUND(E138*N138,2)</f>
        <v>0</v>
      </c>
      <c r="P138" s="256">
        <v>0</v>
      </c>
      <c r="Q138" s="256">
        <f>ROUND(E138*P138,2)</f>
        <v>0</v>
      </c>
      <c r="R138" s="256"/>
      <c r="S138" s="257" t="s">
        <v>358</v>
      </c>
      <c r="T138" s="229">
        <v>0</v>
      </c>
      <c r="U138" s="229">
        <f>ROUND(E138*T138,2)</f>
        <v>0</v>
      </c>
      <c r="V138" s="229"/>
      <c r="W138" s="229" t="s">
        <v>152</v>
      </c>
      <c r="X138" s="210"/>
      <c r="Y138" s="210"/>
      <c r="Z138" s="210"/>
      <c r="AA138" s="210"/>
      <c r="AB138" s="210"/>
      <c r="AC138" s="210"/>
      <c r="AD138" s="210"/>
      <c r="AE138" s="210"/>
      <c r="AF138" s="210" t="s">
        <v>153</v>
      </c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</row>
    <row r="139" spans="1:59" outlineLevel="1" x14ac:dyDescent="0.25">
      <c r="A139" s="251">
        <v>39</v>
      </c>
      <c r="B139" s="252" t="s">
        <v>1026</v>
      </c>
      <c r="C139" s="266" t="s">
        <v>1027</v>
      </c>
      <c r="D139" s="253" t="s">
        <v>283</v>
      </c>
      <c r="E139" s="254">
        <v>4.6499999999999996E-3</v>
      </c>
      <c r="F139" s="255"/>
      <c r="G139" s="256">
        <f>ROUND(E139*F139,2)</f>
        <v>0</v>
      </c>
      <c r="H139" s="255"/>
      <c r="I139" s="256">
        <f>ROUND(E139*H139,2)</f>
        <v>0</v>
      </c>
      <c r="J139" s="255"/>
      <c r="K139" s="256">
        <f>ROUND(E139*J139,2)</f>
        <v>0</v>
      </c>
      <c r="L139" s="256">
        <v>21</v>
      </c>
      <c r="M139" s="256">
        <f>G139*(1+L139/100)</f>
        <v>0</v>
      </c>
      <c r="N139" s="256">
        <v>0</v>
      </c>
      <c r="O139" s="256">
        <f>ROUND(E139*N139,2)</f>
        <v>0</v>
      </c>
      <c r="P139" s="256">
        <v>0</v>
      </c>
      <c r="Q139" s="256">
        <f>ROUND(E139*P139,2)</f>
        <v>0</v>
      </c>
      <c r="R139" s="256"/>
      <c r="S139" s="257" t="s">
        <v>151</v>
      </c>
      <c r="T139" s="229">
        <v>1.47</v>
      </c>
      <c r="U139" s="229">
        <f>ROUND(E139*T139,2)</f>
        <v>0.01</v>
      </c>
      <c r="V139" s="229"/>
      <c r="W139" s="229" t="s">
        <v>394</v>
      </c>
      <c r="X139" s="210"/>
      <c r="Y139" s="210"/>
      <c r="Z139" s="210"/>
      <c r="AA139" s="210"/>
      <c r="AB139" s="210"/>
      <c r="AC139" s="210"/>
      <c r="AD139" s="210"/>
      <c r="AE139" s="210"/>
      <c r="AF139" s="210" t="s">
        <v>395</v>
      </c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</row>
    <row r="140" spans="1:59" x14ac:dyDescent="0.25">
      <c r="A140" s="238" t="s">
        <v>146</v>
      </c>
      <c r="B140" s="239" t="s">
        <v>97</v>
      </c>
      <c r="C140" s="262" t="s">
        <v>98</v>
      </c>
      <c r="D140" s="240"/>
      <c r="E140" s="241"/>
      <c r="F140" s="242"/>
      <c r="G140" s="242">
        <f>SUMIF(AF141:AF156,"&lt;&gt;NOR",G141:G156)</f>
        <v>0</v>
      </c>
      <c r="H140" s="242"/>
      <c r="I140" s="242">
        <f>SUM(I141:I156)</f>
        <v>0</v>
      </c>
      <c r="J140" s="242"/>
      <c r="K140" s="242">
        <f>SUM(K141:K156)</f>
        <v>0</v>
      </c>
      <c r="L140" s="242"/>
      <c r="M140" s="242">
        <f>SUM(M141:M156)</f>
        <v>0</v>
      </c>
      <c r="N140" s="242"/>
      <c r="O140" s="242">
        <f>SUM(O141:O156)</f>
        <v>0.02</v>
      </c>
      <c r="P140" s="242"/>
      <c r="Q140" s="242">
        <f>SUM(Q141:Q156)</f>
        <v>0</v>
      </c>
      <c r="R140" s="242"/>
      <c r="S140" s="243"/>
      <c r="T140" s="237"/>
      <c r="U140" s="237">
        <f>SUM(U141:U156)</f>
        <v>4.66</v>
      </c>
      <c r="V140" s="237"/>
      <c r="W140" s="237"/>
      <c r="AF140" t="s">
        <v>147</v>
      </c>
    </row>
    <row r="141" spans="1:59" outlineLevel="1" x14ac:dyDescent="0.25">
      <c r="A141" s="244">
        <v>40</v>
      </c>
      <c r="B141" s="245" t="s">
        <v>1028</v>
      </c>
      <c r="C141" s="263" t="s">
        <v>1029</v>
      </c>
      <c r="D141" s="246" t="s">
        <v>252</v>
      </c>
      <c r="E141" s="247">
        <v>5</v>
      </c>
      <c r="F141" s="248"/>
      <c r="G141" s="249">
        <f>ROUND(E141*F141,2)</f>
        <v>0</v>
      </c>
      <c r="H141" s="248"/>
      <c r="I141" s="249">
        <f>ROUND(E141*H141,2)</f>
        <v>0</v>
      </c>
      <c r="J141" s="248"/>
      <c r="K141" s="249">
        <f>ROUND(E141*J141,2)</f>
        <v>0</v>
      </c>
      <c r="L141" s="249">
        <v>21</v>
      </c>
      <c r="M141" s="249">
        <f>G141*(1+L141/100)</f>
        <v>0</v>
      </c>
      <c r="N141" s="249">
        <v>4.0099999999999997E-3</v>
      </c>
      <c r="O141" s="249">
        <f>ROUND(E141*N141,2)</f>
        <v>0.02</v>
      </c>
      <c r="P141" s="249">
        <v>0</v>
      </c>
      <c r="Q141" s="249">
        <f>ROUND(E141*P141,2)</f>
        <v>0</v>
      </c>
      <c r="R141" s="249"/>
      <c r="S141" s="250" t="s">
        <v>151</v>
      </c>
      <c r="T141" s="229">
        <v>0.54290000000000005</v>
      </c>
      <c r="U141" s="229">
        <f>ROUND(E141*T141,2)</f>
        <v>2.71</v>
      </c>
      <c r="V141" s="229"/>
      <c r="W141" s="229" t="s">
        <v>152</v>
      </c>
      <c r="X141" s="210"/>
      <c r="Y141" s="210"/>
      <c r="Z141" s="210"/>
      <c r="AA141" s="210"/>
      <c r="AB141" s="210"/>
      <c r="AC141" s="210"/>
      <c r="AD141" s="210"/>
      <c r="AE141" s="210"/>
      <c r="AF141" s="210" t="s">
        <v>153</v>
      </c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</row>
    <row r="142" spans="1:59" outlineLevel="1" x14ac:dyDescent="0.25">
      <c r="A142" s="227"/>
      <c r="B142" s="228"/>
      <c r="C142" s="267" t="s">
        <v>1030</v>
      </c>
      <c r="D142" s="258"/>
      <c r="E142" s="258"/>
      <c r="F142" s="258"/>
      <c r="G142" s="258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10"/>
      <c r="Y142" s="210"/>
      <c r="Z142" s="210"/>
      <c r="AA142" s="210"/>
      <c r="AB142" s="210"/>
      <c r="AC142" s="210"/>
      <c r="AD142" s="210"/>
      <c r="AE142" s="210"/>
      <c r="AF142" s="210" t="s">
        <v>219</v>
      </c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</row>
    <row r="143" spans="1:59" outlineLevel="1" x14ac:dyDescent="0.25">
      <c r="A143" s="227"/>
      <c r="B143" s="228"/>
      <c r="C143" s="268" t="s">
        <v>921</v>
      </c>
      <c r="D143" s="259"/>
      <c r="E143" s="259"/>
      <c r="F143" s="259"/>
      <c r="G143" s="25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10"/>
      <c r="Y143" s="210"/>
      <c r="Z143" s="210"/>
      <c r="AA143" s="210"/>
      <c r="AB143" s="210"/>
      <c r="AC143" s="210"/>
      <c r="AD143" s="210"/>
      <c r="AE143" s="210"/>
      <c r="AF143" s="210" t="s">
        <v>219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</row>
    <row r="144" spans="1:59" outlineLevel="1" x14ac:dyDescent="0.25">
      <c r="A144" s="244">
        <v>41</v>
      </c>
      <c r="B144" s="245" t="s">
        <v>1031</v>
      </c>
      <c r="C144" s="263" t="s">
        <v>1032</v>
      </c>
      <c r="D144" s="246" t="s">
        <v>252</v>
      </c>
      <c r="E144" s="247">
        <v>5</v>
      </c>
      <c r="F144" s="248"/>
      <c r="G144" s="249">
        <f>ROUND(E144*F144,2)</f>
        <v>0</v>
      </c>
      <c r="H144" s="248"/>
      <c r="I144" s="249">
        <f>ROUND(E144*H144,2)</f>
        <v>0</v>
      </c>
      <c r="J144" s="248"/>
      <c r="K144" s="249">
        <f>ROUND(E144*J144,2)</f>
        <v>0</v>
      </c>
      <c r="L144" s="249">
        <v>21</v>
      </c>
      <c r="M144" s="249">
        <f>G144*(1+L144/100)</f>
        <v>0</v>
      </c>
      <c r="N144" s="249">
        <v>3.0000000000000001E-5</v>
      </c>
      <c r="O144" s="249">
        <f>ROUND(E144*N144,2)</f>
        <v>0</v>
      </c>
      <c r="P144" s="249">
        <v>0</v>
      </c>
      <c r="Q144" s="249">
        <f>ROUND(E144*P144,2)</f>
        <v>0</v>
      </c>
      <c r="R144" s="249"/>
      <c r="S144" s="250" t="s">
        <v>151</v>
      </c>
      <c r="T144" s="229">
        <v>0.129</v>
      </c>
      <c r="U144" s="229">
        <f>ROUND(E144*T144,2)</f>
        <v>0.65</v>
      </c>
      <c r="V144" s="229"/>
      <c r="W144" s="229" t="s">
        <v>152</v>
      </c>
      <c r="X144" s="210"/>
      <c r="Y144" s="210"/>
      <c r="Z144" s="210"/>
      <c r="AA144" s="210"/>
      <c r="AB144" s="210"/>
      <c r="AC144" s="210"/>
      <c r="AD144" s="210"/>
      <c r="AE144" s="210"/>
      <c r="AF144" s="210" t="s">
        <v>153</v>
      </c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</row>
    <row r="145" spans="1:59" outlineLevel="1" x14ac:dyDescent="0.25">
      <c r="A145" s="227"/>
      <c r="B145" s="228"/>
      <c r="C145" s="267" t="s">
        <v>1033</v>
      </c>
      <c r="D145" s="258"/>
      <c r="E145" s="258"/>
      <c r="F145" s="258"/>
      <c r="G145" s="258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10"/>
      <c r="Y145" s="210"/>
      <c r="Z145" s="210"/>
      <c r="AA145" s="210"/>
      <c r="AB145" s="210"/>
      <c r="AC145" s="210"/>
      <c r="AD145" s="210"/>
      <c r="AE145" s="210"/>
      <c r="AF145" s="210" t="s">
        <v>219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</row>
    <row r="146" spans="1:59" outlineLevel="1" x14ac:dyDescent="0.25">
      <c r="A146" s="244">
        <v>42</v>
      </c>
      <c r="B146" s="245" t="s">
        <v>1034</v>
      </c>
      <c r="C146" s="263" t="s">
        <v>1035</v>
      </c>
      <c r="D146" s="246" t="s">
        <v>264</v>
      </c>
      <c r="E146" s="247">
        <v>3</v>
      </c>
      <c r="F146" s="248"/>
      <c r="G146" s="249">
        <f>ROUND(E146*F146,2)</f>
        <v>0</v>
      </c>
      <c r="H146" s="248"/>
      <c r="I146" s="249">
        <f>ROUND(E146*H146,2)</f>
        <v>0</v>
      </c>
      <c r="J146" s="248"/>
      <c r="K146" s="249">
        <f>ROUND(E146*J146,2)</f>
        <v>0</v>
      </c>
      <c r="L146" s="249">
        <v>21</v>
      </c>
      <c r="M146" s="249">
        <f>G146*(1+L146/100)</f>
        <v>0</v>
      </c>
      <c r="N146" s="249">
        <v>6.3000000000000003E-4</v>
      </c>
      <c r="O146" s="249">
        <f>ROUND(E146*N146,2)</f>
        <v>0</v>
      </c>
      <c r="P146" s="249">
        <v>0</v>
      </c>
      <c r="Q146" s="249">
        <f>ROUND(E146*P146,2)</f>
        <v>0</v>
      </c>
      <c r="R146" s="249"/>
      <c r="S146" s="250" t="s">
        <v>151</v>
      </c>
      <c r="T146" s="229">
        <v>0.27200000000000002</v>
      </c>
      <c r="U146" s="229">
        <f>ROUND(E146*T146,2)</f>
        <v>0.82</v>
      </c>
      <c r="V146" s="229"/>
      <c r="W146" s="229" t="s">
        <v>152</v>
      </c>
      <c r="X146" s="210"/>
      <c r="Y146" s="210"/>
      <c r="Z146" s="210"/>
      <c r="AA146" s="210"/>
      <c r="AB146" s="210"/>
      <c r="AC146" s="210"/>
      <c r="AD146" s="210"/>
      <c r="AE146" s="210"/>
      <c r="AF146" s="210" t="s">
        <v>153</v>
      </c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</row>
    <row r="147" spans="1:59" outlineLevel="1" x14ac:dyDescent="0.25">
      <c r="A147" s="227"/>
      <c r="B147" s="228"/>
      <c r="C147" s="264" t="s">
        <v>1036</v>
      </c>
      <c r="D147" s="230"/>
      <c r="E147" s="231">
        <v>1</v>
      </c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10"/>
      <c r="Y147" s="210"/>
      <c r="Z147" s="210"/>
      <c r="AA147" s="210"/>
      <c r="AB147" s="210"/>
      <c r="AC147" s="210"/>
      <c r="AD147" s="210"/>
      <c r="AE147" s="210"/>
      <c r="AF147" s="210" t="s">
        <v>155</v>
      </c>
      <c r="AG147" s="210">
        <v>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</row>
    <row r="148" spans="1:59" outlineLevel="1" x14ac:dyDescent="0.25">
      <c r="A148" s="227"/>
      <c r="B148" s="228"/>
      <c r="C148" s="264" t="s">
        <v>1037</v>
      </c>
      <c r="D148" s="230"/>
      <c r="E148" s="231">
        <v>2</v>
      </c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10"/>
      <c r="Y148" s="210"/>
      <c r="Z148" s="210"/>
      <c r="AA148" s="210"/>
      <c r="AB148" s="210"/>
      <c r="AC148" s="210"/>
      <c r="AD148" s="210"/>
      <c r="AE148" s="210"/>
      <c r="AF148" s="210" t="s">
        <v>155</v>
      </c>
      <c r="AG148" s="210">
        <v>0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</row>
    <row r="149" spans="1:59" outlineLevel="1" x14ac:dyDescent="0.25">
      <c r="A149" s="244">
        <v>43</v>
      </c>
      <c r="B149" s="245" t="s">
        <v>1038</v>
      </c>
      <c r="C149" s="263" t="s">
        <v>1039</v>
      </c>
      <c r="D149" s="246" t="s">
        <v>264</v>
      </c>
      <c r="E149" s="247">
        <v>3</v>
      </c>
      <c r="F149" s="248"/>
      <c r="G149" s="249">
        <f>ROUND(E149*F149,2)</f>
        <v>0</v>
      </c>
      <c r="H149" s="248"/>
      <c r="I149" s="249">
        <f>ROUND(E149*H149,2)</f>
        <v>0</v>
      </c>
      <c r="J149" s="248"/>
      <c r="K149" s="249">
        <f>ROUND(E149*J149,2)</f>
        <v>0</v>
      </c>
      <c r="L149" s="249">
        <v>21</v>
      </c>
      <c r="M149" s="249">
        <f>G149*(1+L149/100)</f>
        <v>0</v>
      </c>
      <c r="N149" s="249">
        <v>4.0000000000000003E-5</v>
      </c>
      <c r="O149" s="249">
        <f>ROUND(E149*N149,2)</f>
        <v>0</v>
      </c>
      <c r="P149" s="249">
        <v>0</v>
      </c>
      <c r="Q149" s="249">
        <f>ROUND(E149*P149,2)</f>
        <v>0</v>
      </c>
      <c r="R149" s="249"/>
      <c r="S149" s="250" t="s">
        <v>151</v>
      </c>
      <c r="T149" s="229">
        <v>0.15</v>
      </c>
      <c r="U149" s="229">
        <f>ROUND(E149*T149,2)</f>
        <v>0.45</v>
      </c>
      <c r="V149" s="229"/>
      <c r="W149" s="229" t="s">
        <v>152</v>
      </c>
      <c r="X149" s="210"/>
      <c r="Y149" s="210"/>
      <c r="Z149" s="210"/>
      <c r="AA149" s="210"/>
      <c r="AB149" s="210"/>
      <c r="AC149" s="210"/>
      <c r="AD149" s="210"/>
      <c r="AE149" s="210"/>
      <c r="AF149" s="210" t="s">
        <v>153</v>
      </c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</row>
    <row r="150" spans="1:59" outlineLevel="1" x14ac:dyDescent="0.25">
      <c r="A150" s="227"/>
      <c r="B150" s="228"/>
      <c r="C150" s="264" t="s">
        <v>1036</v>
      </c>
      <c r="D150" s="230"/>
      <c r="E150" s="231">
        <v>1</v>
      </c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10"/>
      <c r="Y150" s="210"/>
      <c r="Z150" s="210"/>
      <c r="AA150" s="210"/>
      <c r="AB150" s="210"/>
      <c r="AC150" s="210"/>
      <c r="AD150" s="210"/>
      <c r="AE150" s="210"/>
      <c r="AF150" s="210" t="s">
        <v>155</v>
      </c>
      <c r="AG150" s="210">
        <v>0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</row>
    <row r="151" spans="1:59" outlineLevel="1" x14ac:dyDescent="0.25">
      <c r="A151" s="227"/>
      <c r="B151" s="228"/>
      <c r="C151" s="264" t="s">
        <v>1037</v>
      </c>
      <c r="D151" s="230"/>
      <c r="E151" s="231">
        <v>2</v>
      </c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10"/>
      <c r="Y151" s="210"/>
      <c r="Z151" s="210"/>
      <c r="AA151" s="210"/>
      <c r="AB151" s="210"/>
      <c r="AC151" s="210"/>
      <c r="AD151" s="210"/>
      <c r="AE151" s="210"/>
      <c r="AF151" s="210" t="s">
        <v>155</v>
      </c>
      <c r="AG151" s="210">
        <v>0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</row>
    <row r="152" spans="1:59" outlineLevel="1" x14ac:dyDescent="0.25">
      <c r="A152" s="251">
        <v>44</v>
      </c>
      <c r="B152" s="252" t="s">
        <v>1040</v>
      </c>
      <c r="C152" s="266" t="s">
        <v>1025</v>
      </c>
      <c r="D152" s="253" t="s">
        <v>357</v>
      </c>
      <c r="E152" s="254">
        <v>1</v>
      </c>
      <c r="F152" s="255"/>
      <c r="G152" s="256">
        <f>ROUND(E152*F152,2)</f>
        <v>0</v>
      </c>
      <c r="H152" s="255"/>
      <c r="I152" s="256">
        <f>ROUND(E152*H152,2)</f>
        <v>0</v>
      </c>
      <c r="J152" s="255"/>
      <c r="K152" s="256">
        <f>ROUND(E152*J152,2)</f>
        <v>0</v>
      </c>
      <c r="L152" s="256">
        <v>21</v>
      </c>
      <c r="M152" s="256">
        <f>G152*(1+L152/100)</f>
        <v>0</v>
      </c>
      <c r="N152" s="256">
        <v>0</v>
      </c>
      <c r="O152" s="256">
        <f>ROUND(E152*N152,2)</f>
        <v>0</v>
      </c>
      <c r="P152" s="256">
        <v>0</v>
      </c>
      <c r="Q152" s="256">
        <f>ROUND(E152*P152,2)</f>
        <v>0</v>
      </c>
      <c r="R152" s="256"/>
      <c r="S152" s="257" t="s">
        <v>358</v>
      </c>
      <c r="T152" s="229">
        <v>0</v>
      </c>
      <c r="U152" s="229">
        <f>ROUND(E152*T152,2)</f>
        <v>0</v>
      </c>
      <c r="V152" s="229"/>
      <c r="W152" s="229" t="s">
        <v>152</v>
      </c>
      <c r="X152" s="210"/>
      <c r="Y152" s="210"/>
      <c r="Z152" s="210"/>
      <c r="AA152" s="210"/>
      <c r="AB152" s="210"/>
      <c r="AC152" s="210"/>
      <c r="AD152" s="210"/>
      <c r="AE152" s="210"/>
      <c r="AF152" s="210" t="s">
        <v>153</v>
      </c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</row>
    <row r="153" spans="1:59" outlineLevel="1" x14ac:dyDescent="0.25">
      <c r="A153" s="244">
        <v>45</v>
      </c>
      <c r="B153" s="245" t="s">
        <v>1041</v>
      </c>
      <c r="C153" s="263" t="s">
        <v>1042</v>
      </c>
      <c r="D153" s="246" t="s">
        <v>264</v>
      </c>
      <c r="E153" s="247">
        <v>3</v>
      </c>
      <c r="F153" s="248"/>
      <c r="G153" s="249">
        <f>ROUND(E153*F153,2)</f>
        <v>0</v>
      </c>
      <c r="H153" s="248"/>
      <c r="I153" s="249">
        <f>ROUND(E153*H153,2)</f>
        <v>0</v>
      </c>
      <c r="J153" s="248"/>
      <c r="K153" s="249">
        <f>ROUND(E153*J153,2)</f>
        <v>0</v>
      </c>
      <c r="L153" s="249">
        <v>21</v>
      </c>
      <c r="M153" s="249">
        <f>G153*(1+L153/100)</f>
        <v>0</v>
      </c>
      <c r="N153" s="249">
        <v>9.0000000000000006E-5</v>
      </c>
      <c r="O153" s="249">
        <f>ROUND(E153*N153,2)</f>
        <v>0</v>
      </c>
      <c r="P153" s="249">
        <v>0</v>
      </c>
      <c r="Q153" s="249">
        <f>ROUND(E153*P153,2)</f>
        <v>0</v>
      </c>
      <c r="R153" s="249" t="s">
        <v>233</v>
      </c>
      <c r="S153" s="250" t="s">
        <v>151</v>
      </c>
      <c r="T153" s="229">
        <v>0</v>
      </c>
      <c r="U153" s="229">
        <f>ROUND(E153*T153,2)</f>
        <v>0</v>
      </c>
      <c r="V153" s="229"/>
      <c r="W153" s="229" t="s">
        <v>234</v>
      </c>
      <c r="X153" s="210"/>
      <c r="Y153" s="210"/>
      <c r="Z153" s="210"/>
      <c r="AA153" s="210"/>
      <c r="AB153" s="210"/>
      <c r="AC153" s="210"/>
      <c r="AD153" s="210"/>
      <c r="AE153" s="210"/>
      <c r="AF153" s="210" t="s">
        <v>235</v>
      </c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</row>
    <row r="154" spans="1:59" outlineLevel="1" x14ac:dyDescent="0.25">
      <c r="A154" s="227"/>
      <c r="B154" s="228"/>
      <c r="C154" s="264" t="s">
        <v>1036</v>
      </c>
      <c r="D154" s="230"/>
      <c r="E154" s="231">
        <v>1</v>
      </c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10"/>
      <c r="Y154" s="210"/>
      <c r="Z154" s="210"/>
      <c r="AA154" s="210"/>
      <c r="AB154" s="210"/>
      <c r="AC154" s="210"/>
      <c r="AD154" s="210"/>
      <c r="AE154" s="210"/>
      <c r="AF154" s="210" t="s">
        <v>155</v>
      </c>
      <c r="AG154" s="210">
        <v>0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</row>
    <row r="155" spans="1:59" outlineLevel="1" x14ac:dyDescent="0.25">
      <c r="A155" s="227"/>
      <c r="B155" s="228"/>
      <c r="C155" s="264" t="s">
        <v>1037</v>
      </c>
      <c r="D155" s="230"/>
      <c r="E155" s="231">
        <v>2</v>
      </c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10"/>
      <c r="Y155" s="210"/>
      <c r="Z155" s="210"/>
      <c r="AA155" s="210"/>
      <c r="AB155" s="210"/>
      <c r="AC155" s="210"/>
      <c r="AD155" s="210"/>
      <c r="AE155" s="210"/>
      <c r="AF155" s="210" t="s">
        <v>155</v>
      </c>
      <c r="AG155" s="210">
        <v>0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</row>
    <row r="156" spans="1:59" outlineLevel="1" x14ac:dyDescent="0.25">
      <c r="A156" s="251">
        <v>46</v>
      </c>
      <c r="B156" s="252" t="s">
        <v>1043</v>
      </c>
      <c r="C156" s="266" t="s">
        <v>1044</v>
      </c>
      <c r="D156" s="253" t="s">
        <v>283</v>
      </c>
      <c r="E156" s="254">
        <v>2.248E-2</v>
      </c>
      <c r="F156" s="255"/>
      <c r="G156" s="256">
        <f>ROUND(E156*F156,2)</f>
        <v>0</v>
      </c>
      <c r="H156" s="255"/>
      <c r="I156" s="256">
        <f>ROUND(E156*H156,2)</f>
        <v>0</v>
      </c>
      <c r="J156" s="255"/>
      <c r="K156" s="256">
        <f>ROUND(E156*J156,2)</f>
        <v>0</v>
      </c>
      <c r="L156" s="256">
        <v>21</v>
      </c>
      <c r="M156" s="256">
        <f>G156*(1+L156/100)</f>
        <v>0</v>
      </c>
      <c r="N156" s="256">
        <v>0</v>
      </c>
      <c r="O156" s="256">
        <f>ROUND(E156*N156,2)</f>
        <v>0</v>
      </c>
      <c r="P156" s="256">
        <v>0</v>
      </c>
      <c r="Q156" s="256">
        <f>ROUND(E156*P156,2)</f>
        <v>0</v>
      </c>
      <c r="R156" s="256"/>
      <c r="S156" s="257" t="s">
        <v>151</v>
      </c>
      <c r="T156" s="229">
        <v>1.327</v>
      </c>
      <c r="U156" s="229">
        <f>ROUND(E156*T156,2)</f>
        <v>0.03</v>
      </c>
      <c r="V156" s="229"/>
      <c r="W156" s="229" t="s">
        <v>394</v>
      </c>
      <c r="X156" s="210"/>
      <c r="Y156" s="210"/>
      <c r="Z156" s="210"/>
      <c r="AA156" s="210"/>
      <c r="AB156" s="210"/>
      <c r="AC156" s="210"/>
      <c r="AD156" s="210"/>
      <c r="AE156" s="210"/>
      <c r="AF156" s="210" t="s">
        <v>395</v>
      </c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</row>
    <row r="157" spans="1:59" x14ac:dyDescent="0.25">
      <c r="A157" s="238" t="s">
        <v>146</v>
      </c>
      <c r="B157" s="239" t="s">
        <v>99</v>
      </c>
      <c r="C157" s="262" t="s">
        <v>100</v>
      </c>
      <c r="D157" s="240"/>
      <c r="E157" s="241"/>
      <c r="F157" s="242"/>
      <c r="G157" s="242">
        <f>SUMIF(AF158:AF175,"&lt;&gt;NOR",G158:G175)</f>
        <v>0</v>
      </c>
      <c r="H157" s="242"/>
      <c r="I157" s="242">
        <f>SUM(I158:I175)</f>
        <v>0</v>
      </c>
      <c r="J157" s="242"/>
      <c r="K157" s="242">
        <f>SUM(K158:K175)</f>
        <v>0</v>
      </c>
      <c r="L157" s="242"/>
      <c r="M157" s="242">
        <f>SUM(M158:M175)</f>
        <v>0</v>
      </c>
      <c r="N157" s="242"/>
      <c r="O157" s="242">
        <f>SUM(O158:O175)</f>
        <v>0.03</v>
      </c>
      <c r="P157" s="242"/>
      <c r="Q157" s="242">
        <f>SUM(Q158:Q175)</f>
        <v>0.1</v>
      </c>
      <c r="R157" s="242"/>
      <c r="S157" s="243"/>
      <c r="T157" s="237"/>
      <c r="U157" s="237">
        <f>SUM(U158:U175)</f>
        <v>7.5000000000000009</v>
      </c>
      <c r="V157" s="237"/>
      <c r="W157" s="237"/>
      <c r="AF157" t="s">
        <v>147</v>
      </c>
    </row>
    <row r="158" spans="1:59" outlineLevel="1" x14ac:dyDescent="0.25">
      <c r="A158" s="251">
        <v>47</v>
      </c>
      <c r="B158" s="252" t="s">
        <v>1045</v>
      </c>
      <c r="C158" s="266" t="s">
        <v>1046</v>
      </c>
      <c r="D158" s="253" t="s">
        <v>499</v>
      </c>
      <c r="E158" s="254">
        <v>1</v>
      </c>
      <c r="F158" s="255"/>
      <c r="G158" s="256">
        <f>ROUND(E158*F158,2)</f>
        <v>0</v>
      </c>
      <c r="H158" s="255"/>
      <c r="I158" s="256">
        <f>ROUND(E158*H158,2)</f>
        <v>0</v>
      </c>
      <c r="J158" s="255"/>
      <c r="K158" s="256">
        <f>ROUND(E158*J158,2)</f>
        <v>0</v>
      </c>
      <c r="L158" s="256">
        <v>21</v>
      </c>
      <c r="M158" s="256">
        <f>G158*(1+L158/100)</f>
        <v>0</v>
      </c>
      <c r="N158" s="256">
        <v>0</v>
      </c>
      <c r="O158" s="256">
        <f>ROUND(E158*N158,2)</f>
        <v>0</v>
      </c>
      <c r="P158" s="256">
        <v>3.4200000000000001E-2</v>
      </c>
      <c r="Q158" s="256">
        <f>ROUND(E158*P158,2)</f>
        <v>0.03</v>
      </c>
      <c r="R158" s="256"/>
      <c r="S158" s="257" t="s">
        <v>151</v>
      </c>
      <c r="T158" s="229">
        <v>0.46500000000000002</v>
      </c>
      <c r="U158" s="229">
        <f>ROUND(E158*T158,2)</f>
        <v>0.47</v>
      </c>
      <c r="V158" s="229"/>
      <c r="W158" s="229" t="s">
        <v>152</v>
      </c>
      <c r="X158" s="210"/>
      <c r="Y158" s="210"/>
      <c r="Z158" s="210"/>
      <c r="AA158" s="210"/>
      <c r="AB158" s="210"/>
      <c r="AC158" s="210"/>
      <c r="AD158" s="210"/>
      <c r="AE158" s="210"/>
      <c r="AF158" s="210" t="s">
        <v>153</v>
      </c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</row>
    <row r="159" spans="1:59" outlineLevel="1" x14ac:dyDescent="0.25">
      <c r="A159" s="251">
        <v>48</v>
      </c>
      <c r="B159" s="252" t="s">
        <v>1047</v>
      </c>
      <c r="C159" s="266" t="s">
        <v>1048</v>
      </c>
      <c r="D159" s="253" t="s">
        <v>499</v>
      </c>
      <c r="E159" s="254">
        <v>1</v>
      </c>
      <c r="F159" s="255"/>
      <c r="G159" s="256">
        <f>ROUND(E159*F159,2)</f>
        <v>0</v>
      </c>
      <c r="H159" s="255"/>
      <c r="I159" s="256">
        <f>ROUND(E159*H159,2)</f>
        <v>0</v>
      </c>
      <c r="J159" s="255"/>
      <c r="K159" s="256">
        <f>ROUND(E159*J159,2)</f>
        <v>0</v>
      </c>
      <c r="L159" s="256">
        <v>21</v>
      </c>
      <c r="M159" s="256">
        <f>G159*(1+L159/100)</f>
        <v>0</v>
      </c>
      <c r="N159" s="256">
        <v>8.8999999999999995E-4</v>
      </c>
      <c r="O159" s="256">
        <f>ROUND(E159*N159,2)</f>
        <v>0</v>
      </c>
      <c r="P159" s="256">
        <v>0</v>
      </c>
      <c r="Q159" s="256">
        <f>ROUND(E159*P159,2)</f>
        <v>0</v>
      </c>
      <c r="R159" s="256"/>
      <c r="S159" s="257" t="s">
        <v>151</v>
      </c>
      <c r="T159" s="229">
        <v>1.1200000000000001</v>
      </c>
      <c r="U159" s="229">
        <f>ROUND(E159*T159,2)</f>
        <v>1.1200000000000001</v>
      </c>
      <c r="V159" s="229"/>
      <c r="W159" s="229" t="s">
        <v>152</v>
      </c>
      <c r="X159" s="210"/>
      <c r="Y159" s="210"/>
      <c r="Z159" s="210"/>
      <c r="AA159" s="210"/>
      <c r="AB159" s="210"/>
      <c r="AC159" s="210"/>
      <c r="AD159" s="210"/>
      <c r="AE159" s="210"/>
      <c r="AF159" s="210" t="s">
        <v>153</v>
      </c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</row>
    <row r="160" spans="1:59" outlineLevel="1" x14ac:dyDescent="0.25">
      <c r="A160" s="251">
        <v>49</v>
      </c>
      <c r="B160" s="252" t="s">
        <v>1049</v>
      </c>
      <c r="C160" s="266" t="s">
        <v>1050</v>
      </c>
      <c r="D160" s="253" t="s">
        <v>499</v>
      </c>
      <c r="E160" s="254">
        <v>1</v>
      </c>
      <c r="F160" s="255"/>
      <c r="G160" s="256">
        <f>ROUND(E160*F160,2)</f>
        <v>0</v>
      </c>
      <c r="H160" s="255"/>
      <c r="I160" s="256">
        <f>ROUND(E160*H160,2)</f>
        <v>0</v>
      </c>
      <c r="J160" s="255"/>
      <c r="K160" s="256">
        <f>ROUND(E160*J160,2)</f>
        <v>0</v>
      </c>
      <c r="L160" s="256">
        <v>21</v>
      </c>
      <c r="M160" s="256">
        <f>G160*(1+L160/100)</f>
        <v>0</v>
      </c>
      <c r="N160" s="256">
        <v>0</v>
      </c>
      <c r="O160" s="256">
        <f>ROUND(E160*N160,2)</f>
        <v>0</v>
      </c>
      <c r="P160" s="256">
        <v>0</v>
      </c>
      <c r="Q160" s="256">
        <f>ROUND(E160*P160,2)</f>
        <v>0</v>
      </c>
      <c r="R160" s="256"/>
      <c r="S160" s="257" t="s">
        <v>151</v>
      </c>
      <c r="T160" s="229">
        <v>1.77</v>
      </c>
      <c r="U160" s="229">
        <f>ROUND(E160*T160,2)</f>
        <v>1.77</v>
      </c>
      <c r="V160" s="229"/>
      <c r="W160" s="229" t="s">
        <v>152</v>
      </c>
      <c r="X160" s="210"/>
      <c r="Y160" s="210"/>
      <c r="Z160" s="210"/>
      <c r="AA160" s="210"/>
      <c r="AB160" s="210"/>
      <c r="AC160" s="210"/>
      <c r="AD160" s="210"/>
      <c r="AE160" s="210"/>
      <c r="AF160" s="210" t="s">
        <v>153</v>
      </c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</row>
    <row r="161" spans="1:59" outlineLevel="1" x14ac:dyDescent="0.25">
      <c r="A161" s="251">
        <v>50</v>
      </c>
      <c r="B161" s="252" t="s">
        <v>1051</v>
      </c>
      <c r="C161" s="266" t="s">
        <v>1052</v>
      </c>
      <c r="D161" s="253" t="s">
        <v>357</v>
      </c>
      <c r="E161" s="254">
        <v>1</v>
      </c>
      <c r="F161" s="255"/>
      <c r="G161" s="256">
        <f>ROUND(E161*F161,2)</f>
        <v>0</v>
      </c>
      <c r="H161" s="255"/>
      <c r="I161" s="256">
        <f>ROUND(E161*H161,2)</f>
        <v>0</v>
      </c>
      <c r="J161" s="255"/>
      <c r="K161" s="256">
        <f>ROUND(E161*J161,2)</f>
        <v>0</v>
      </c>
      <c r="L161" s="256">
        <v>21</v>
      </c>
      <c r="M161" s="256">
        <f>G161*(1+L161/100)</f>
        <v>0</v>
      </c>
      <c r="N161" s="256">
        <v>1.41E-3</v>
      </c>
      <c r="O161" s="256">
        <f>ROUND(E161*N161,2)</f>
        <v>0</v>
      </c>
      <c r="P161" s="256">
        <v>0</v>
      </c>
      <c r="Q161" s="256">
        <f>ROUND(E161*P161,2)</f>
        <v>0</v>
      </c>
      <c r="R161" s="256"/>
      <c r="S161" s="257" t="s">
        <v>151</v>
      </c>
      <c r="T161" s="229">
        <v>1.58</v>
      </c>
      <c r="U161" s="229">
        <f>ROUND(E161*T161,2)</f>
        <v>1.58</v>
      </c>
      <c r="V161" s="229"/>
      <c r="W161" s="229" t="s">
        <v>152</v>
      </c>
      <c r="X161" s="210"/>
      <c r="Y161" s="210"/>
      <c r="Z161" s="210"/>
      <c r="AA161" s="210"/>
      <c r="AB161" s="210"/>
      <c r="AC161" s="210"/>
      <c r="AD161" s="210"/>
      <c r="AE161" s="210"/>
      <c r="AF161" s="210" t="s">
        <v>153</v>
      </c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</row>
    <row r="162" spans="1:59" outlineLevel="1" x14ac:dyDescent="0.25">
      <c r="A162" s="251">
        <v>51</v>
      </c>
      <c r="B162" s="252" t="s">
        <v>1053</v>
      </c>
      <c r="C162" s="266" t="s">
        <v>1054</v>
      </c>
      <c r="D162" s="253" t="s">
        <v>499</v>
      </c>
      <c r="E162" s="254">
        <v>2</v>
      </c>
      <c r="F162" s="255"/>
      <c r="G162" s="256">
        <f>ROUND(E162*F162,2)</f>
        <v>0</v>
      </c>
      <c r="H162" s="255"/>
      <c r="I162" s="256">
        <f>ROUND(E162*H162,2)</f>
        <v>0</v>
      </c>
      <c r="J162" s="255"/>
      <c r="K162" s="256">
        <f>ROUND(E162*J162,2)</f>
        <v>0</v>
      </c>
      <c r="L162" s="256">
        <v>21</v>
      </c>
      <c r="M162" s="256">
        <f>G162*(1+L162/100)</f>
        <v>0</v>
      </c>
      <c r="N162" s="256">
        <v>0</v>
      </c>
      <c r="O162" s="256">
        <f>ROUND(E162*N162,2)</f>
        <v>0</v>
      </c>
      <c r="P162" s="256">
        <v>3.2899999999999999E-2</v>
      </c>
      <c r="Q162" s="256">
        <f>ROUND(E162*P162,2)</f>
        <v>7.0000000000000007E-2</v>
      </c>
      <c r="R162" s="256"/>
      <c r="S162" s="257" t="s">
        <v>151</v>
      </c>
      <c r="T162" s="229">
        <v>0.432</v>
      </c>
      <c r="U162" s="229">
        <f>ROUND(E162*T162,2)</f>
        <v>0.86</v>
      </c>
      <c r="V162" s="229"/>
      <c r="W162" s="229" t="s">
        <v>152</v>
      </c>
      <c r="X162" s="210"/>
      <c r="Y162" s="210"/>
      <c r="Z162" s="210"/>
      <c r="AA162" s="210"/>
      <c r="AB162" s="210"/>
      <c r="AC162" s="210"/>
      <c r="AD162" s="210"/>
      <c r="AE162" s="210"/>
      <c r="AF162" s="210" t="s">
        <v>153</v>
      </c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</row>
    <row r="163" spans="1:59" outlineLevel="1" x14ac:dyDescent="0.25">
      <c r="A163" s="244">
        <v>52</v>
      </c>
      <c r="B163" s="245" t="s">
        <v>1055</v>
      </c>
      <c r="C163" s="263" t="s">
        <v>1056</v>
      </c>
      <c r="D163" s="246" t="s">
        <v>264</v>
      </c>
      <c r="E163" s="247">
        <v>1</v>
      </c>
      <c r="F163" s="248"/>
      <c r="G163" s="249">
        <f>ROUND(E163*F163,2)</f>
        <v>0</v>
      </c>
      <c r="H163" s="248"/>
      <c r="I163" s="249">
        <f>ROUND(E163*H163,2)</f>
        <v>0</v>
      </c>
      <c r="J163" s="248"/>
      <c r="K163" s="249">
        <f>ROUND(E163*J163,2)</f>
        <v>0</v>
      </c>
      <c r="L163" s="249">
        <v>21</v>
      </c>
      <c r="M163" s="249">
        <f>G163*(1+L163/100)</f>
        <v>0</v>
      </c>
      <c r="N163" s="249">
        <v>0</v>
      </c>
      <c r="O163" s="249">
        <f>ROUND(E163*N163,2)</f>
        <v>0</v>
      </c>
      <c r="P163" s="249">
        <v>4.8999999999999998E-4</v>
      </c>
      <c r="Q163" s="249">
        <f>ROUND(E163*P163,2)</f>
        <v>0</v>
      </c>
      <c r="R163" s="249"/>
      <c r="S163" s="250" t="s">
        <v>151</v>
      </c>
      <c r="T163" s="229">
        <v>0.114</v>
      </c>
      <c r="U163" s="229">
        <f>ROUND(E163*T163,2)</f>
        <v>0.11</v>
      </c>
      <c r="V163" s="229"/>
      <c r="W163" s="229" t="s">
        <v>152</v>
      </c>
      <c r="X163" s="210"/>
      <c r="Y163" s="210"/>
      <c r="Z163" s="210"/>
      <c r="AA163" s="210"/>
      <c r="AB163" s="210"/>
      <c r="AC163" s="210"/>
      <c r="AD163" s="210"/>
      <c r="AE163" s="210"/>
      <c r="AF163" s="210" t="s">
        <v>153</v>
      </c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</row>
    <row r="164" spans="1:59" outlineLevel="1" x14ac:dyDescent="0.25">
      <c r="A164" s="227"/>
      <c r="B164" s="228"/>
      <c r="C164" s="264" t="s">
        <v>1036</v>
      </c>
      <c r="D164" s="230"/>
      <c r="E164" s="231">
        <v>1</v>
      </c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10"/>
      <c r="Y164" s="210"/>
      <c r="Z164" s="210"/>
      <c r="AA164" s="210"/>
      <c r="AB164" s="210"/>
      <c r="AC164" s="210"/>
      <c r="AD164" s="210"/>
      <c r="AE164" s="210"/>
      <c r="AF164" s="210" t="s">
        <v>155</v>
      </c>
      <c r="AG164" s="210">
        <v>0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</row>
    <row r="165" spans="1:59" outlineLevel="1" x14ac:dyDescent="0.25">
      <c r="A165" s="244">
        <v>53</v>
      </c>
      <c r="B165" s="245" t="s">
        <v>1057</v>
      </c>
      <c r="C165" s="263" t="s">
        <v>1058</v>
      </c>
      <c r="D165" s="246" t="s">
        <v>499</v>
      </c>
      <c r="E165" s="247">
        <v>2</v>
      </c>
      <c r="F165" s="248"/>
      <c r="G165" s="249">
        <f>ROUND(E165*F165,2)</f>
        <v>0</v>
      </c>
      <c r="H165" s="248"/>
      <c r="I165" s="249">
        <f>ROUND(E165*H165,2)</f>
        <v>0</v>
      </c>
      <c r="J165" s="248"/>
      <c r="K165" s="249">
        <f>ROUND(E165*J165,2)</f>
        <v>0</v>
      </c>
      <c r="L165" s="249">
        <v>21</v>
      </c>
      <c r="M165" s="249">
        <f>G165*(1+L165/100)</f>
        <v>0</v>
      </c>
      <c r="N165" s="249">
        <v>0</v>
      </c>
      <c r="O165" s="249">
        <f>ROUND(E165*N165,2)</f>
        <v>0</v>
      </c>
      <c r="P165" s="249">
        <v>1.56E-3</v>
      </c>
      <c r="Q165" s="249">
        <f>ROUND(E165*P165,2)</f>
        <v>0</v>
      </c>
      <c r="R165" s="249"/>
      <c r="S165" s="250" t="s">
        <v>151</v>
      </c>
      <c r="T165" s="229">
        <v>0.217</v>
      </c>
      <c r="U165" s="229">
        <f>ROUND(E165*T165,2)</f>
        <v>0.43</v>
      </c>
      <c r="V165" s="229"/>
      <c r="W165" s="229" t="s">
        <v>152</v>
      </c>
      <c r="X165" s="210"/>
      <c r="Y165" s="210"/>
      <c r="Z165" s="210"/>
      <c r="AA165" s="210"/>
      <c r="AB165" s="210"/>
      <c r="AC165" s="210"/>
      <c r="AD165" s="210"/>
      <c r="AE165" s="210"/>
      <c r="AF165" s="210" t="s">
        <v>153</v>
      </c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</row>
    <row r="166" spans="1:59" outlineLevel="1" x14ac:dyDescent="0.25">
      <c r="A166" s="227"/>
      <c r="B166" s="228"/>
      <c r="C166" s="264" t="s">
        <v>1059</v>
      </c>
      <c r="D166" s="230"/>
      <c r="E166" s="231">
        <v>2</v>
      </c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10"/>
      <c r="Y166" s="210"/>
      <c r="Z166" s="210"/>
      <c r="AA166" s="210"/>
      <c r="AB166" s="210"/>
      <c r="AC166" s="210"/>
      <c r="AD166" s="210"/>
      <c r="AE166" s="210"/>
      <c r="AF166" s="210" t="s">
        <v>155</v>
      </c>
      <c r="AG166" s="210">
        <v>0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</row>
    <row r="167" spans="1:59" outlineLevel="1" x14ac:dyDescent="0.25">
      <c r="A167" s="251">
        <v>54</v>
      </c>
      <c r="B167" s="252" t="s">
        <v>1060</v>
      </c>
      <c r="C167" s="266" t="s">
        <v>1061</v>
      </c>
      <c r="D167" s="253" t="s">
        <v>264</v>
      </c>
      <c r="E167" s="254">
        <v>1</v>
      </c>
      <c r="F167" s="255"/>
      <c r="G167" s="256">
        <f>ROUND(E167*F167,2)</f>
        <v>0</v>
      </c>
      <c r="H167" s="255"/>
      <c r="I167" s="256">
        <f>ROUND(E167*H167,2)</f>
        <v>0</v>
      </c>
      <c r="J167" s="255"/>
      <c r="K167" s="256">
        <f>ROUND(E167*J167,2)</f>
        <v>0</v>
      </c>
      <c r="L167" s="256">
        <v>21</v>
      </c>
      <c r="M167" s="256">
        <f>G167*(1+L167/100)</f>
        <v>0</v>
      </c>
      <c r="N167" s="256">
        <v>4.0000000000000003E-5</v>
      </c>
      <c r="O167" s="256">
        <f>ROUND(E167*N167,2)</f>
        <v>0</v>
      </c>
      <c r="P167" s="256">
        <v>0</v>
      </c>
      <c r="Q167" s="256">
        <f>ROUND(E167*P167,2)</f>
        <v>0</v>
      </c>
      <c r="R167" s="256"/>
      <c r="S167" s="257" t="s">
        <v>151</v>
      </c>
      <c r="T167" s="229">
        <v>0.44500000000000001</v>
      </c>
      <c r="U167" s="229">
        <f>ROUND(E167*T167,2)</f>
        <v>0.45</v>
      </c>
      <c r="V167" s="229"/>
      <c r="W167" s="229" t="s">
        <v>152</v>
      </c>
      <c r="X167" s="210"/>
      <c r="Y167" s="210"/>
      <c r="Z167" s="210"/>
      <c r="AA167" s="210"/>
      <c r="AB167" s="210"/>
      <c r="AC167" s="210"/>
      <c r="AD167" s="210"/>
      <c r="AE167" s="210"/>
      <c r="AF167" s="210" t="s">
        <v>153</v>
      </c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</row>
    <row r="168" spans="1:59" outlineLevel="1" x14ac:dyDescent="0.25">
      <c r="A168" s="251">
        <v>55</v>
      </c>
      <c r="B168" s="252" t="s">
        <v>1062</v>
      </c>
      <c r="C168" s="266" t="s">
        <v>1063</v>
      </c>
      <c r="D168" s="253" t="s">
        <v>264</v>
      </c>
      <c r="E168" s="254">
        <v>1</v>
      </c>
      <c r="F168" s="255"/>
      <c r="G168" s="256">
        <f>ROUND(E168*F168,2)</f>
        <v>0</v>
      </c>
      <c r="H168" s="255"/>
      <c r="I168" s="256">
        <f>ROUND(E168*H168,2)</f>
        <v>0</v>
      </c>
      <c r="J168" s="255"/>
      <c r="K168" s="256">
        <f>ROUND(E168*J168,2)</f>
        <v>0</v>
      </c>
      <c r="L168" s="256">
        <v>21</v>
      </c>
      <c r="M168" s="256">
        <f>G168*(1+L168/100)</f>
        <v>0</v>
      </c>
      <c r="N168" s="256">
        <v>0</v>
      </c>
      <c r="O168" s="256">
        <f>ROUND(E168*N168,2)</f>
        <v>0</v>
      </c>
      <c r="P168" s="256">
        <v>2.2499999999999998E-3</v>
      </c>
      <c r="Q168" s="256">
        <f>ROUND(E168*P168,2)</f>
        <v>0</v>
      </c>
      <c r="R168" s="256"/>
      <c r="S168" s="257" t="s">
        <v>151</v>
      </c>
      <c r="T168" s="229">
        <v>0.40699999999999997</v>
      </c>
      <c r="U168" s="229">
        <f>ROUND(E168*T168,2)</f>
        <v>0.41</v>
      </c>
      <c r="V168" s="229"/>
      <c r="W168" s="229" t="s">
        <v>152</v>
      </c>
      <c r="X168" s="210"/>
      <c r="Y168" s="210"/>
      <c r="Z168" s="210"/>
      <c r="AA168" s="210"/>
      <c r="AB168" s="210"/>
      <c r="AC168" s="210"/>
      <c r="AD168" s="210"/>
      <c r="AE168" s="210"/>
      <c r="AF168" s="210" t="s">
        <v>153</v>
      </c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</row>
    <row r="169" spans="1:59" outlineLevel="1" x14ac:dyDescent="0.25">
      <c r="A169" s="251">
        <v>56</v>
      </c>
      <c r="B169" s="252" t="s">
        <v>1064</v>
      </c>
      <c r="C169" s="266" t="s">
        <v>1065</v>
      </c>
      <c r="D169" s="253" t="s">
        <v>264</v>
      </c>
      <c r="E169" s="254">
        <v>1</v>
      </c>
      <c r="F169" s="255"/>
      <c r="G169" s="256">
        <f>ROUND(E169*F169,2)</f>
        <v>0</v>
      </c>
      <c r="H169" s="255"/>
      <c r="I169" s="256">
        <f>ROUND(E169*H169,2)</f>
        <v>0</v>
      </c>
      <c r="J169" s="255"/>
      <c r="K169" s="256">
        <f>ROUND(E169*J169,2)</f>
        <v>0</v>
      </c>
      <c r="L169" s="256">
        <v>21</v>
      </c>
      <c r="M169" s="256">
        <f>G169*(1+L169/100)</f>
        <v>0</v>
      </c>
      <c r="N169" s="256">
        <v>2.0000000000000001E-4</v>
      </c>
      <c r="O169" s="256">
        <f>ROUND(E169*N169,2)</f>
        <v>0</v>
      </c>
      <c r="P169" s="256">
        <v>0</v>
      </c>
      <c r="Q169" s="256">
        <f>ROUND(E169*P169,2)</f>
        <v>0</v>
      </c>
      <c r="R169" s="256"/>
      <c r="S169" s="257" t="s">
        <v>151</v>
      </c>
      <c r="T169" s="229">
        <v>0.246</v>
      </c>
      <c r="U169" s="229">
        <f>ROUND(E169*T169,2)</f>
        <v>0.25</v>
      </c>
      <c r="V169" s="229"/>
      <c r="W169" s="229" t="s">
        <v>152</v>
      </c>
      <c r="X169" s="210"/>
      <c r="Y169" s="210"/>
      <c r="Z169" s="210"/>
      <c r="AA169" s="210"/>
      <c r="AB169" s="210"/>
      <c r="AC169" s="210"/>
      <c r="AD169" s="210"/>
      <c r="AE169" s="210"/>
      <c r="AF169" s="210" t="s">
        <v>153</v>
      </c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</row>
    <row r="170" spans="1:59" outlineLevel="1" x14ac:dyDescent="0.25">
      <c r="A170" s="251">
        <v>57</v>
      </c>
      <c r="B170" s="252" t="s">
        <v>1066</v>
      </c>
      <c r="C170" s="266" t="s">
        <v>1067</v>
      </c>
      <c r="D170" s="253" t="s">
        <v>264</v>
      </c>
      <c r="E170" s="254">
        <v>1</v>
      </c>
      <c r="F170" s="255"/>
      <c r="G170" s="256">
        <f>ROUND(E170*F170,2)</f>
        <v>0</v>
      </c>
      <c r="H170" s="255"/>
      <c r="I170" s="256">
        <f>ROUND(E170*H170,2)</f>
        <v>0</v>
      </c>
      <c r="J170" s="255"/>
      <c r="K170" s="256">
        <f>ROUND(E170*J170,2)</f>
        <v>0</v>
      </c>
      <c r="L170" s="256">
        <v>21</v>
      </c>
      <c r="M170" s="256">
        <f>G170*(1+L170/100)</f>
        <v>0</v>
      </c>
      <c r="N170" s="256">
        <v>3.2000000000000003E-4</v>
      </c>
      <c r="O170" s="256">
        <f>ROUND(E170*N170,2)</f>
        <v>0</v>
      </c>
      <c r="P170" s="256">
        <v>0</v>
      </c>
      <c r="Q170" s="256">
        <f>ROUND(E170*P170,2)</f>
        <v>0</v>
      </c>
      <c r="R170" s="256" t="s">
        <v>233</v>
      </c>
      <c r="S170" s="257" t="s">
        <v>151</v>
      </c>
      <c r="T170" s="229">
        <v>0</v>
      </c>
      <c r="U170" s="229">
        <f>ROUND(E170*T170,2)</f>
        <v>0</v>
      </c>
      <c r="V170" s="229"/>
      <c r="W170" s="229" t="s">
        <v>234</v>
      </c>
      <c r="X170" s="210"/>
      <c r="Y170" s="210"/>
      <c r="Z170" s="210"/>
      <c r="AA170" s="210"/>
      <c r="AB170" s="210"/>
      <c r="AC170" s="210"/>
      <c r="AD170" s="210"/>
      <c r="AE170" s="210"/>
      <c r="AF170" s="210" t="s">
        <v>235</v>
      </c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</row>
    <row r="171" spans="1:59" ht="30.6" outlineLevel="1" x14ac:dyDescent="0.25">
      <c r="A171" s="251">
        <v>58</v>
      </c>
      <c r="B171" s="252" t="s">
        <v>1068</v>
      </c>
      <c r="C171" s="266" t="s">
        <v>1069</v>
      </c>
      <c r="D171" s="253" t="s">
        <v>264</v>
      </c>
      <c r="E171" s="254">
        <v>1</v>
      </c>
      <c r="F171" s="255"/>
      <c r="G171" s="256">
        <f>ROUND(E171*F171,2)</f>
        <v>0</v>
      </c>
      <c r="H171" s="255"/>
      <c r="I171" s="256">
        <f>ROUND(E171*H171,2)</f>
        <v>0</v>
      </c>
      <c r="J171" s="255"/>
      <c r="K171" s="256">
        <f>ROUND(E171*J171,2)</f>
        <v>0</v>
      </c>
      <c r="L171" s="256">
        <v>21</v>
      </c>
      <c r="M171" s="256">
        <f>G171*(1+L171/100)</f>
        <v>0</v>
      </c>
      <c r="N171" s="256">
        <v>8.9999999999999993E-3</v>
      </c>
      <c r="O171" s="256">
        <f>ROUND(E171*N171,2)</f>
        <v>0.01</v>
      </c>
      <c r="P171" s="256">
        <v>0</v>
      </c>
      <c r="Q171" s="256">
        <f>ROUND(E171*P171,2)</f>
        <v>0</v>
      </c>
      <c r="R171" s="256" t="s">
        <v>233</v>
      </c>
      <c r="S171" s="257" t="s">
        <v>151</v>
      </c>
      <c r="T171" s="229">
        <v>0</v>
      </c>
      <c r="U171" s="229">
        <f>ROUND(E171*T171,2)</f>
        <v>0</v>
      </c>
      <c r="V171" s="229"/>
      <c r="W171" s="229" t="s">
        <v>234</v>
      </c>
      <c r="X171" s="210"/>
      <c r="Y171" s="210"/>
      <c r="Z171" s="210"/>
      <c r="AA171" s="210"/>
      <c r="AB171" s="210"/>
      <c r="AC171" s="210"/>
      <c r="AD171" s="210"/>
      <c r="AE171" s="210"/>
      <c r="AF171" s="210" t="s">
        <v>235</v>
      </c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</row>
    <row r="172" spans="1:59" outlineLevel="1" x14ac:dyDescent="0.25">
      <c r="A172" s="251">
        <v>59</v>
      </c>
      <c r="B172" s="252" t="s">
        <v>1070</v>
      </c>
      <c r="C172" s="266" t="s">
        <v>1071</v>
      </c>
      <c r="D172" s="253" t="s">
        <v>264</v>
      </c>
      <c r="E172" s="254">
        <v>1</v>
      </c>
      <c r="F172" s="255"/>
      <c r="G172" s="256">
        <f>ROUND(E172*F172,2)</f>
        <v>0</v>
      </c>
      <c r="H172" s="255"/>
      <c r="I172" s="256">
        <f>ROUND(E172*H172,2)</f>
        <v>0</v>
      </c>
      <c r="J172" s="255"/>
      <c r="K172" s="256">
        <f>ROUND(E172*J172,2)</f>
        <v>0</v>
      </c>
      <c r="L172" s="256">
        <v>21</v>
      </c>
      <c r="M172" s="256">
        <f>G172*(1+L172/100)</f>
        <v>0</v>
      </c>
      <c r="N172" s="256">
        <v>1E-3</v>
      </c>
      <c r="O172" s="256">
        <f>ROUND(E172*N172,2)</f>
        <v>0</v>
      </c>
      <c r="P172" s="256">
        <v>0</v>
      </c>
      <c r="Q172" s="256">
        <f>ROUND(E172*P172,2)</f>
        <v>0</v>
      </c>
      <c r="R172" s="256" t="s">
        <v>233</v>
      </c>
      <c r="S172" s="257" t="s">
        <v>151</v>
      </c>
      <c r="T172" s="229">
        <v>0</v>
      </c>
      <c r="U172" s="229">
        <f>ROUND(E172*T172,2)</f>
        <v>0</v>
      </c>
      <c r="V172" s="229"/>
      <c r="W172" s="229" t="s">
        <v>234</v>
      </c>
      <c r="X172" s="210"/>
      <c r="Y172" s="210"/>
      <c r="Z172" s="210"/>
      <c r="AA172" s="210"/>
      <c r="AB172" s="210"/>
      <c r="AC172" s="210"/>
      <c r="AD172" s="210"/>
      <c r="AE172" s="210"/>
      <c r="AF172" s="210" t="s">
        <v>235</v>
      </c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</row>
    <row r="173" spans="1:59" outlineLevel="1" x14ac:dyDescent="0.25">
      <c r="A173" s="251">
        <v>60</v>
      </c>
      <c r="B173" s="252" t="s">
        <v>1072</v>
      </c>
      <c r="C173" s="266" t="s">
        <v>1073</v>
      </c>
      <c r="D173" s="253" t="s">
        <v>264</v>
      </c>
      <c r="E173" s="254">
        <v>1</v>
      </c>
      <c r="F173" s="255"/>
      <c r="G173" s="256">
        <f>ROUND(E173*F173,2)</f>
        <v>0</v>
      </c>
      <c r="H173" s="255"/>
      <c r="I173" s="256">
        <f>ROUND(E173*H173,2)</f>
        <v>0</v>
      </c>
      <c r="J173" s="255"/>
      <c r="K173" s="256">
        <f>ROUND(E173*J173,2)</f>
        <v>0</v>
      </c>
      <c r="L173" s="256">
        <v>21</v>
      </c>
      <c r="M173" s="256">
        <f>G173*(1+L173/100)</f>
        <v>0</v>
      </c>
      <c r="N173" s="256">
        <v>0.01</v>
      </c>
      <c r="O173" s="256">
        <f>ROUND(E173*N173,2)</f>
        <v>0.01</v>
      </c>
      <c r="P173" s="256">
        <v>0</v>
      </c>
      <c r="Q173" s="256">
        <f>ROUND(E173*P173,2)</f>
        <v>0</v>
      </c>
      <c r="R173" s="256" t="s">
        <v>233</v>
      </c>
      <c r="S173" s="257" t="s">
        <v>151</v>
      </c>
      <c r="T173" s="229">
        <v>0</v>
      </c>
      <c r="U173" s="229">
        <f>ROUND(E173*T173,2)</f>
        <v>0</v>
      </c>
      <c r="V173" s="229"/>
      <c r="W173" s="229" t="s">
        <v>234</v>
      </c>
      <c r="X173" s="210"/>
      <c r="Y173" s="210"/>
      <c r="Z173" s="210"/>
      <c r="AA173" s="210"/>
      <c r="AB173" s="210"/>
      <c r="AC173" s="210"/>
      <c r="AD173" s="210"/>
      <c r="AE173" s="210"/>
      <c r="AF173" s="210" t="s">
        <v>235</v>
      </c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</row>
    <row r="174" spans="1:59" outlineLevel="1" x14ac:dyDescent="0.25">
      <c r="A174" s="251">
        <v>61</v>
      </c>
      <c r="B174" s="252" t="s">
        <v>1074</v>
      </c>
      <c r="C174" s="266" t="s">
        <v>1075</v>
      </c>
      <c r="D174" s="253" t="s">
        <v>264</v>
      </c>
      <c r="E174" s="254">
        <v>1</v>
      </c>
      <c r="F174" s="255"/>
      <c r="G174" s="256">
        <f>ROUND(E174*F174,2)</f>
        <v>0</v>
      </c>
      <c r="H174" s="255"/>
      <c r="I174" s="256">
        <f>ROUND(E174*H174,2)</f>
        <v>0</v>
      </c>
      <c r="J174" s="255"/>
      <c r="K174" s="256">
        <f>ROUND(E174*J174,2)</f>
        <v>0</v>
      </c>
      <c r="L174" s="256">
        <v>21</v>
      </c>
      <c r="M174" s="256">
        <f>G174*(1+L174/100)</f>
        <v>0</v>
      </c>
      <c r="N174" s="256">
        <v>1.3299999999999999E-2</v>
      </c>
      <c r="O174" s="256">
        <f>ROUND(E174*N174,2)</f>
        <v>0.01</v>
      </c>
      <c r="P174" s="256">
        <v>0</v>
      </c>
      <c r="Q174" s="256">
        <f>ROUND(E174*P174,2)</f>
        <v>0</v>
      </c>
      <c r="R174" s="256" t="s">
        <v>233</v>
      </c>
      <c r="S174" s="257" t="s">
        <v>1076</v>
      </c>
      <c r="T174" s="229">
        <v>0</v>
      </c>
      <c r="U174" s="229">
        <f>ROUND(E174*T174,2)</f>
        <v>0</v>
      </c>
      <c r="V174" s="229"/>
      <c r="W174" s="229" t="s">
        <v>234</v>
      </c>
      <c r="X174" s="210"/>
      <c r="Y174" s="210"/>
      <c r="Z174" s="210"/>
      <c r="AA174" s="210"/>
      <c r="AB174" s="210"/>
      <c r="AC174" s="210"/>
      <c r="AD174" s="210"/>
      <c r="AE174" s="210"/>
      <c r="AF174" s="210" t="s">
        <v>235</v>
      </c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</row>
    <row r="175" spans="1:59" outlineLevel="1" x14ac:dyDescent="0.25">
      <c r="A175" s="251">
        <v>62</v>
      </c>
      <c r="B175" s="252" t="s">
        <v>1077</v>
      </c>
      <c r="C175" s="266" t="s">
        <v>1078</v>
      </c>
      <c r="D175" s="253" t="s">
        <v>283</v>
      </c>
      <c r="E175" s="254">
        <v>3.6159999999999998E-2</v>
      </c>
      <c r="F175" s="255"/>
      <c r="G175" s="256">
        <f>ROUND(E175*F175,2)</f>
        <v>0</v>
      </c>
      <c r="H175" s="255"/>
      <c r="I175" s="256">
        <f>ROUND(E175*H175,2)</f>
        <v>0</v>
      </c>
      <c r="J175" s="255"/>
      <c r="K175" s="256">
        <f>ROUND(E175*J175,2)</f>
        <v>0</v>
      </c>
      <c r="L175" s="256">
        <v>21</v>
      </c>
      <c r="M175" s="256">
        <f>G175*(1+L175/100)</f>
        <v>0</v>
      </c>
      <c r="N175" s="256">
        <v>0</v>
      </c>
      <c r="O175" s="256">
        <f>ROUND(E175*N175,2)</f>
        <v>0</v>
      </c>
      <c r="P175" s="256">
        <v>0</v>
      </c>
      <c r="Q175" s="256">
        <f>ROUND(E175*P175,2)</f>
        <v>0</v>
      </c>
      <c r="R175" s="256"/>
      <c r="S175" s="257" t="s">
        <v>151</v>
      </c>
      <c r="T175" s="229">
        <v>1.5169999999999999</v>
      </c>
      <c r="U175" s="229">
        <f>ROUND(E175*T175,2)</f>
        <v>0.05</v>
      </c>
      <c r="V175" s="229"/>
      <c r="W175" s="229" t="s">
        <v>394</v>
      </c>
      <c r="X175" s="210"/>
      <c r="Y175" s="210"/>
      <c r="Z175" s="210"/>
      <c r="AA175" s="210"/>
      <c r="AB175" s="210"/>
      <c r="AC175" s="210"/>
      <c r="AD175" s="210"/>
      <c r="AE175" s="210"/>
      <c r="AF175" s="210" t="s">
        <v>395</v>
      </c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</row>
    <row r="176" spans="1:59" x14ac:dyDescent="0.25">
      <c r="A176" s="238" t="s">
        <v>146</v>
      </c>
      <c r="B176" s="239" t="s">
        <v>103</v>
      </c>
      <c r="C176" s="262" t="s">
        <v>104</v>
      </c>
      <c r="D176" s="240"/>
      <c r="E176" s="241"/>
      <c r="F176" s="242"/>
      <c r="G176" s="242">
        <f>SUMIF(AF177:AF181,"&lt;&gt;NOR",G177:G181)</f>
        <v>0</v>
      </c>
      <c r="H176" s="242"/>
      <c r="I176" s="242">
        <f>SUM(I177:I181)</f>
        <v>0</v>
      </c>
      <c r="J176" s="242"/>
      <c r="K176" s="242">
        <f>SUM(K177:K181)</f>
        <v>0</v>
      </c>
      <c r="L176" s="242"/>
      <c r="M176" s="242">
        <f>SUM(M177:M181)</f>
        <v>0</v>
      </c>
      <c r="N176" s="242"/>
      <c r="O176" s="242">
        <f>SUM(O177:O181)</f>
        <v>0.02</v>
      </c>
      <c r="P176" s="242"/>
      <c r="Q176" s="242">
        <f>SUM(Q177:Q181)</f>
        <v>0</v>
      </c>
      <c r="R176" s="242"/>
      <c r="S176" s="243"/>
      <c r="T176" s="237"/>
      <c r="U176" s="237">
        <f>SUM(U177:U181)</f>
        <v>2.27</v>
      </c>
      <c r="V176" s="237"/>
      <c r="W176" s="237"/>
      <c r="AF176" t="s">
        <v>147</v>
      </c>
    </row>
    <row r="177" spans="1:59" outlineLevel="1" x14ac:dyDescent="0.25">
      <c r="A177" s="251">
        <v>63</v>
      </c>
      <c r="B177" s="252" t="s">
        <v>1079</v>
      </c>
      <c r="C177" s="266" t="s">
        <v>1080</v>
      </c>
      <c r="D177" s="253" t="s">
        <v>264</v>
      </c>
      <c r="E177" s="254">
        <v>1</v>
      </c>
      <c r="F177" s="255"/>
      <c r="G177" s="256">
        <f>ROUND(E177*F177,2)</f>
        <v>0</v>
      </c>
      <c r="H177" s="255"/>
      <c r="I177" s="256">
        <f>ROUND(E177*H177,2)</f>
        <v>0</v>
      </c>
      <c r="J177" s="255"/>
      <c r="K177" s="256">
        <f>ROUND(E177*J177,2)</f>
        <v>0</v>
      </c>
      <c r="L177" s="256">
        <v>21</v>
      </c>
      <c r="M177" s="256">
        <f>G177*(1+L177/100)</f>
        <v>0</v>
      </c>
      <c r="N177" s="256">
        <v>0</v>
      </c>
      <c r="O177" s="256">
        <f>ROUND(E177*N177,2)</f>
        <v>0</v>
      </c>
      <c r="P177" s="256">
        <v>0</v>
      </c>
      <c r="Q177" s="256">
        <f>ROUND(E177*P177,2)</f>
        <v>0</v>
      </c>
      <c r="R177" s="256"/>
      <c r="S177" s="257" t="s">
        <v>151</v>
      </c>
      <c r="T177" s="229">
        <v>1.45</v>
      </c>
      <c r="U177" s="229">
        <f>ROUND(E177*T177,2)</f>
        <v>1.45</v>
      </c>
      <c r="V177" s="229"/>
      <c r="W177" s="229" t="s">
        <v>152</v>
      </c>
      <c r="X177" s="210"/>
      <c r="Y177" s="210"/>
      <c r="Z177" s="210"/>
      <c r="AA177" s="210"/>
      <c r="AB177" s="210"/>
      <c r="AC177" s="210"/>
      <c r="AD177" s="210"/>
      <c r="AE177" s="210"/>
      <c r="AF177" s="210" t="s">
        <v>153</v>
      </c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</row>
    <row r="178" spans="1:59" outlineLevel="1" x14ac:dyDescent="0.25">
      <c r="A178" s="251">
        <v>64</v>
      </c>
      <c r="B178" s="252" t="s">
        <v>1081</v>
      </c>
      <c r="C178" s="266" t="s">
        <v>1082</v>
      </c>
      <c r="D178" s="253" t="s">
        <v>264</v>
      </c>
      <c r="E178" s="254">
        <v>1</v>
      </c>
      <c r="F178" s="255"/>
      <c r="G178" s="256">
        <f>ROUND(E178*F178,2)</f>
        <v>0</v>
      </c>
      <c r="H178" s="255"/>
      <c r="I178" s="256">
        <f>ROUND(E178*H178,2)</f>
        <v>0</v>
      </c>
      <c r="J178" s="255"/>
      <c r="K178" s="256">
        <f>ROUND(E178*J178,2)</f>
        <v>0</v>
      </c>
      <c r="L178" s="256">
        <v>21</v>
      </c>
      <c r="M178" s="256">
        <f>G178*(1+L178/100)</f>
        <v>0</v>
      </c>
      <c r="N178" s="256">
        <v>0</v>
      </c>
      <c r="O178" s="256">
        <f>ROUND(E178*N178,2)</f>
        <v>0</v>
      </c>
      <c r="P178" s="256">
        <v>0</v>
      </c>
      <c r="Q178" s="256">
        <f>ROUND(E178*P178,2)</f>
        <v>0</v>
      </c>
      <c r="R178" s="256"/>
      <c r="S178" s="257" t="s">
        <v>151</v>
      </c>
      <c r="T178" s="229">
        <v>0.77500000000000002</v>
      </c>
      <c r="U178" s="229">
        <f>ROUND(E178*T178,2)</f>
        <v>0.78</v>
      </c>
      <c r="V178" s="229"/>
      <c r="W178" s="229" t="s">
        <v>152</v>
      </c>
      <c r="X178" s="210"/>
      <c r="Y178" s="210"/>
      <c r="Z178" s="210"/>
      <c r="AA178" s="210"/>
      <c r="AB178" s="210"/>
      <c r="AC178" s="210"/>
      <c r="AD178" s="210"/>
      <c r="AE178" s="210"/>
      <c r="AF178" s="210" t="s">
        <v>153</v>
      </c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</row>
    <row r="179" spans="1:59" outlineLevel="1" x14ac:dyDescent="0.25">
      <c r="A179" s="251">
        <v>65</v>
      </c>
      <c r="B179" s="252" t="s">
        <v>1083</v>
      </c>
      <c r="C179" s="266" t="s">
        <v>1084</v>
      </c>
      <c r="D179" s="253" t="s">
        <v>264</v>
      </c>
      <c r="E179" s="254">
        <v>1</v>
      </c>
      <c r="F179" s="255"/>
      <c r="G179" s="256">
        <f>ROUND(E179*F179,2)</f>
        <v>0</v>
      </c>
      <c r="H179" s="255"/>
      <c r="I179" s="256">
        <f>ROUND(E179*H179,2)</f>
        <v>0</v>
      </c>
      <c r="J179" s="255"/>
      <c r="K179" s="256">
        <f>ROUND(E179*J179,2)</f>
        <v>0</v>
      </c>
      <c r="L179" s="256">
        <v>21</v>
      </c>
      <c r="M179" s="256">
        <f>G179*(1+L179/100)</f>
        <v>0</v>
      </c>
      <c r="N179" s="256">
        <v>7.5000000000000002E-4</v>
      </c>
      <c r="O179" s="256">
        <f>ROUND(E179*N179,2)</f>
        <v>0</v>
      </c>
      <c r="P179" s="256">
        <v>0</v>
      </c>
      <c r="Q179" s="256">
        <f>ROUND(E179*P179,2)</f>
        <v>0</v>
      </c>
      <c r="R179" s="256" t="s">
        <v>233</v>
      </c>
      <c r="S179" s="257" t="s">
        <v>151</v>
      </c>
      <c r="T179" s="229">
        <v>0</v>
      </c>
      <c r="U179" s="229">
        <f>ROUND(E179*T179,2)</f>
        <v>0</v>
      </c>
      <c r="V179" s="229"/>
      <c r="W179" s="229" t="s">
        <v>234</v>
      </c>
      <c r="X179" s="210"/>
      <c r="Y179" s="210"/>
      <c r="Z179" s="210"/>
      <c r="AA179" s="210"/>
      <c r="AB179" s="210"/>
      <c r="AC179" s="210"/>
      <c r="AD179" s="210"/>
      <c r="AE179" s="210"/>
      <c r="AF179" s="210" t="s">
        <v>235</v>
      </c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</row>
    <row r="180" spans="1:59" outlineLevel="1" x14ac:dyDescent="0.25">
      <c r="A180" s="251">
        <v>66</v>
      </c>
      <c r="B180" s="252" t="s">
        <v>1085</v>
      </c>
      <c r="C180" s="266" t="s">
        <v>1086</v>
      </c>
      <c r="D180" s="253" t="s">
        <v>264</v>
      </c>
      <c r="E180" s="254">
        <v>1</v>
      </c>
      <c r="F180" s="255"/>
      <c r="G180" s="256">
        <f>ROUND(E180*F180,2)</f>
        <v>0</v>
      </c>
      <c r="H180" s="255"/>
      <c r="I180" s="256">
        <f>ROUND(E180*H180,2)</f>
        <v>0</v>
      </c>
      <c r="J180" s="255"/>
      <c r="K180" s="256">
        <f>ROUND(E180*J180,2)</f>
        <v>0</v>
      </c>
      <c r="L180" s="256">
        <v>21</v>
      </c>
      <c r="M180" s="256">
        <f>G180*(1+L180/100)</f>
        <v>0</v>
      </c>
      <c r="N180" s="256">
        <v>1.6E-2</v>
      </c>
      <c r="O180" s="256">
        <f>ROUND(E180*N180,2)</f>
        <v>0.02</v>
      </c>
      <c r="P180" s="256">
        <v>0</v>
      </c>
      <c r="Q180" s="256">
        <f>ROUND(E180*P180,2)</f>
        <v>0</v>
      </c>
      <c r="R180" s="256" t="s">
        <v>233</v>
      </c>
      <c r="S180" s="257" t="s">
        <v>151</v>
      </c>
      <c r="T180" s="229">
        <v>0</v>
      </c>
      <c r="U180" s="229">
        <f>ROUND(E180*T180,2)</f>
        <v>0</v>
      </c>
      <c r="V180" s="229"/>
      <c r="W180" s="229" t="s">
        <v>234</v>
      </c>
      <c r="X180" s="210"/>
      <c r="Y180" s="210"/>
      <c r="Z180" s="210"/>
      <c r="AA180" s="210"/>
      <c r="AB180" s="210"/>
      <c r="AC180" s="210"/>
      <c r="AD180" s="210"/>
      <c r="AE180" s="210"/>
      <c r="AF180" s="210" t="s">
        <v>235</v>
      </c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</row>
    <row r="181" spans="1:59" outlineLevel="1" x14ac:dyDescent="0.25">
      <c r="A181" s="251">
        <v>67</v>
      </c>
      <c r="B181" s="252" t="s">
        <v>1087</v>
      </c>
      <c r="C181" s="266" t="s">
        <v>1088</v>
      </c>
      <c r="D181" s="253" t="s">
        <v>283</v>
      </c>
      <c r="E181" s="254">
        <v>1.6750000000000001E-2</v>
      </c>
      <c r="F181" s="255"/>
      <c r="G181" s="256">
        <f>ROUND(E181*F181,2)</f>
        <v>0</v>
      </c>
      <c r="H181" s="255"/>
      <c r="I181" s="256">
        <f>ROUND(E181*H181,2)</f>
        <v>0</v>
      </c>
      <c r="J181" s="255"/>
      <c r="K181" s="256">
        <f>ROUND(E181*J181,2)</f>
        <v>0</v>
      </c>
      <c r="L181" s="256">
        <v>21</v>
      </c>
      <c r="M181" s="256">
        <f>G181*(1+L181/100)</f>
        <v>0</v>
      </c>
      <c r="N181" s="256">
        <v>0</v>
      </c>
      <c r="O181" s="256">
        <f>ROUND(E181*N181,2)</f>
        <v>0</v>
      </c>
      <c r="P181" s="256">
        <v>0</v>
      </c>
      <c r="Q181" s="256">
        <f>ROUND(E181*P181,2)</f>
        <v>0</v>
      </c>
      <c r="R181" s="256"/>
      <c r="S181" s="257" t="s">
        <v>151</v>
      </c>
      <c r="T181" s="229">
        <v>2.2549999999999999</v>
      </c>
      <c r="U181" s="229">
        <f>ROUND(E181*T181,2)</f>
        <v>0.04</v>
      </c>
      <c r="V181" s="229"/>
      <c r="W181" s="229" t="s">
        <v>394</v>
      </c>
      <c r="X181" s="210"/>
      <c r="Y181" s="210"/>
      <c r="Z181" s="210"/>
      <c r="AA181" s="210"/>
      <c r="AB181" s="210"/>
      <c r="AC181" s="210"/>
      <c r="AD181" s="210"/>
      <c r="AE181" s="210"/>
      <c r="AF181" s="210" t="s">
        <v>395</v>
      </c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</row>
    <row r="182" spans="1:59" x14ac:dyDescent="0.25">
      <c r="A182" s="238" t="s">
        <v>146</v>
      </c>
      <c r="B182" s="239" t="s">
        <v>107</v>
      </c>
      <c r="C182" s="262" t="s">
        <v>108</v>
      </c>
      <c r="D182" s="240"/>
      <c r="E182" s="241"/>
      <c r="F182" s="242"/>
      <c r="G182" s="242">
        <f>SUMIF(AF183:AF206,"&lt;&gt;NOR",G183:G206)</f>
        <v>0</v>
      </c>
      <c r="H182" s="242"/>
      <c r="I182" s="242">
        <f>SUM(I183:I206)</f>
        <v>0</v>
      </c>
      <c r="J182" s="242"/>
      <c r="K182" s="242">
        <f>SUM(K183:K206)</f>
        <v>0</v>
      </c>
      <c r="L182" s="242"/>
      <c r="M182" s="242">
        <f>SUM(M183:M206)</f>
        <v>0</v>
      </c>
      <c r="N182" s="242"/>
      <c r="O182" s="242">
        <f>SUM(O183:O206)</f>
        <v>0.29000000000000004</v>
      </c>
      <c r="P182" s="242"/>
      <c r="Q182" s="242">
        <f>SUM(Q183:Q206)</f>
        <v>0</v>
      </c>
      <c r="R182" s="242"/>
      <c r="S182" s="243"/>
      <c r="T182" s="237"/>
      <c r="U182" s="237">
        <f>SUM(U183:U206)</f>
        <v>13.76</v>
      </c>
      <c r="V182" s="237"/>
      <c r="W182" s="237"/>
      <c r="AF182" t="s">
        <v>147</v>
      </c>
    </row>
    <row r="183" spans="1:59" outlineLevel="1" x14ac:dyDescent="0.25">
      <c r="A183" s="244">
        <v>68</v>
      </c>
      <c r="B183" s="245" t="s">
        <v>1089</v>
      </c>
      <c r="C183" s="263" t="s">
        <v>1090</v>
      </c>
      <c r="D183" s="246" t="s">
        <v>252</v>
      </c>
      <c r="E183" s="247">
        <v>12.72</v>
      </c>
      <c r="F183" s="248"/>
      <c r="G183" s="249">
        <f>ROUND(E183*F183,2)</f>
        <v>0</v>
      </c>
      <c r="H183" s="248"/>
      <c r="I183" s="249">
        <f>ROUND(E183*H183,2)</f>
        <v>0</v>
      </c>
      <c r="J183" s="248"/>
      <c r="K183" s="249">
        <f>ROUND(E183*J183,2)</f>
        <v>0</v>
      </c>
      <c r="L183" s="249">
        <v>21</v>
      </c>
      <c r="M183" s="249">
        <f>G183*(1+L183/100)</f>
        <v>0</v>
      </c>
      <c r="N183" s="249">
        <v>0</v>
      </c>
      <c r="O183" s="249">
        <f>ROUND(E183*N183,2)</f>
        <v>0</v>
      </c>
      <c r="P183" s="249">
        <v>0</v>
      </c>
      <c r="Q183" s="249">
        <f>ROUND(E183*P183,2)</f>
        <v>0</v>
      </c>
      <c r="R183" s="249"/>
      <c r="S183" s="250" t="s">
        <v>151</v>
      </c>
      <c r="T183" s="229">
        <v>0.23599999999999999</v>
      </c>
      <c r="U183" s="229">
        <f>ROUND(E183*T183,2)</f>
        <v>3</v>
      </c>
      <c r="V183" s="229"/>
      <c r="W183" s="229" t="s">
        <v>152</v>
      </c>
      <c r="X183" s="210"/>
      <c r="Y183" s="210"/>
      <c r="Z183" s="210"/>
      <c r="AA183" s="210"/>
      <c r="AB183" s="210"/>
      <c r="AC183" s="210"/>
      <c r="AD183" s="210"/>
      <c r="AE183" s="210"/>
      <c r="AF183" s="210" t="s">
        <v>153</v>
      </c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</row>
    <row r="184" spans="1:59" outlineLevel="1" x14ac:dyDescent="0.25">
      <c r="A184" s="227"/>
      <c r="B184" s="228"/>
      <c r="C184" s="264" t="s">
        <v>948</v>
      </c>
      <c r="D184" s="230"/>
      <c r="E184" s="231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10"/>
      <c r="Y184" s="210"/>
      <c r="Z184" s="210"/>
      <c r="AA184" s="210"/>
      <c r="AB184" s="210"/>
      <c r="AC184" s="210"/>
      <c r="AD184" s="210"/>
      <c r="AE184" s="210"/>
      <c r="AF184" s="210" t="s">
        <v>155</v>
      </c>
      <c r="AG184" s="210">
        <v>0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</row>
    <row r="185" spans="1:59" outlineLevel="1" x14ac:dyDescent="0.25">
      <c r="A185" s="227"/>
      <c r="B185" s="228"/>
      <c r="C185" s="264" t="s">
        <v>1091</v>
      </c>
      <c r="D185" s="230"/>
      <c r="E185" s="231">
        <v>8.16</v>
      </c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10"/>
      <c r="Y185" s="210"/>
      <c r="Z185" s="210"/>
      <c r="AA185" s="210"/>
      <c r="AB185" s="210"/>
      <c r="AC185" s="210"/>
      <c r="AD185" s="210"/>
      <c r="AE185" s="210"/>
      <c r="AF185" s="210" t="s">
        <v>155</v>
      </c>
      <c r="AG185" s="210">
        <v>0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</row>
    <row r="186" spans="1:59" outlineLevel="1" x14ac:dyDescent="0.25">
      <c r="A186" s="227"/>
      <c r="B186" s="228"/>
      <c r="C186" s="264" t="s">
        <v>1092</v>
      </c>
      <c r="D186" s="230"/>
      <c r="E186" s="231">
        <v>0.96</v>
      </c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10"/>
      <c r="Y186" s="210"/>
      <c r="Z186" s="210"/>
      <c r="AA186" s="210"/>
      <c r="AB186" s="210"/>
      <c r="AC186" s="210"/>
      <c r="AD186" s="210"/>
      <c r="AE186" s="210"/>
      <c r="AF186" s="210" t="s">
        <v>155</v>
      </c>
      <c r="AG186" s="210">
        <v>0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</row>
    <row r="187" spans="1:59" outlineLevel="1" x14ac:dyDescent="0.25">
      <c r="A187" s="227"/>
      <c r="B187" s="228"/>
      <c r="C187" s="264" t="s">
        <v>1093</v>
      </c>
      <c r="D187" s="230"/>
      <c r="E187" s="231">
        <v>-0.7</v>
      </c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10"/>
      <c r="Y187" s="210"/>
      <c r="Z187" s="210"/>
      <c r="AA187" s="210"/>
      <c r="AB187" s="210"/>
      <c r="AC187" s="210"/>
      <c r="AD187" s="210"/>
      <c r="AE187" s="210"/>
      <c r="AF187" s="210" t="s">
        <v>155</v>
      </c>
      <c r="AG187" s="210">
        <v>0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</row>
    <row r="188" spans="1:59" outlineLevel="1" x14ac:dyDescent="0.25">
      <c r="A188" s="227"/>
      <c r="B188" s="228"/>
      <c r="C188" s="264" t="s">
        <v>1094</v>
      </c>
      <c r="D188" s="230"/>
      <c r="E188" s="231">
        <v>-0.9</v>
      </c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10"/>
      <c r="Y188" s="210"/>
      <c r="Z188" s="210"/>
      <c r="AA188" s="210"/>
      <c r="AB188" s="210"/>
      <c r="AC188" s="210"/>
      <c r="AD188" s="210"/>
      <c r="AE188" s="210"/>
      <c r="AF188" s="210" t="s">
        <v>155</v>
      </c>
      <c r="AG188" s="210">
        <v>0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</row>
    <row r="189" spans="1:59" outlineLevel="1" x14ac:dyDescent="0.25">
      <c r="A189" s="227"/>
      <c r="B189" s="228"/>
      <c r="C189" s="264" t="s">
        <v>1095</v>
      </c>
      <c r="D189" s="230"/>
      <c r="E189" s="231">
        <v>-1.35</v>
      </c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10"/>
      <c r="Y189" s="210"/>
      <c r="Z189" s="210"/>
      <c r="AA189" s="210"/>
      <c r="AB189" s="210"/>
      <c r="AC189" s="210"/>
      <c r="AD189" s="210"/>
      <c r="AE189" s="210"/>
      <c r="AF189" s="210" t="s">
        <v>155</v>
      </c>
      <c r="AG189" s="210">
        <v>0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</row>
    <row r="190" spans="1:59" outlineLevel="1" x14ac:dyDescent="0.25">
      <c r="A190" s="227"/>
      <c r="B190" s="228"/>
      <c r="C190" s="264" t="s">
        <v>930</v>
      </c>
      <c r="D190" s="230"/>
      <c r="E190" s="231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10"/>
      <c r="Y190" s="210"/>
      <c r="Z190" s="210"/>
      <c r="AA190" s="210"/>
      <c r="AB190" s="210"/>
      <c r="AC190" s="210"/>
      <c r="AD190" s="210"/>
      <c r="AE190" s="210"/>
      <c r="AF190" s="210" t="s">
        <v>155</v>
      </c>
      <c r="AG190" s="210">
        <v>0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</row>
    <row r="191" spans="1:59" outlineLevel="1" x14ac:dyDescent="0.25">
      <c r="A191" s="227"/>
      <c r="B191" s="228"/>
      <c r="C191" s="264" t="s">
        <v>1096</v>
      </c>
      <c r="D191" s="230"/>
      <c r="E191" s="231">
        <v>8.6</v>
      </c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10"/>
      <c r="Y191" s="210"/>
      <c r="Z191" s="210"/>
      <c r="AA191" s="210"/>
      <c r="AB191" s="210"/>
      <c r="AC191" s="210"/>
      <c r="AD191" s="210"/>
      <c r="AE191" s="210"/>
      <c r="AF191" s="210" t="s">
        <v>155</v>
      </c>
      <c r="AG191" s="210">
        <v>0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</row>
    <row r="192" spans="1:59" outlineLevel="1" x14ac:dyDescent="0.25">
      <c r="A192" s="227"/>
      <c r="B192" s="228"/>
      <c r="C192" s="264" t="s">
        <v>1097</v>
      </c>
      <c r="D192" s="230"/>
      <c r="E192" s="231">
        <v>-1.35</v>
      </c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10"/>
      <c r="Y192" s="210"/>
      <c r="Z192" s="210"/>
      <c r="AA192" s="210"/>
      <c r="AB192" s="210"/>
      <c r="AC192" s="210"/>
      <c r="AD192" s="210"/>
      <c r="AE192" s="210"/>
      <c r="AF192" s="210" t="s">
        <v>155</v>
      </c>
      <c r="AG192" s="210">
        <v>0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</row>
    <row r="193" spans="1:59" outlineLevel="1" x14ac:dyDescent="0.25">
      <c r="A193" s="227"/>
      <c r="B193" s="228"/>
      <c r="C193" s="264" t="s">
        <v>1098</v>
      </c>
      <c r="D193" s="230"/>
      <c r="E193" s="231">
        <v>-0.7</v>
      </c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10"/>
      <c r="Y193" s="210"/>
      <c r="Z193" s="210"/>
      <c r="AA193" s="210"/>
      <c r="AB193" s="210"/>
      <c r="AC193" s="210"/>
      <c r="AD193" s="210"/>
      <c r="AE193" s="210"/>
      <c r="AF193" s="210" t="s">
        <v>155</v>
      </c>
      <c r="AG193" s="210">
        <v>0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</row>
    <row r="194" spans="1:59" outlineLevel="1" x14ac:dyDescent="0.25">
      <c r="A194" s="244">
        <v>69</v>
      </c>
      <c r="B194" s="245" t="s">
        <v>1099</v>
      </c>
      <c r="C194" s="263" t="s">
        <v>1100</v>
      </c>
      <c r="D194" s="246" t="s">
        <v>150</v>
      </c>
      <c r="E194" s="247">
        <v>10.518000000000001</v>
      </c>
      <c r="F194" s="248"/>
      <c r="G194" s="249">
        <f>ROUND(E194*F194,2)</f>
        <v>0</v>
      </c>
      <c r="H194" s="248"/>
      <c r="I194" s="249">
        <f>ROUND(E194*H194,2)</f>
        <v>0</v>
      </c>
      <c r="J194" s="248"/>
      <c r="K194" s="249">
        <f>ROUND(E194*J194,2)</f>
        <v>0</v>
      </c>
      <c r="L194" s="249">
        <v>21</v>
      </c>
      <c r="M194" s="249">
        <f>G194*(1+L194/100)</f>
        <v>0</v>
      </c>
      <c r="N194" s="249">
        <v>4.7499999999999999E-3</v>
      </c>
      <c r="O194" s="249">
        <f>ROUND(E194*N194,2)</f>
        <v>0.05</v>
      </c>
      <c r="P194" s="249">
        <v>0</v>
      </c>
      <c r="Q194" s="249">
        <f>ROUND(E194*P194,2)</f>
        <v>0</v>
      </c>
      <c r="R194" s="249"/>
      <c r="S194" s="250" t="s">
        <v>151</v>
      </c>
      <c r="T194" s="229">
        <v>0.97799999999999998</v>
      </c>
      <c r="U194" s="229">
        <f>ROUND(E194*T194,2)</f>
        <v>10.29</v>
      </c>
      <c r="V194" s="229"/>
      <c r="W194" s="229" t="s">
        <v>152</v>
      </c>
      <c r="X194" s="210"/>
      <c r="Y194" s="210"/>
      <c r="Z194" s="210"/>
      <c r="AA194" s="210"/>
      <c r="AB194" s="210"/>
      <c r="AC194" s="210"/>
      <c r="AD194" s="210"/>
      <c r="AE194" s="210"/>
      <c r="AF194" s="210" t="s">
        <v>153</v>
      </c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</row>
    <row r="195" spans="1:59" outlineLevel="1" x14ac:dyDescent="0.25">
      <c r="A195" s="227"/>
      <c r="B195" s="228"/>
      <c r="C195" s="264" t="s">
        <v>948</v>
      </c>
      <c r="D195" s="230"/>
      <c r="E195" s="231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10"/>
      <c r="Y195" s="210"/>
      <c r="Z195" s="210"/>
      <c r="AA195" s="210"/>
      <c r="AB195" s="210"/>
      <c r="AC195" s="210"/>
      <c r="AD195" s="210"/>
      <c r="AE195" s="210"/>
      <c r="AF195" s="210" t="s">
        <v>155</v>
      </c>
      <c r="AG195" s="210">
        <v>0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</row>
    <row r="196" spans="1:59" outlineLevel="1" x14ac:dyDescent="0.25">
      <c r="A196" s="227"/>
      <c r="B196" s="228"/>
      <c r="C196" s="264" t="s">
        <v>962</v>
      </c>
      <c r="D196" s="230"/>
      <c r="E196" s="231">
        <v>4.54</v>
      </c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10"/>
      <c r="Y196" s="210"/>
      <c r="Z196" s="210"/>
      <c r="AA196" s="210"/>
      <c r="AB196" s="210"/>
      <c r="AC196" s="210"/>
      <c r="AD196" s="210"/>
      <c r="AE196" s="210"/>
      <c r="AF196" s="210" t="s">
        <v>155</v>
      </c>
      <c r="AG196" s="210">
        <v>0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</row>
    <row r="197" spans="1:59" outlineLevel="1" x14ac:dyDescent="0.25">
      <c r="A197" s="227"/>
      <c r="B197" s="228"/>
      <c r="C197" s="264" t="s">
        <v>963</v>
      </c>
      <c r="D197" s="230"/>
      <c r="E197" s="231">
        <v>0.64800000000000002</v>
      </c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10"/>
      <c r="Y197" s="210"/>
      <c r="Z197" s="210"/>
      <c r="AA197" s="210"/>
      <c r="AB197" s="210"/>
      <c r="AC197" s="210"/>
      <c r="AD197" s="210"/>
      <c r="AE197" s="210"/>
      <c r="AF197" s="210" t="s">
        <v>155</v>
      </c>
      <c r="AG197" s="210">
        <v>0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</row>
    <row r="198" spans="1:59" outlineLevel="1" x14ac:dyDescent="0.25">
      <c r="A198" s="227"/>
      <c r="B198" s="228"/>
      <c r="C198" s="264" t="s">
        <v>930</v>
      </c>
      <c r="D198" s="230"/>
      <c r="E198" s="231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10"/>
      <c r="Y198" s="210"/>
      <c r="Z198" s="210"/>
      <c r="AA198" s="210"/>
      <c r="AB198" s="210"/>
      <c r="AC198" s="210"/>
      <c r="AD198" s="210"/>
      <c r="AE198" s="210"/>
      <c r="AF198" s="210" t="s">
        <v>155</v>
      </c>
      <c r="AG198" s="210">
        <v>0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</row>
    <row r="199" spans="1:59" outlineLevel="1" x14ac:dyDescent="0.25">
      <c r="A199" s="227"/>
      <c r="B199" s="228"/>
      <c r="C199" s="264" t="s">
        <v>931</v>
      </c>
      <c r="D199" s="230"/>
      <c r="E199" s="231">
        <v>3.9</v>
      </c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10"/>
      <c r="Y199" s="210"/>
      <c r="Z199" s="210"/>
      <c r="AA199" s="210"/>
      <c r="AB199" s="210"/>
      <c r="AC199" s="210"/>
      <c r="AD199" s="210"/>
      <c r="AE199" s="210"/>
      <c r="AF199" s="210" t="s">
        <v>155</v>
      </c>
      <c r="AG199" s="210">
        <v>0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</row>
    <row r="200" spans="1:59" outlineLevel="1" x14ac:dyDescent="0.25">
      <c r="A200" s="227"/>
      <c r="B200" s="228"/>
      <c r="C200" s="264" t="s">
        <v>932</v>
      </c>
      <c r="D200" s="230"/>
      <c r="E200" s="231">
        <v>1.43</v>
      </c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10"/>
      <c r="Y200" s="210"/>
      <c r="Z200" s="210"/>
      <c r="AA200" s="210"/>
      <c r="AB200" s="210"/>
      <c r="AC200" s="210"/>
      <c r="AD200" s="210"/>
      <c r="AE200" s="210"/>
      <c r="AF200" s="210" t="s">
        <v>155</v>
      </c>
      <c r="AG200" s="210">
        <v>0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</row>
    <row r="201" spans="1:59" outlineLevel="1" x14ac:dyDescent="0.25">
      <c r="A201" s="244">
        <v>70</v>
      </c>
      <c r="B201" s="245" t="s">
        <v>1101</v>
      </c>
      <c r="C201" s="263" t="s">
        <v>1102</v>
      </c>
      <c r="D201" s="246" t="s">
        <v>150</v>
      </c>
      <c r="E201" s="247">
        <v>11.569800000000001</v>
      </c>
      <c r="F201" s="248"/>
      <c r="G201" s="249">
        <f>ROUND(E201*F201,2)</f>
        <v>0</v>
      </c>
      <c r="H201" s="248"/>
      <c r="I201" s="249">
        <f>ROUND(E201*H201,2)</f>
        <v>0</v>
      </c>
      <c r="J201" s="248"/>
      <c r="K201" s="249">
        <f>ROUND(E201*J201,2)</f>
        <v>0</v>
      </c>
      <c r="L201" s="249">
        <v>21</v>
      </c>
      <c r="M201" s="249">
        <f>G201*(1+L201/100)</f>
        <v>0</v>
      </c>
      <c r="N201" s="249">
        <v>1.9199999999999998E-2</v>
      </c>
      <c r="O201" s="249">
        <f>ROUND(E201*N201,2)</f>
        <v>0.22</v>
      </c>
      <c r="P201" s="249">
        <v>0</v>
      </c>
      <c r="Q201" s="249">
        <f>ROUND(E201*P201,2)</f>
        <v>0</v>
      </c>
      <c r="R201" s="249" t="s">
        <v>233</v>
      </c>
      <c r="S201" s="250" t="s">
        <v>151</v>
      </c>
      <c r="T201" s="229">
        <v>0</v>
      </c>
      <c r="U201" s="229">
        <f>ROUND(E201*T201,2)</f>
        <v>0</v>
      </c>
      <c r="V201" s="229"/>
      <c r="W201" s="229" t="s">
        <v>234</v>
      </c>
      <c r="X201" s="210"/>
      <c r="Y201" s="210"/>
      <c r="Z201" s="210"/>
      <c r="AA201" s="210"/>
      <c r="AB201" s="210"/>
      <c r="AC201" s="210"/>
      <c r="AD201" s="210"/>
      <c r="AE201" s="210"/>
      <c r="AF201" s="210" t="s">
        <v>235</v>
      </c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</row>
    <row r="202" spans="1:59" outlineLevel="1" x14ac:dyDescent="0.25">
      <c r="A202" s="227"/>
      <c r="B202" s="228"/>
      <c r="C202" s="264" t="s">
        <v>1103</v>
      </c>
      <c r="D202" s="230"/>
      <c r="E202" s="231">
        <v>11.569800000000001</v>
      </c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10"/>
      <c r="Y202" s="210"/>
      <c r="Z202" s="210"/>
      <c r="AA202" s="210"/>
      <c r="AB202" s="210"/>
      <c r="AC202" s="210"/>
      <c r="AD202" s="210"/>
      <c r="AE202" s="210"/>
      <c r="AF202" s="210" t="s">
        <v>155</v>
      </c>
      <c r="AG202" s="210">
        <v>0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</row>
    <row r="203" spans="1:59" outlineLevel="1" x14ac:dyDescent="0.25">
      <c r="A203" s="244">
        <v>71</v>
      </c>
      <c r="B203" s="245" t="s">
        <v>1104</v>
      </c>
      <c r="C203" s="263" t="s">
        <v>1105</v>
      </c>
      <c r="D203" s="246" t="s">
        <v>264</v>
      </c>
      <c r="E203" s="247">
        <v>46</v>
      </c>
      <c r="F203" s="248"/>
      <c r="G203" s="249">
        <f>ROUND(E203*F203,2)</f>
        <v>0</v>
      </c>
      <c r="H203" s="248"/>
      <c r="I203" s="249">
        <f>ROUND(E203*H203,2)</f>
        <v>0</v>
      </c>
      <c r="J203" s="248"/>
      <c r="K203" s="249">
        <f>ROUND(E203*J203,2)</f>
        <v>0</v>
      </c>
      <c r="L203" s="249">
        <v>21</v>
      </c>
      <c r="M203" s="249">
        <f>G203*(1+L203/100)</f>
        <v>0</v>
      </c>
      <c r="N203" s="249">
        <v>4.4999999999999999E-4</v>
      </c>
      <c r="O203" s="249">
        <f>ROUND(E203*N203,2)</f>
        <v>0.02</v>
      </c>
      <c r="P203" s="249">
        <v>0</v>
      </c>
      <c r="Q203" s="249">
        <f>ROUND(E203*P203,2)</f>
        <v>0</v>
      </c>
      <c r="R203" s="249" t="s">
        <v>233</v>
      </c>
      <c r="S203" s="250" t="s">
        <v>151</v>
      </c>
      <c r="T203" s="229">
        <v>0</v>
      </c>
      <c r="U203" s="229">
        <f>ROUND(E203*T203,2)</f>
        <v>0</v>
      </c>
      <c r="V203" s="229"/>
      <c r="W203" s="229" t="s">
        <v>234</v>
      </c>
      <c r="X203" s="210"/>
      <c r="Y203" s="210"/>
      <c r="Z203" s="210"/>
      <c r="AA203" s="210"/>
      <c r="AB203" s="210"/>
      <c r="AC203" s="210"/>
      <c r="AD203" s="210"/>
      <c r="AE203" s="210"/>
      <c r="AF203" s="210" t="s">
        <v>235</v>
      </c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</row>
    <row r="204" spans="1:59" outlineLevel="1" x14ac:dyDescent="0.25">
      <c r="A204" s="227"/>
      <c r="B204" s="228"/>
      <c r="C204" s="264" t="s">
        <v>1106</v>
      </c>
      <c r="D204" s="230"/>
      <c r="E204" s="231">
        <v>46.1736</v>
      </c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10"/>
      <c r="Y204" s="210"/>
      <c r="Z204" s="210"/>
      <c r="AA204" s="210"/>
      <c r="AB204" s="210"/>
      <c r="AC204" s="210"/>
      <c r="AD204" s="210"/>
      <c r="AE204" s="210"/>
      <c r="AF204" s="210" t="s">
        <v>155</v>
      </c>
      <c r="AG204" s="210">
        <v>0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</row>
    <row r="205" spans="1:59" outlineLevel="1" x14ac:dyDescent="0.25">
      <c r="A205" s="227"/>
      <c r="B205" s="228"/>
      <c r="C205" s="264" t="s">
        <v>1107</v>
      </c>
      <c r="D205" s="230"/>
      <c r="E205" s="231">
        <v>-0.1736</v>
      </c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10"/>
      <c r="Y205" s="210"/>
      <c r="Z205" s="210"/>
      <c r="AA205" s="210"/>
      <c r="AB205" s="210"/>
      <c r="AC205" s="210"/>
      <c r="AD205" s="210"/>
      <c r="AE205" s="210"/>
      <c r="AF205" s="210" t="s">
        <v>155</v>
      </c>
      <c r="AG205" s="210">
        <v>0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</row>
    <row r="206" spans="1:59" outlineLevel="1" x14ac:dyDescent="0.25">
      <c r="A206" s="251">
        <v>72</v>
      </c>
      <c r="B206" s="252" t="s">
        <v>1108</v>
      </c>
      <c r="C206" s="266" t="s">
        <v>1109</v>
      </c>
      <c r="D206" s="253" t="s">
        <v>283</v>
      </c>
      <c r="E206" s="254">
        <v>0.2928</v>
      </c>
      <c r="F206" s="255"/>
      <c r="G206" s="256">
        <f>ROUND(E206*F206,2)</f>
        <v>0</v>
      </c>
      <c r="H206" s="255"/>
      <c r="I206" s="256">
        <f>ROUND(E206*H206,2)</f>
        <v>0</v>
      </c>
      <c r="J206" s="255"/>
      <c r="K206" s="256">
        <f>ROUND(E206*J206,2)</f>
        <v>0</v>
      </c>
      <c r="L206" s="256">
        <v>21</v>
      </c>
      <c r="M206" s="256">
        <f>G206*(1+L206/100)</f>
        <v>0</v>
      </c>
      <c r="N206" s="256">
        <v>0</v>
      </c>
      <c r="O206" s="256">
        <f>ROUND(E206*N206,2)</f>
        <v>0</v>
      </c>
      <c r="P206" s="256">
        <v>0</v>
      </c>
      <c r="Q206" s="256">
        <f>ROUND(E206*P206,2)</f>
        <v>0</v>
      </c>
      <c r="R206" s="256"/>
      <c r="S206" s="257" t="s">
        <v>151</v>
      </c>
      <c r="T206" s="229">
        <v>1.5980000000000001</v>
      </c>
      <c r="U206" s="229">
        <f>ROUND(E206*T206,2)</f>
        <v>0.47</v>
      </c>
      <c r="V206" s="229"/>
      <c r="W206" s="229" t="s">
        <v>394</v>
      </c>
      <c r="X206" s="210"/>
      <c r="Y206" s="210"/>
      <c r="Z206" s="210"/>
      <c r="AA206" s="210"/>
      <c r="AB206" s="210"/>
      <c r="AC206" s="210"/>
      <c r="AD206" s="210"/>
      <c r="AE206" s="210"/>
      <c r="AF206" s="210" t="s">
        <v>395</v>
      </c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</row>
    <row r="207" spans="1:59" x14ac:dyDescent="0.25">
      <c r="A207" s="238" t="s">
        <v>146</v>
      </c>
      <c r="B207" s="239" t="s">
        <v>109</v>
      </c>
      <c r="C207" s="262" t="s">
        <v>110</v>
      </c>
      <c r="D207" s="240"/>
      <c r="E207" s="241"/>
      <c r="F207" s="242"/>
      <c r="G207" s="242">
        <f>SUMIF(AF208:AF214,"&lt;&gt;NOR",G208:G214)</f>
        <v>0</v>
      </c>
      <c r="H207" s="242"/>
      <c r="I207" s="242">
        <f>SUM(I208:I214)</f>
        <v>0</v>
      </c>
      <c r="J207" s="242"/>
      <c r="K207" s="242">
        <f>SUM(K208:K214)</f>
        <v>0</v>
      </c>
      <c r="L207" s="242"/>
      <c r="M207" s="242">
        <f>SUM(M208:M214)</f>
        <v>0</v>
      </c>
      <c r="N207" s="242"/>
      <c r="O207" s="242">
        <f>SUM(O208:O214)</f>
        <v>0.11</v>
      </c>
      <c r="P207" s="242"/>
      <c r="Q207" s="242">
        <f>SUM(Q208:Q214)</f>
        <v>0</v>
      </c>
      <c r="R207" s="242"/>
      <c r="S207" s="243"/>
      <c r="T207" s="237"/>
      <c r="U207" s="237">
        <f>SUM(U208:U214)</f>
        <v>7.22</v>
      </c>
      <c r="V207" s="237"/>
      <c r="W207" s="237"/>
      <c r="AF207" t="s">
        <v>147</v>
      </c>
    </row>
    <row r="208" spans="1:59" outlineLevel="1" x14ac:dyDescent="0.25">
      <c r="A208" s="244">
        <v>73</v>
      </c>
      <c r="B208" s="245" t="s">
        <v>1110</v>
      </c>
      <c r="C208" s="263" t="s">
        <v>1111</v>
      </c>
      <c r="D208" s="246" t="s">
        <v>150</v>
      </c>
      <c r="E208" s="247">
        <v>6.2874999999999996</v>
      </c>
      <c r="F208" s="248"/>
      <c r="G208" s="249">
        <f>ROUND(E208*F208,2)</f>
        <v>0</v>
      </c>
      <c r="H208" s="248"/>
      <c r="I208" s="249">
        <f>ROUND(E208*H208,2)</f>
        <v>0</v>
      </c>
      <c r="J208" s="248"/>
      <c r="K208" s="249">
        <f>ROUND(E208*J208,2)</f>
        <v>0</v>
      </c>
      <c r="L208" s="249">
        <v>21</v>
      </c>
      <c r="M208" s="249">
        <f>G208*(1+L208/100)</f>
        <v>0</v>
      </c>
      <c r="N208" s="249">
        <v>4.5500000000000002E-3</v>
      </c>
      <c r="O208" s="249">
        <f>ROUND(E208*N208,2)</f>
        <v>0.03</v>
      </c>
      <c r="P208" s="249">
        <v>0</v>
      </c>
      <c r="Q208" s="249">
        <f>ROUND(E208*P208,2)</f>
        <v>0</v>
      </c>
      <c r="R208" s="249"/>
      <c r="S208" s="250" t="s">
        <v>151</v>
      </c>
      <c r="T208" s="229">
        <v>1.1259999999999999</v>
      </c>
      <c r="U208" s="229">
        <f>ROUND(E208*T208,2)</f>
        <v>7.08</v>
      </c>
      <c r="V208" s="229"/>
      <c r="W208" s="229" t="s">
        <v>152</v>
      </c>
      <c r="X208" s="210"/>
      <c r="Y208" s="210"/>
      <c r="Z208" s="210"/>
      <c r="AA208" s="210"/>
      <c r="AB208" s="210"/>
      <c r="AC208" s="210"/>
      <c r="AD208" s="210"/>
      <c r="AE208" s="210"/>
      <c r="AF208" s="210" t="s">
        <v>153</v>
      </c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</row>
    <row r="209" spans="1:59" outlineLevel="1" x14ac:dyDescent="0.25">
      <c r="A209" s="227"/>
      <c r="B209" s="228"/>
      <c r="C209" s="264" t="s">
        <v>1112</v>
      </c>
      <c r="D209" s="230"/>
      <c r="E209" s="231">
        <v>7.2</v>
      </c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10"/>
      <c r="Y209" s="210"/>
      <c r="Z209" s="210"/>
      <c r="AA209" s="210"/>
      <c r="AB209" s="210"/>
      <c r="AC209" s="210"/>
      <c r="AD209" s="210"/>
      <c r="AE209" s="210"/>
      <c r="AF209" s="210" t="s">
        <v>155</v>
      </c>
      <c r="AG209" s="210">
        <v>0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</row>
    <row r="210" spans="1:59" outlineLevel="1" x14ac:dyDescent="0.25">
      <c r="A210" s="227"/>
      <c r="B210" s="228"/>
      <c r="C210" s="264" t="s">
        <v>1113</v>
      </c>
      <c r="D210" s="230"/>
      <c r="E210" s="231">
        <v>0.13750000000000001</v>
      </c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10"/>
      <c r="Y210" s="210"/>
      <c r="Z210" s="210"/>
      <c r="AA210" s="210"/>
      <c r="AB210" s="210"/>
      <c r="AC210" s="210"/>
      <c r="AD210" s="210"/>
      <c r="AE210" s="210"/>
      <c r="AF210" s="210" t="s">
        <v>155</v>
      </c>
      <c r="AG210" s="210">
        <v>0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</row>
    <row r="211" spans="1:59" outlineLevel="1" x14ac:dyDescent="0.25">
      <c r="A211" s="227"/>
      <c r="B211" s="228"/>
      <c r="C211" s="264" t="s">
        <v>1114</v>
      </c>
      <c r="D211" s="230"/>
      <c r="E211" s="231">
        <v>-1.05</v>
      </c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10"/>
      <c r="Y211" s="210"/>
      <c r="Z211" s="210"/>
      <c r="AA211" s="210"/>
      <c r="AB211" s="210"/>
      <c r="AC211" s="210"/>
      <c r="AD211" s="210"/>
      <c r="AE211" s="210"/>
      <c r="AF211" s="210" t="s">
        <v>155</v>
      </c>
      <c r="AG211" s="210">
        <v>0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</row>
    <row r="212" spans="1:59" outlineLevel="1" x14ac:dyDescent="0.25">
      <c r="A212" s="244">
        <v>74</v>
      </c>
      <c r="B212" s="245" t="s">
        <v>1115</v>
      </c>
      <c r="C212" s="263" t="s">
        <v>1116</v>
      </c>
      <c r="D212" s="246" t="s">
        <v>150</v>
      </c>
      <c r="E212" s="247">
        <v>6.9162499999999998</v>
      </c>
      <c r="F212" s="248"/>
      <c r="G212" s="249">
        <f>ROUND(E212*F212,2)</f>
        <v>0</v>
      </c>
      <c r="H212" s="248"/>
      <c r="I212" s="249">
        <f>ROUND(E212*H212,2)</f>
        <v>0</v>
      </c>
      <c r="J212" s="248"/>
      <c r="K212" s="249">
        <f>ROUND(E212*J212,2)</f>
        <v>0</v>
      </c>
      <c r="L212" s="249">
        <v>21</v>
      </c>
      <c r="M212" s="249">
        <f>G212*(1+L212/100)</f>
        <v>0</v>
      </c>
      <c r="N212" s="249">
        <v>1.2200000000000001E-2</v>
      </c>
      <c r="O212" s="249">
        <f>ROUND(E212*N212,2)</f>
        <v>0.08</v>
      </c>
      <c r="P212" s="249">
        <v>0</v>
      </c>
      <c r="Q212" s="249">
        <f>ROUND(E212*P212,2)</f>
        <v>0</v>
      </c>
      <c r="R212" s="249" t="s">
        <v>233</v>
      </c>
      <c r="S212" s="250" t="s">
        <v>151</v>
      </c>
      <c r="T212" s="229">
        <v>0</v>
      </c>
      <c r="U212" s="229">
        <f>ROUND(E212*T212,2)</f>
        <v>0</v>
      </c>
      <c r="V212" s="229"/>
      <c r="W212" s="229" t="s">
        <v>234</v>
      </c>
      <c r="X212" s="210"/>
      <c r="Y212" s="210"/>
      <c r="Z212" s="210"/>
      <c r="AA212" s="210"/>
      <c r="AB212" s="210"/>
      <c r="AC212" s="210"/>
      <c r="AD212" s="210"/>
      <c r="AE212" s="210"/>
      <c r="AF212" s="210" t="s">
        <v>235</v>
      </c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</row>
    <row r="213" spans="1:59" outlineLevel="1" x14ac:dyDescent="0.25">
      <c r="A213" s="227"/>
      <c r="B213" s="228"/>
      <c r="C213" s="264" t="s">
        <v>1117</v>
      </c>
      <c r="D213" s="230"/>
      <c r="E213" s="231">
        <v>6.9162499999999998</v>
      </c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10"/>
      <c r="Y213" s="210"/>
      <c r="Z213" s="210"/>
      <c r="AA213" s="210"/>
      <c r="AB213" s="210"/>
      <c r="AC213" s="210"/>
      <c r="AD213" s="210"/>
      <c r="AE213" s="210"/>
      <c r="AF213" s="210" t="s">
        <v>155</v>
      </c>
      <c r="AG213" s="210">
        <v>0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</row>
    <row r="214" spans="1:59" outlineLevel="1" x14ac:dyDescent="0.25">
      <c r="A214" s="251">
        <v>75</v>
      </c>
      <c r="B214" s="252" t="s">
        <v>1118</v>
      </c>
      <c r="C214" s="266" t="s">
        <v>1119</v>
      </c>
      <c r="D214" s="253" t="s">
        <v>283</v>
      </c>
      <c r="E214" s="254">
        <v>0.11298999999999999</v>
      </c>
      <c r="F214" s="255"/>
      <c r="G214" s="256">
        <f>ROUND(E214*F214,2)</f>
        <v>0</v>
      </c>
      <c r="H214" s="255"/>
      <c r="I214" s="256">
        <f>ROUND(E214*H214,2)</f>
        <v>0</v>
      </c>
      <c r="J214" s="255"/>
      <c r="K214" s="256">
        <f>ROUND(E214*J214,2)</f>
        <v>0</v>
      </c>
      <c r="L214" s="256">
        <v>21</v>
      </c>
      <c r="M214" s="256">
        <f>G214*(1+L214/100)</f>
        <v>0</v>
      </c>
      <c r="N214" s="256">
        <v>0</v>
      </c>
      <c r="O214" s="256">
        <f>ROUND(E214*N214,2)</f>
        <v>0</v>
      </c>
      <c r="P214" s="256">
        <v>0</v>
      </c>
      <c r="Q214" s="256">
        <f>ROUND(E214*P214,2)</f>
        <v>0</v>
      </c>
      <c r="R214" s="256"/>
      <c r="S214" s="257" t="s">
        <v>151</v>
      </c>
      <c r="T214" s="229">
        <v>1.2649999999999999</v>
      </c>
      <c r="U214" s="229">
        <f>ROUND(E214*T214,2)</f>
        <v>0.14000000000000001</v>
      </c>
      <c r="V214" s="229"/>
      <c r="W214" s="229" t="s">
        <v>394</v>
      </c>
      <c r="X214" s="210"/>
      <c r="Y214" s="210"/>
      <c r="Z214" s="210"/>
      <c r="AA214" s="210"/>
      <c r="AB214" s="210"/>
      <c r="AC214" s="210"/>
      <c r="AD214" s="210"/>
      <c r="AE214" s="210"/>
      <c r="AF214" s="210" t="s">
        <v>395</v>
      </c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</row>
    <row r="215" spans="1:59" x14ac:dyDescent="0.25">
      <c r="A215" s="238" t="s">
        <v>146</v>
      </c>
      <c r="B215" s="239" t="s">
        <v>111</v>
      </c>
      <c r="C215" s="262" t="s">
        <v>112</v>
      </c>
      <c r="D215" s="240"/>
      <c r="E215" s="241"/>
      <c r="F215" s="242"/>
      <c r="G215" s="242">
        <f>SUMIF(AF216:AF220,"&lt;&gt;NOR",G216:G220)</f>
        <v>0</v>
      </c>
      <c r="H215" s="242"/>
      <c r="I215" s="242">
        <f>SUM(I216:I220)</f>
        <v>0</v>
      </c>
      <c r="J215" s="242"/>
      <c r="K215" s="242">
        <f>SUM(K216:K220)</f>
        <v>0</v>
      </c>
      <c r="L215" s="242"/>
      <c r="M215" s="242">
        <f>SUM(M216:M220)</f>
        <v>0</v>
      </c>
      <c r="N215" s="242"/>
      <c r="O215" s="242">
        <f>SUM(O216:O220)</f>
        <v>0</v>
      </c>
      <c r="P215" s="242"/>
      <c r="Q215" s="242">
        <f>SUM(Q216:Q220)</f>
        <v>0</v>
      </c>
      <c r="R215" s="242"/>
      <c r="S215" s="243"/>
      <c r="T215" s="237"/>
      <c r="U215" s="237">
        <f>SUM(U216:U220)</f>
        <v>1.41</v>
      </c>
      <c r="V215" s="237"/>
      <c r="W215" s="237"/>
      <c r="AF215" t="s">
        <v>147</v>
      </c>
    </row>
    <row r="216" spans="1:59" outlineLevel="1" x14ac:dyDescent="0.25">
      <c r="A216" s="244">
        <v>76</v>
      </c>
      <c r="B216" s="245" t="s">
        <v>1120</v>
      </c>
      <c r="C216" s="263" t="s">
        <v>1121</v>
      </c>
      <c r="D216" s="246" t="s">
        <v>150</v>
      </c>
      <c r="E216" s="247">
        <v>3.5</v>
      </c>
      <c r="F216" s="248"/>
      <c r="G216" s="249">
        <f>ROUND(E216*F216,2)</f>
        <v>0</v>
      </c>
      <c r="H216" s="248"/>
      <c r="I216" s="249">
        <f>ROUND(E216*H216,2)</f>
        <v>0</v>
      </c>
      <c r="J216" s="248"/>
      <c r="K216" s="249">
        <f>ROUND(E216*J216,2)</f>
        <v>0</v>
      </c>
      <c r="L216" s="249">
        <v>21</v>
      </c>
      <c r="M216" s="249">
        <f>G216*(1+L216/100)</f>
        <v>0</v>
      </c>
      <c r="N216" s="249">
        <v>3.1E-4</v>
      </c>
      <c r="O216" s="249">
        <f>ROUND(E216*N216,2)</f>
        <v>0</v>
      </c>
      <c r="P216" s="249">
        <v>0</v>
      </c>
      <c r="Q216" s="249">
        <f>ROUND(E216*P216,2)</f>
        <v>0</v>
      </c>
      <c r="R216" s="249"/>
      <c r="S216" s="250" t="s">
        <v>151</v>
      </c>
      <c r="T216" s="229">
        <v>0.40300000000000002</v>
      </c>
      <c r="U216" s="229">
        <f>ROUND(E216*T216,2)</f>
        <v>1.41</v>
      </c>
      <c r="V216" s="229"/>
      <c r="W216" s="229" t="s">
        <v>152</v>
      </c>
      <c r="X216" s="210"/>
      <c r="Y216" s="210"/>
      <c r="Z216" s="210"/>
      <c r="AA216" s="210"/>
      <c r="AB216" s="210"/>
      <c r="AC216" s="210"/>
      <c r="AD216" s="210"/>
      <c r="AE216" s="210"/>
      <c r="AF216" s="210" t="s">
        <v>153</v>
      </c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</row>
    <row r="217" spans="1:59" outlineLevel="1" x14ac:dyDescent="0.25">
      <c r="A217" s="227"/>
      <c r="B217" s="228"/>
      <c r="C217" s="267" t="s">
        <v>885</v>
      </c>
      <c r="D217" s="258"/>
      <c r="E217" s="258"/>
      <c r="F217" s="258"/>
      <c r="G217" s="258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10"/>
      <c r="Y217" s="210"/>
      <c r="Z217" s="210"/>
      <c r="AA217" s="210"/>
      <c r="AB217" s="210"/>
      <c r="AC217" s="210"/>
      <c r="AD217" s="210"/>
      <c r="AE217" s="210"/>
      <c r="AF217" s="210" t="s">
        <v>219</v>
      </c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</row>
    <row r="218" spans="1:59" outlineLevel="1" x14ac:dyDescent="0.25">
      <c r="A218" s="227"/>
      <c r="B218" s="228"/>
      <c r="C218" s="264" t="s">
        <v>1122</v>
      </c>
      <c r="D218" s="230"/>
      <c r="E218" s="231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10"/>
      <c r="Y218" s="210"/>
      <c r="Z218" s="210"/>
      <c r="AA218" s="210"/>
      <c r="AB218" s="210"/>
      <c r="AC218" s="210"/>
      <c r="AD218" s="210"/>
      <c r="AE218" s="210"/>
      <c r="AF218" s="210" t="s">
        <v>155</v>
      </c>
      <c r="AG218" s="210">
        <v>0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</row>
    <row r="219" spans="1:59" outlineLevel="1" x14ac:dyDescent="0.25">
      <c r="A219" s="227"/>
      <c r="B219" s="228"/>
      <c r="C219" s="264" t="s">
        <v>1123</v>
      </c>
      <c r="D219" s="230"/>
      <c r="E219" s="231">
        <v>2.35</v>
      </c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10"/>
      <c r="Y219" s="210"/>
      <c r="Z219" s="210"/>
      <c r="AA219" s="210"/>
      <c r="AB219" s="210"/>
      <c r="AC219" s="210"/>
      <c r="AD219" s="210"/>
      <c r="AE219" s="210"/>
      <c r="AF219" s="210" t="s">
        <v>155</v>
      </c>
      <c r="AG219" s="210">
        <v>0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</row>
    <row r="220" spans="1:59" outlineLevel="1" x14ac:dyDescent="0.25">
      <c r="A220" s="227"/>
      <c r="B220" s="228"/>
      <c r="C220" s="264" t="s">
        <v>1124</v>
      </c>
      <c r="D220" s="230"/>
      <c r="E220" s="231">
        <v>1.1499999999999999</v>
      </c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10"/>
      <c r="Y220" s="210"/>
      <c r="Z220" s="210"/>
      <c r="AA220" s="210"/>
      <c r="AB220" s="210"/>
      <c r="AC220" s="210"/>
      <c r="AD220" s="210"/>
      <c r="AE220" s="210"/>
      <c r="AF220" s="210" t="s">
        <v>155</v>
      </c>
      <c r="AG220" s="210">
        <v>0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</row>
    <row r="221" spans="1:59" x14ac:dyDescent="0.25">
      <c r="A221" s="238" t="s">
        <v>146</v>
      </c>
      <c r="B221" s="239" t="s">
        <v>113</v>
      </c>
      <c r="C221" s="262" t="s">
        <v>114</v>
      </c>
      <c r="D221" s="240"/>
      <c r="E221" s="241"/>
      <c r="F221" s="242"/>
      <c r="G221" s="242">
        <f>SUMIF(AF222:AF236,"&lt;&gt;NOR",G222:G236)</f>
        <v>0</v>
      </c>
      <c r="H221" s="242"/>
      <c r="I221" s="242">
        <f>SUM(I222:I236)</f>
        <v>0</v>
      </c>
      <c r="J221" s="242"/>
      <c r="K221" s="242">
        <f>SUM(K222:K236)</f>
        <v>0</v>
      </c>
      <c r="L221" s="242"/>
      <c r="M221" s="242">
        <f>SUM(M222:M236)</f>
        <v>0</v>
      </c>
      <c r="N221" s="242"/>
      <c r="O221" s="242">
        <f>SUM(O222:O236)</f>
        <v>0.01</v>
      </c>
      <c r="P221" s="242"/>
      <c r="Q221" s="242">
        <f>SUM(Q222:Q236)</f>
        <v>0</v>
      </c>
      <c r="R221" s="242"/>
      <c r="S221" s="243"/>
      <c r="T221" s="237"/>
      <c r="U221" s="237">
        <f>SUM(U222:U236)</f>
        <v>8.39</v>
      </c>
      <c r="V221" s="237"/>
      <c r="W221" s="237"/>
      <c r="AF221" t="s">
        <v>147</v>
      </c>
    </row>
    <row r="222" spans="1:59" outlineLevel="1" x14ac:dyDescent="0.25">
      <c r="A222" s="244">
        <v>77</v>
      </c>
      <c r="B222" s="245" t="s">
        <v>1125</v>
      </c>
      <c r="C222" s="263" t="s">
        <v>1126</v>
      </c>
      <c r="D222" s="246" t="s">
        <v>150</v>
      </c>
      <c r="E222" s="247">
        <v>19.87</v>
      </c>
      <c r="F222" s="248"/>
      <c r="G222" s="249">
        <f>ROUND(E222*F222,2)</f>
        <v>0</v>
      </c>
      <c r="H222" s="248"/>
      <c r="I222" s="249">
        <f>ROUND(E222*H222,2)</f>
        <v>0</v>
      </c>
      <c r="J222" s="248"/>
      <c r="K222" s="249">
        <f>ROUND(E222*J222,2)</f>
        <v>0</v>
      </c>
      <c r="L222" s="249">
        <v>21</v>
      </c>
      <c r="M222" s="249">
        <f>G222*(1+L222/100)</f>
        <v>0</v>
      </c>
      <c r="N222" s="249">
        <v>0</v>
      </c>
      <c r="O222" s="249">
        <f>ROUND(E222*N222,2)</f>
        <v>0</v>
      </c>
      <c r="P222" s="249">
        <v>0</v>
      </c>
      <c r="Q222" s="249">
        <f>ROUND(E222*P222,2)</f>
        <v>0</v>
      </c>
      <c r="R222" s="249"/>
      <c r="S222" s="250" t="s">
        <v>151</v>
      </c>
      <c r="T222" s="229">
        <v>6.9709999999999994E-2</v>
      </c>
      <c r="U222" s="229">
        <f>ROUND(E222*T222,2)</f>
        <v>1.39</v>
      </c>
      <c r="V222" s="229"/>
      <c r="W222" s="229" t="s">
        <v>152</v>
      </c>
      <c r="X222" s="210"/>
      <c r="Y222" s="210"/>
      <c r="Z222" s="210"/>
      <c r="AA222" s="210"/>
      <c r="AB222" s="210"/>
      <c r="AC222" s="210"/>
      <c r="AD222" s="210"/>
      <c r="AE222" s="210"/>
      <c r="AF222" s="210" t="s">
        <v>153</v>
      </c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</row>
    <row r="223" spans="1:59" outlineLevel="1" x14ac:dyDescent="0.25">
      <c r="A223" s="227"/>
      <c r="B223" s="228"/>
      <c r="C223" s="264" t="s">
        <v>1127</v>
      </c>
      <c r="D223" s="230"/>
      <c r="E223" s="231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10"/>
      <c r="Y223" s="210"/>
      <c r="Z223" s="210"/>
      <c r="AA223" s="210"/>
      <c r="AB223" s="210"/>
      <c r="AC223" s="210"/>
      <c r="AD223" s="210"/>
      <c r="AE223" s="210"/>
      <c r="AF223" s="210" t="s">
        <v>155</v>
      </c>
      <c r="AG223" s="210">
        <v>0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</row>
    <row r="224" spans="1:59" outlineLevel="1" x14ac:dyDescent="0.25">
      <c r="A224" s="227"/>
      <c r="B224" s="228"/>
      <c r="C224" s="264" t="s">
        <v>929</v>
      </c>
      <c r="D224" s="230"/>
      <c r="E224" s="231">
        <v>4.54</v>
      </c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10"/>
      <c r="Y224" s="210"/>
      <c r="Z224" s="210"/>
      <c r="AA224" s="210"/>
      <c r="AB224" s="210"/>
      <c r="AC224" s="210"/>
      <c r="AD224" s="210"/>
      <c r="AE224" s="210"/>
      <c r="AF224" s="210" t="s">
        <v>155</v>
      </c>
      <c r="AG224" s="210">
        <v>0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</row>
    <row r="225" spans="1:59" outlineLevel="1" x14ac:dyDescent="0.25">
      <c r="A225" s="227"/>
      <c r="B225" s="228"/>
      <c r="C225" s="264" t="s">
        <v>930</v>
      </c>
      <c r="D225" s="230"/>
      <c r="E225" s="231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10"/>
      <c r="Y225" s="210"/>
      <c r="Z225" s="210"/>
      <c r="AA225" s="210"/>
      <c r="AB225" s="210"/>
      <c r="AC225" s="210"/>
      <c r="AD225" s="210"/>
      <c r="AE225" s="210"/>
      <c r="AF225" s="210" t="s">
        <v>155</v>
      </c>
      <c r="AG225" s="210">
        <v>0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</row>
    <row r="226" spans="1:59" outlineLevel="1" x14ac:dyDescent="0.25">
      <c r="A226" s="227"/>
      <c r="B226" s="228"/>
      <c r="C226" s="264" t="s">
        <v>931</v>
      </c>
      <c r="D226" s="230"/>
      <c r="E226" s="231">
        <v>3.9</v>
      </c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10"/>
      <c r="Y226" s="210"/>
      <c r="Z226" s="210"/>
      <c r="AA226" s="210"/>
      <c r="AB226" s="210"/>
      <c r="AC226" s="210"/>
      <c r="AD226" s="210"/>
      <c r="AE226" s="210"/>
      <c r="AF226" s="210" t="s">
        <v>155</v>
      </c>
      <c r="AG226" s="210">
        <v>0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</row>
    <row r="227" spans="1:59" outlineLevel="1" x14ac:dyDescent="0.25">
      <c r="A227" s="227"/>
      <c r="B227" s="228"/>
      <c r="C227" s="264" t="s">
        <v>932</v>
      </c>
      <c r="D227" s="230"/>
      <c r="E227" s="231">
        <v>1.43</v>
      </c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10"/>
      <c r="Y227" s="210"/>
      <c r="Z227" s="210"/>
      <c r="AA227" s="210"/>
      <c r="AB227" s="210"/>
      <c r="AC227" s="210"/>
      <c r="AD227" s="210"/>
      <c r="AE227" s="210"/>
      <c r="AF227" s="210" t="s">
        <v>155</v>
      </c>
      <c r="AG227" s="210">
        <v>0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</row>
    <row r="228" spans="1:59" outlineLevel="1" x14ac:dyDescent="0.25">
      <c r="A228" s="227"/>
      <c r="B228" s="228"/>
      <c r="C228" s="264" t="s">
        <v>1128</v>
      </c>
      <c r="D228" s="230"/>
      <c r="E228" s="231">
        <v>10</v>
      </c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10"/>
      <c r="Y228" s="210"/>
      <c r="Z228" s="210"/>
      <c r="AA228" s="210"/>
      <c r="AB228" s="210"/>
      <c r="AC228" s="210"/>
      <c r="AD228" s="210"/>
      <c r="AE228" s="210"/>
      <c r="AF228" s="210" t="s">
        <v>155</v>
      </c>
      <c r="AG228" s="210">
        <v>0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</row>
    <row r="229" spans="1:59" outlineLevel="1" x14ac:dyDescent="0.25">
      <c r="A229" s="244">
        <v>78</v>
      </c>
      <c r="B229" s="245" t="s">
        <v>1129</v>
      </c>
      <c r="C229" s="263" t="s">
        <v>1130</v>
      </c>
      <c r="D229" s="246" t="s">
        <v>150</v>
      </c>
      <c r="E229" s="247">
        <v>52.134</v>
      </c>
      <c r="F229" s="248"/>
      <c r="G229" s="249">
        <f>ROUND(E229*F229,2)</f>
        <v>0</v>
      </c>
      <c r="H229" s="248"/>
      <c r="I229" s="249">
        <f>ROUND(E229*H229,2)</f>
        <v>0</v>
      </c>
      <c r="J229" s="248"/>
      <c r="K229" s="249">
        <f>ROUND(E229*J229,2)</f>
        <v>0</v>
      </c>
      <c r="L229" s="249">
        <v>21</v>
      </c>
      <c r="M229" s="249">
        <f>G229*(1+L229/100)</f>
        <v>0</v>
      </c>
      <c r="N229" s="249">
        <v>6.9999999999999994E-5</v>
      </c>
      <c r="O229" s="249">
        <f>ROUND(E229*N229,2)</f>
        <v>0</v>
      </c>
      <c r="P229" s="249">
        <v>0</v>
      </c>
      <c r="Q229" s="249">
        <f>ROUND(E229*P229,2)</f>
        <v>0</v>
      </c>
      <c r="R229" s="249"/>
      <c r="S229" s="250" t="s">
        <v>151</v>
      </c>
      <c r="T229" s="229">
        <v>3.2480000000000002E-2</v>
      </c>
      <c r="U229" s="229">
        <f>ROUND(E229*T229,2)</f>
        <v>1.69</v>
      </c>
      <c r="V229" s="229"/>
      <c r="W229" s="229" t="s">
        <v>152</v>
      </c>
      <c r="X229" s="210"/>
      <c r="Y229" s="210"/>
      <c r="Z229" s="210"/>
      <c r="AA229" s="210"/>
      <c r="AB229" s="210"/>
      <c r="AC229" s="210"/>
      <c r="AD229" s="210"/>
      <c r="AE229" s="210"/>
      <c r="AF229" s="210" t="s">
        <v>153</v>
      </c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</row>
    <row r="230" spans="1:59" outlineLevel="1" x14ac:dyDescent="0.25">
      <c r="A230" s="227"/>
      <c r="B230" s="228"/>
      <c r="C230" s="264" t="s">
        <v>1131</v>
      </c>
      <c r="D230" s="230"/>
      <c r="E230" s="231">
        <v>9.8699999999999992</v>
      </c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10"/>
      <c r="Y230" s="210"/>
      <c r="Z230" s="210"/>
      <c r="AA230" s="210"/>
      <c r="AB230" s="210"/>
      <c r="AC230" s="210"/>
      <c r="AD230" s="210"/>
      <c r="AE230" s="210"/>
      <c r="AF230" s="210" t="s">
        <v>155</v>
      </c>
      <c r="AG230" s="210">
        <v>0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</row>
    <row r="231" spans="1:59" outlineLevel="1" x14ac:dyDescent="0.25">
      <c r="A231" s="227"/>
      <c r="B231" s="228"/>
      <c r="C231" s="264" t="s">
        <v>1132</v>
      </c>
      <c r="D231" s="230"/>
      <c r="E231" s="231">
        <v>39.772799999999997</v>
      </c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10"/>
      <c r="Y231" s="210"/>
      <c r="Z231" s="210"/>
      <c r="AA231" s="210"/>
      <c r="AB231" s="210"/>
      <c r="AC231" s="210"/>
      <c r="AD231" s="210"/>
      <c r="AE231" s="210"/>
      <c r="AF231" s="210" t="s">
        <v>155</v>
      </c>
      <c r="AG231" s="210">
        <v>0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</row>
    <row r="232" spans="1:59" outlineLevel="1" x14ac:dyDescent="0.25">
      <c r="A232" s="227"/>
      <c r="B232" s="228"/>
      <c r="C232" s="264" t="s">
        <v>1133</v>
      </c>
      <c r="D232" s="230"/>
      <c r="E232" s="231">
        <v>2.4912000000000001</v>
      </c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10"/>
      <c r="Y232" s="210"/>
      <c r="Z232" s="210"/>
      <c r="AA232" s="210"/>
      <c r="AB232" s="210"/>
      <c r="AC232" s="210"/>
      <c r="AD232" s="210"/>
      <c r="AE232" s="210"/>
      <c r="AF232" s="210" t="s">
        <v>155</v>
      </c>
      <c r="AG232" s="210">
        <v>0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</row>
    <row r="233" spans="1:59" outlineLevel="1" x14ac:dyDescent="0.25">
      <c r="A233" s="244">
        <v>79</v>
      </c>
      <c r="B233" s="245" t="s">
        <v>1134</v>
      </c>
      <c r="C233" s="263" t="s">
        <v>1135</v>
      </c>
      <c r="D233" s="246" t="s">
        <v>150</v>
      </c>
      <c r="E233" s="247">
        <v>52.134</v>
      </c>
      <c r="F233" s="248"/>
      <c r="G233" s="249">
        <f>ROUND(E233*F233,2)</f>
        <v>0</v>
      </c>
      <c r="H233" s="248"/>
      <c r="I233" s="249">
        <f>ROUND(E233*H233,2)</f>
        <v>0</v>
      </c>
      <c r="J233" s="248"/>
      <c r="K233" s="249">
        <f>ROUND(E233*J233,2)</f>
        <v>0</v>
      </c>
      <c r="L233" s="249">
        <v>21</v>
      </c>
      <c r="M233" s="249">
        <f>G233*(1+L233/100)</f>
        <v>0</v>
      </c>
      <c r="N233" s="249">
        <v>1.4999999999999999E-4</v>
      </c>
      <c r="O233" s="249">
        <f>ROUND(E233*N233,2)</f>
        <v>0.01</v>
      </c>
      <c r="P233" s="249">
        <v>0</v>
      </c>
      <c r="Q233" s="249">
        <f>ROUND(E233*P233,2)</f>
        <v>0</v>
      </c>
      <c r="R233" s="249"/>
      <c r="S233" s="250" t="s">
        <v>151</v>
      </c>
      <c r="T233" s="229">
        <v>0.10191</v>
      </c>
      <c r="U233" s="229">
        <f>ROUND(E233*T233,2)</f>
        <v>5.31</v>
      </c>
      <c r="V233" s="229"/>
      <c r="W233" s="229" t="s">
        <v>152</v>
      </c>
      <c r="X233" s="210"/>
      <c r="Y233" s="210"/>
      <c r="Z233" s="210"/>
      <c r="AA233" s="210"/>
      <c r="AB233" s="210"/>
      <c r="AC233" s="210"/>
      <c r="AD233" s="210"/>
      <c r="AE233" s="210"/>
      <c r="AF233" s="210" t="s">
        <v>153</v>
      </c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</row>
    <row r="234" spans="1:59" outlineLevel="1" x14ac:dyDescent="0.25">
      <c r="A234" s="227"/>
      <c r="B234" s="228"/>
      <c r="C234" s="264" t="s">
        <v>1131</v>
      </c>
      <c r="D234" s="230"/>
      <c r="E234" s="231">
        <v>9.8699999999999992</v>
      </c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10"/>
      <c r="Y234" s="210"/>
      <c r="Z234" s="210"/>
      <c r="AA234" s="210"/>
      <c r="AB234" s="210"/>
      <c r="AC234" s="210"/>
      <c r="AD234" s="210"/>
      <c r="AE234" s="210"/>
      <c r="AF234" s="210" t="s">
        <v>155</v>
      </c>
      <c r="AG234" s="210">
        <v>0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</row>
    <row r="235" spans="1:59" outlineLevel="1" x14ac:dyDescent="0.25">
      <c r="A235" s="227"/>
      <c r="B235" s="228"/>
      <c r="C235" s="264" t="s">
        <v>1132</v>
      </c>
      <c r="D235" s="230"/>
      <c r="E235" s="231">
        <v>39.772799999999997</v>
      </c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10"/>
      <c r="Y235" s="210"/>
      <c r="Z235" s="210"/>
      <c r="AA235" s="210"/>
      <c r="AB235" s="210"/>
      <c r="AC235" s="210"/>
      <c r="AD235" s="210"/>
      <c r="AE235" s="210"/>
      <c r="AF235" s="210" t="s">
        <v>155</v>
      </c>
      <c r="AG235" s="210">
        <v>0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</row>
    <row r="236" spans="1:59" outlineLevel="1" x14ac:dyDescent="0.25">
      <c r="A236" s="227"/>
      <c r="B236" s="228"/>
      <c r="C236" s="264" t="s">
        <v>1133</v>
      </c>
      <c r="D236" s="230"/>
      <c r="E236" s="231">
        <v>2.4912000000000001</v>
      </c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10"/>
      <c r="Y236" s="210"/>
      <c r="Z236" s="210"/>
      <c r="AA236" s="210"/>
      <c r="AB236" s="210"/>
      <c r="AC236" s="210"/>
      <c r="AD236" s="210"/>
      <c r="AE236" s="210"/>
      <c r="AF236" s="210" t="s">
        <v>155</v>
      </c>
      <c r="AG236" s="210">
        <v>0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</row>
    <row r="237" spans="1:59" x14ac:dyDescent="0.25">
      <c r="A237" s="238" t="s">
        <v>146</v>
      </c>
      <c r="B237" s="239" t="s">
        <v>115</v>
      </c>
      <c r="C237" s="262" t="s">
        <v>116</v>
      </c>
      <c r="D237" s="240"/>
      <c r="E237" s="241"/>
      <c r="F237" s="242"/>
      <c r="G237" s="242">
        <f>SUMIF(AF238:AF238,"&lt;&gt;NOR",G238:G238)</f>
        <v>0</v>
      </c>
      <c r="H237" s="242"/>
      <c r="I237" s="242">
        <f>SUM(I238:I238)</f>
        <v>0</v>
      </c>
      <c r="J237" s="242"/>
      <c r="K237" s="242">
        <f>SUM(K238:K238)</f>
        <v>0</v>
      </c>
      <c r="L237" s="242"/>
      <c r="M237" s="242">
        <f>SUM(M238:M238)</f>
        <v>0</v>
      </c>
      <c r="N237" s="242"/>
      <c r="O237" s="242">
        <f>SUM(O238:O238)</f>
        <v>0</v>
      </c>
      <c r="P237" s="242"/>
      <c r="Q237" s="242">
        <f>SUM(Q238:Q238)</f>
        <v>0</v>
      </c>
      <c r="R237" s="242"/>
      <c r="S237" s="243"/>
      <c r="T237" s="237"/>
      <c r="U237" s="237">
        <f>SUM(U238:U238)</f>
        <v>0</v>
      </c>
      <c r="V237" s="237"/>
      <c r="W237" s="237"/>
      <c r="AF237" t="s">
        <v>147</v>
      </c>
    </row>
    <row r="238" spans="1:59" ht="20.399999999999999" outlineLevel="1" x14ac:dyDescent="0.25">
      <c r="A238" s="251">
        <v>80</v>
      </c>
      <c r="B238" s="252" t="s">
        <v>1136</v>
      </c>
      <c r="C238" s="266" t="s">
        <v>1137</v>
      </c>
      <c r="D238" s="253" t="s">
        <v>499</v>
      </c>
      <c r="E238" s="254">
        <v>1</v>
      </c>
      <c r="F238" s="255"/>
      <c r="G238" s="256">
        <f>ROUND(E238*F238,2)</f>
        <v>0</v>
      </c>
      <c r="H238" s="255"/>
      <c r="I238" s="256">
        <f>ROUND(E238*H238,2)</f>
        <v>0</v>
      </c>
      <c r="J238" s="255"/>
      <c r="K238" s="256">
        <f>ROUND(E238*J238,2)</f>
        <v>0</v>
      </c>
      <c r="L238" s="256">
        <v>21</v>
      </c>
      <c r="M238" s="256">
        <f>G238*(1+L238/100)</f>
        <v>0</v>
      </c>
      <c r="N238" s="256">
        <v>0</v>
      </c>
      <c r="O238" s="256">
        <f>ROUND(E238*N238,2)</f>
        <v>0</v>
      </c>
      <c r="P238" s="256">
        <v>0</v>
      </c>
      <c r="Q238" s="256">
        <f>ROUND(E238*P238,2)</f>
        <v>0</v>
      </c>
      <c r="R238" s="256"/>
      <c r="S238" s="257" t="s">
        <v>358</v>
      </c>
      <c r="T238" s="229">
        <v>0</v>
      </c>
      <c r="U238" s="229">
        <f>ROUND(E238*T238,2)</f>
        <v>0</v>
      </c>
      <c r="V238" s="229"/>
      <c r="W238" s="229" t="s">
        <v>152</v>
      </c>
      <c r="X238" s="210"/>
      <c r="Y238" s="210"/>
      <c r="Z238" s="210"/>
      <c r="AA238" s="210"/>
      <c r="AB238" s="210"/>
      <c r="AC238" s="210"/>
      <c r="AD238" s="210"/>
      <c r="AE238" s="210"/>
      <c r="AF238" s="210" t="s">
        <v>153</v>
      </c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</row>
    <row r="239" spans="1:59" x14ac:dyDescent="0.25">
      <c r="A239" s="238" t="s">
        <v>146</v>
      </c>
      <c r="B239" s="239" t="s">
        <v>117</v>
      </c>
      <c r="C239" s="262" t="s">
        <v>118</v>
      </c>
      <c r="D239" s="240"/>
      <c r="E239" s="241"/>
      <c r="F239" s="242"/>
      <c r="G239" s="242">
        <f>SUMIF(AF240:AF246,"&lt;&gt;NOR",G240:G246)</f>
        <v>0</v>
      </c>
      <c r="H239" s="242"/>
      <c r="I239" s="242">
        <f>SUM(I240:I246)</f>
        <v>0</v>
      </c>
      <c r="J239" s="242"/>
      <c r="K239" s="242">
        <f>SUM(K240:K246)</f>
        <v>0</v>
      </c>
      <c r="L239" s="242"/>
      <c r="M239" s="242">
        <f>SUM(M240:M246)</f>
        <v>0</v>
      </c>
      <c r="N239" s="242"/>
      <c r="O239" s="242">
        <f>SUM(O240:O246)</f>
        <v>0</v>
      </c>
      <c r="P239" s="242"/>
      <c r="Q239" s="242">
        <f>SUM(Q240:Q246)</f>
        <v>0</v>
      </c>
      <c r="R239" s="242"/>
      <c r="S239" s="243"/>
      <c r="T239" s="237"/>
      <c r="U239" s="237">
        <f>SUM(U240:U246)</f>
        <v>26.77</v>
      </c>
      <c r="V239" s="237"/>
      <c r="W239" s="237"/>
      <c r="AF239" t="s">
        <v>147</v>
      </c>
    </row>
    <row r="240" spans="1:59" outlineLevel="1" x14ac:dyDescent="0.25">
      <c r="A240" s="251">
        <v>81</v>
      </c>
      <c r="B240" s="252" t="s">
        <v>454</v>
      </c>
      <c r="C240" s="266" t="s">
        <v>455</v>
      </c>
      <c r="D240" s="253" t="s">
        <v>283</v>
      </c>
      <c r="E240" s="254">
        <v>6.7145000000000001</v>
      </c>
      <c r="F240" s="255"/>
      <c r="G240" s="256">
        <f>ROUND(E240*F240,2)</f>
        <v>0</v>
      </c>
      <c r="H240" s="255"/>
      <c r="I240" s="256">
        <f>ROUND(E240*H240,2)</f>
        <v>0</v>
      </c>
      <c r="J240" s="255"/>
      <c r="K240" s="256">
        <f>ROUND(E240*J240,2)</f>
        <v>0</v>
      </c>
      <c r="L240" s="256">
        <v>21</v>
      </c>
      <c r="M240" s="256">
        <f>G240*(1+L240/100)</f>
        <v>0</v>
      </c>
      <c r="N240" s="256">
        <v>0</v>
      </c>
      <c r="O240" s="256">
        <f>ROUND(E240*N240,2)</f>
        <v>0</v>
      </c>
      <c r="P240" s="256">
        <v>0</v>
      </c>
      <c r="Q240" s="256">
        <f>ROUND(E240*P240,2)</f>
        <v>0</v>
      </c>
      <c r="R240" s="256"/>
      <c r="S240" s="257" t="s">
        <v>151</v>
      </c>
      <c r="T240" s="229">
        <v>0.27700000000000002</v>
      </c>
      <c r="U240" s="229">
        <f>ROUND(E240*T240,2)</f>
        <v>1.86</v>
      </c>
      <c r="V240" s="229"/>
      <c r="W240" s="229" t="s">
        <v>456</v>
      </c>
      <c r="X240" s="210"/>
      <c r="Y240" s="210"/>
      <c r="Z240" s="210"/>
      <c r="AA240" s="210"/>
      <c r="AB240" s="210"/>
      <c r="AC240" s="210"/>
      <c r="AD240" s="210"/>
      <c r="AE240" s="210"/>
      <c r="AF240" s="210" t="s">
        <v>457</v>
      </c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</row>
    <row r="241" spans="1:59" outlineLevel="1" x14ac:dyDescent="0.25">
      <c r="A241" s="251">
        <v>82</v>
      </c>
      <c r="B241" s="252" t="s">
        <v>458</v>
      </c>
      <c r="C241" s="266" t="s">
        <v>459</v>
      </c>
      <c r="D241" s="253" t="s">
        <v>283</v>
      </c>
      <c r="E241" s="254">
        <v>6.7145000000000001</v>
      </c>
      <c r="F241" s="255"/>
      <c r="G241" s="256">
        <f>ROUND(E241*F241,2)</f>
        <v>0</v>
      </c>
      <c r="H241" s="255"/>
      <c r="I241" s="256">
        <f>ROUND(E241*H241,2)</f>
        <v>0</v>
      </c>
      <c r="J241" s="255"/>
      <c r="K241" s="256">
        <f>ROUND(E241*J241,2)</f>
        <v>0</v>
      </c>
      <c r="L241" s="256">
        <v>21</v>
      </c>
      <c r="M241" s="256">
        <f>G241*(1+L241/100)</f>
        <v>0</v>
      </c>
      <c r="N241" s="256">
        <v>0</v>
      </c>
      <c r="O241" s="256">
        <f>ROUND(E241*N241,2)</f>
        <v>0</v>
      </c>
      <c r="P241" s="256">
        <v>0</v>
      </c>
      <c r="Q241" s="256">
        <f>ROUND(E241*P241,2)</f>
        <v>0</v>
      </c>
      <c r="R241" s="256"/>
      <c r="S241" s="257" t="s">
        <v>151</v>
      </c>
      <c r="T241" s="229">
        <v>2.0670000000000002</v>
      </c>
      <c r="U241" s="229">
        <f>ROUND(E241*T241,2)</f>
        <v>13.88</v>
      </c>
      <c r="V241" s="229"/>
      <c r="W241" s="229" t="s">
        <v>456</v>
      </c>
      <c r="X241" s="210"/>
      <c r="Y241" s="210"/>
      <c r="Z241" s="210"/>
      <c r="AA241" s="210"/>
      <c r="AB241" s="210"/>
      <c r="AC241" s="210"/>
      <c r="AD241" s="210"/>
      <c r="AE241" s="210"/>
      <c r="AF241" s="210" t="s">
        <v>457</v>
      </c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</row>
    <row r="242" spans="1:59" outlineLevel="1" x14ac:dyDescent="0.25">
      <c r="A242" s="251">
        <v>83</v>
      </c>
      <c r="B242" s="252" t="s">
        <v>460</v>
      </c>
      <c r="C242" s="266" t="s">
        <v>461</v>
      </c>
      <c r="D242" s="253" t="s">
        <v>283</v>
      </c>
      <c r="E242" s="254">
        <v>6.7145000000000001</v>
      </c>
      <c r="F242" s="255"/>
      <c r="G242" s="256">
        <f>ROUND(E242*F242,2)</f>
        <v>0</v>
      </c>
      <c r="H242" s="255"/>
      <c r="I242" s="256">
        <f>ROUND(E242*H242,2)</f>
        <v>0</v>
      </c>
      <c r="J242" s="255"/>
      <c r="K242" s="256">
        <f>ROUND(E242*J242,2)</f>
        <v>0</v>
      </c>
      <c r="L242" s="256">
        <v>21</v>
      </c>
      <c r="M242" s="256">
        <f>G242*(1+L242/100)</f>
        <v>0</v>
      </c>
      <c r="N242" s="256">
        <v>0</v>
      </c>
      <c r="O242" s="256">
        <f>ROUND(E242*N242,2)</f>
        <v>0</v>
      </c>
      <c r="P242" s="256">
        <v>0</v>
      </c>
      <c r="Q242" s="256">
        <f>ROUND(E242*P242,2)</f>
        <v>0</v>
      </c>
      <c r="R242" s="256"/>
      <c r="S242" s="257" t="s">
        <v>151</v>
      </c>
      <c r="T242" s="229">
        <v>0.49</v>
      </c>
      <c r="U242" s="229">
        <f>ROUND(E242*T242,2)</f>
        <v>3.29</v>
      </c>
      <c r="V242" s="229"/>
      <c r="W242" s="229" t="s">
        <v>456</v>
      </c>
      <c r="X242" s="210"/>
      <c r="Y242" s="210"/>
      <c r="Z242" s="210"/>
      <c r="AA242" s="210"/>
      <c r="AB242" s="210"/>
      <c r="AC242" s="210"/>
      <c r="AD242" s="210"/>
      <c r="AE242" s="210"/>
      <c r="AF242" s="210" t="s">
        <v>457</v>
      </c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</row>
    <row r="243" spans="1:59" outlineLevel="1" x14ac:dyDescent="0.25">
      <c r="A243" s="251">
        <v>84</v>
      </c>
      <c r="B243" s="252" t="s">
        <v>462</v>
      </c>
      <c r="C243" s="266" t="s">
        <v>463</v>
      </c>
      <c r="D243" s="253" t="s">
        <v>283</v>
      </c>
      <c r="E243" s="254">
        <v>127.57554</v>
      </c>
      <c r="F243" s="255"/>
      <c r="G243" s="256">
        <f>ROUND(E243*F243,2)</f>
        <v>0</v>
      </c>
      <c r="H243" s="255"/>
      <c r="I243" s="256">
        <f>ROUND(E243*H243,2)</f>
        <v>0</v>
      </c>
      <c r="J243" s="255"/>
      <c r="K243" s="256">
        <f>ROUND(E243*J243,2)</f>
        <v>0</v>
      </c>
      <c r="L243" s="256">
        <v>21</v>
      </c>
      <c r="M243" s="256">
        <f>G243*(1+L243/100)</f>
        <v>0</v>
      </c>
      <c r="N243" s="256">
        <v>0</v>
      </c>
      <c r="O243" s="256">
        <f>ROUND(E243*N243,2)</f>
        <v>0</v>
      </c>
      <c r="P243" s="256">
        <v>0</v>
      </c>
      <c r="Q243" s="256">
        <f>ROUND(E243*P243,2)</f>
        <v>0</v>
      </c>
      <c r="R243" s="256"/>
      <c r="S243" s="257" t="s">
        <v>151</v>
      </c>
      <c r="T243" s="229">
        <v>0</v>
      </c>
      <c r="U243" s="229">
        <f>ROUND(E243*T243,2)</f>
        <v>0</v>
      </c>
      <c r="V243" s="229"/>
      <c r="W243" s="229" t="s">
        <v>456</v>
      </c>
      <c r="X243" s="210"/>
      <c r="Y243" s="210"/>
      <c r="Z243" s="210"/>
      <c r="AA243" s="210"/>
      <c r="AB243" s="210"/>
      <c r="AC243" s="210"/>
      <c r="AD243" s="210"/>
      <c r="AE243" s="210"/>
      <c r="AF243" s="210" t="s">
        <v>457</v>
      </c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</row>
    <row r="244" spans="1:59" outlineLevel="1" x14ac:dyDescent="0.25">
      <c r="A244" s="251">
        <v>85</v>
      </c>
      <c r="B244" s="252" t="s">
        <v>464</v>
      </c>
      <c r="C244" s="266" t="s">
        <v>465</v>
      </c>
      <c r="D244" s="253" t="s">
        <v>283</v>
      </c>
      <c r="E244" s="254">
        <v>6.7145000000000001</v>
      </c>
      <c r="F244" s="255"/>
      <c r="G244" s="256">
        <f>ROUND(E244*F244,2)</f>
        <v>0</v>
      </c>
      <c r="H244" s="255"/>
      <c r="I244" s="256">
        <f>ROUND(E244*H244,2)</f>
        <v>0</v>
      </c>
      <c r="J244" s="255"/>
      <c r="K244" s="256">
        <f>ROUND(E244*J244,2)</f>
        <v>0</v>
      </c>
      <c r="L244" s="256">
        <v>21</v>
      </c>
      <c r="M244" s="256">
        <f>G244*(1+L244/100)</f>
        <v>0</v>
      </c>
      <c r="N244" s="256">
        <v>0</v>
      </c>
      <c r="O244" s="256">
        <f>ROUND(E244*N244,2)</f>
        <v>0</v>
      </c>
      <c r="P244" s="256">
        <v>0</v>
      </c>
      <c r="Q244" s="256">
        <f>ROUND(E244*P244,2)</f>
        <v>0</v>
      </c>
      <c r="R244" s="256"/>
      <c r="S244" s="257" t="s">
        <v>151</v>
      </c>
      <c r="T244" s="229">
        <v>0.94199999999999995</v>
      </c>
      <c r="U244" s="229">
        <f>ROUND(E244*T244,2)</f>
        <v>6.33</v>
      </c>
      <c r="V244" s="229"/>
      <c r="W244" s="229" t="s">
        <v>456</v>
      </c>
      <c r="X244" s="210"/>
      <c r="Y244" s="210"/>
      <c r="Z244" s="210"/>
      <c r="AA244" s="210"/>
      <c r="AB244" s="210"/>
      <c r="AC244" s="210"/>
      <c r="AD244" s="210"/>
      <c r="AE244" s="210"/>
      <c r="AF244" s="210" t="s">
        <v>457</v>
      </c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</row>
    <row r="245" spans="1:59" outlineLevel="1" x14ac:dyDescent="0.25">
      <c r="A245" s="251">
        <v>86</v>
      </c>
      <c r="B245" s="252" t="s">
        <v>466</v>
      </c>
      <c r="C245" s="266" t="s">
        <v>467</v>
      </c>
      <c r="D245" s="253" t="s">
        <v>283</v>
      </c>
      <c r="E245" s="254">
        <v>13.429</v>
      </c>
      <c r="F245" s="255"/>
      <c r="G245" s="256">
        <f>ROUND(E245*F245,2)</f>
        <v>0</v>
      </c>
      <c r="H245" s="255"/>
      <c r="I245" s="256">
        <f>ROUND(E245*H245,2)</f>
        <v>0</v>
      </c>
      <c r="J245" s="255"/>
      <c r="K245" s="256">
        <f>ROUND(E245*J245,2)</f>
        <v>0</v>
      </c>
      <c r="L245" s="256">
        <v>21</v>
      </c>
      <c r="M245" s="256">
        <f>G245*(1+L245/100)</f>
        <v>0</v>
      </c>
      <c r="N245" s="256">
        <v>0</v>
      </c>
      <c r="O245" s="256">
        <f>ROUND(E245*N245,2)</f>
        <v>0</v>
      </c>
      <c r="P245" s="256">
        <v>0</v>
      </c>
      <c r="Q245" s="256">
        <f>ROUND(E245*P245,2)</f>
        <v>0</v>
      </c>
      <c r="R245" s="256"/>
      <c r="S245" s="257" t="s">
        <v>151</v>
      </c>
      <c r="T245" s="229">
        <v>0.105</v>
      </c>
      <c r="U245" s="229">
        <f>ROUND(E245*T245,2)</f>
        <v>1.41</v>
      </c>
      <c r="V245" s="229"/>
      <c r="W245" s="229" t="s">
        <v>456</v>
      </c>
      <c r="X245" s="210"/>
      <c r="Y245" s="210"/>
      <c r="Z245" s="210"/>
      <c r="AA245" s="210"/>
      <c r="AB245" s="210"/>
      <c r="AC245" s="210"/>
      <c r="AD245" s="210"/>
      <c r="AE245" s="210"/>
      <c r="AF245" s="210" t="s">
        <v>457</v>
      </c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</row>
    <row r="246" spans="1:59" outlineLevel="1" x14ac:dyDescent="0.25">
      <c r="A246" s="251">
        <v>87</v>
      </c>
      <c r="B246" s="252" t="s">
        <v>468</v>
      </c>
      <c r="C246" s="266" t="s">
        <v>469</v>
      </c>
      <c r="D246" s="253" t="s">
        <v>283</v>
      </c>
      <c r="E246" s="254">
        <v>6.7145000000000001</v>
      </c>
      <c r="F246" s="255"/>
      <c r="G246" s="256">
        <f>ROUND(E246*F246,2)</f>
        <v>0</v>
      </c>
      <c r="H246" s="255"/>
      <c r="I246" s="256">
        <f>ROUND(E246*H246,2)</f>
        <v>0</v>
      </c>
      <c r="J246" s="255"/>
      <c r="K246" s="256">
        <f>ROUND(E246*J246,2)</f>
        <v>0</v>
      </c>
      <c r="L246" s="256">
        <v>21</v>
      </c>
      <c r="M246" s="256">
        <f>G246*(1+L246/100)</f>
        <v>0</v>
      </c>
      <c r="N246" s="256">
        <v>0</v>
      </c>
      <c r="O246" s="256">
        <f>ROUND(E246*N246,2)</f>
        <v>0</v>
      </c>
      <c r="P246" s="256">
        <v>0</v>
      </c>
      <c r="Q246" s="256">
        <f>ROUND(E246*P246,2)</f>
        <v>0</v>
      </c>
      <c r="R246" s="256"/>
      <c r="S246" s="257" t="s">
        <v>151</v>
      </c>
      <c r="T246" s="229">
        <v>0</v>
      </c>
      <c r="U246" s="229">
        <f>ROUND(E246*T246,2)</f>
        <v>0</v>
      </c>
      <c r="V246" s="229"/>
      <c r="W246" s="229" t="s">
        <v>456</v>
      </c>
      <c r="X246" s="210"/>
      <c r="Y246" s="210"/>
      <c r="Z246" s="210"/>
      <c r="AA246" s="210"/>
      <c r="AB246" s="210"/>
      <c r="AC246" s="210"/>
      <c r="AD246" s="210"/>
      <c r="AE246" s="210"/>
      <c r="AF246" s="210" t="s">
        <v>457</v>
      </c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</row>
    <row r="247" spans="1:59" x14ac:dyDescent="0.25">
      <c r="A247" s="238" t="s">
        <v>146</v>
      </c>
      <c r="B247" s="239" t="s">
        <v>120</v>
      </c>
      <c r="C247" s="262" t="s">
        <v>29</v>
      </c>
      <c r="D247" s="240"/>
      <c r="E247" s="241"/>
      <c r="F247" s="242"/>
      <c r="G247" s="242">
        <f>SUMIF(AF248:AF256,"&lt;&gt;NOR",G248:G256)</f>
        <v>0</v>
      </c>
      <c r="H247" s="242"/>
      <c r="I247" s="242">
        <f>SUM(I248:I256)</f>
        <v>0</v>
      </c>
      <c r="J247" s="242"/>
      <c r="K247" s="242">
        <f>SUM(K248:K256)</f>
        <v>0</v>
      </c>
      <c r="L247" s="242"/>
      <c r="M247" s="242">
        <f>SUM(M248:M256)</f>
        <v>0</v>
      </c>
      <c r="N247" s="242"/>
      <c r="O247" s="242">
        <f>SUM(O248:O256)</f>
        <v>0</v>
      </c>
      <c r="P247" s="242"/>
      <c r="Q247" s="242">
        <f>SUM(Q248:Q256)</f>
        <v>0</v>
      </c>
      <c r="R247" s="242"/>
      <c r="S247" s="243"/>
      <c r="T247" s="237"/>
      <c r="U247" s="237">
        <f>SUM(U248:U256)</f>
        <v>0</v>
      </c>
      <c r="V247" s="237"/>
      <c r="W247" s="237"/>
      <c r="AF247" t="s">
        <v>147</v>
      </c>
    </row>
    <row r="248" spans="1:59" outlineLevel="1" x14ac:dyDescent="0.25">
      <c r="A248" s="244">
        <v>88</v>
      </c>
      <c r="B248" s="245" t="s">
        <v>476</v>
      </c>
      <c r="C248" s="263" t="s">
        <v>477</v>
      </c>
      <c r="D248" s="246" t="s">
        <v>472</v>
      </c>
      <c r="E248" s="247">
        <v>1</v>
      </c>
      <c r="F248" s="248"/>
      <c r="G248" s="249">
        <f>ROUND(E248*F248,2)</f>
        <v>0</v>
      </c>
      <c r="H248" s="248"/>
      <c r="I248" s="249">
        <f>ROUND(E248*H248,2)</f>
        <v>0</v>
      </c>
      <c r="J248" s="248"/>
      <c r="K248" s="249">
        <f>ROUND(E248*J248,2)</f>
        <v>0</v>
      </c>
      <c r="L248" s="249">
        <v>21</v>
      </c>
      <c r="M248" s="249">
        <f>G248*(1+L248/100)</f>
        <v>0</v>
      </c>
      <c r="N248" s="249">
        <v>0</v>
      </c>
      <c r="O248" s="249">
        <f>ROUND(E248*N248,2)</f>
        <v>0</v>
      </c>
      <c r="P248" s="249">
        <v>0</v>
      </c>
      <c r="Q248" s="249">
        <f>ROUND(E248*P248,2)</f>
        <v>0</v>
      </c>
      <c r="R248" s="249"/>
      <c r="S248" s="250" t="s">
        <v>358</v>
      </c>
      <c r="T248" s="229">
        <v>0</v>
      </c>
      <c r="U248" s="229">
        <f>ROUND(E248*T248,2)</f>
        <v>0</v>
      </c>
      <c r="V248" s="229"/>
      <c r="W248" s="229" t="s">
        <v>473</v>
      </c>
      <c r="X248" s="210"/>
      <c r="Y248" s="210"/>
      <c r="Z248" s="210"/>
      <c r="AA248" s="210"/>
      <c r="AB248" s="210"/>
      <c r="AC248" s="210"/>
      <c r="AD248" s="210"/>
      <c r="AE248" s="210"/>
      <c r="AF248" s="210" t="s">
        <v>474</v>
      </c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</row>
    <row r="249" spans="1:59" outlineLevel="1" x14ac:dyDescent="0.25">
      <c r="A249" s="227"/>
      <c r="B249" s="228"/>
      <c r="C249" s="267" t="s">
        <v>478</v>
      </c>
      <c r="D249" s="258"/>
      <c r="E249" s="258"/>
      <c r="F249" s="258"/>
      <c r="G249" s="258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10"/>
      <c r="Y249" s="210"/>
      <c r="Z249" s="210"/>
      <c r="AA249" s="210"/>
      <c r="AB249" s="210"/>
      <c r="AC249" s="210"/>
      <c r="AD249" s="210"/>
      <c r="AE249" s="210"/>
      <c r="AF249" s="210" t="s">
        <v>219</v>
      </c>
      <c r="AG249" s="210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</row>
    <row r="250" spans="1:59" outlineLevel="1" x14ac:dyDescent="0.25">
      <c r="A250" s="227"/>
      <c r="B250" s="228"/>
      <c r="C250" s="269" t="s">
        <v>326</v>
      </c>
      <c r="D250" s="234"/>
      <c r="E250" s="235"/>
      <c r="F250" s="236"/>
      <c r="G250" s="236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10"/>
      <c r="Y250" s="210"/>
      <c r="Z250" s="210"/>
      <c r="AA250" s="210"/>
      <c r="AB250" s="210"/>
      <c r="AC250" s="210"/>
      <c r="AD250" s="210"/>
      <c r="AE250" s="210"/>
      <c r="AF250" s="210" t="s">
        <v>219</v>
      </c>
      <c r="AG250" s="210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</row>
    <row r="251" spans="1:59" outlineLevel="1" x14ac:dyDescent="0.25">
      <c r="A251" s="227"/>
      <c r="B251" s="228"/>
      <c r="C251" s="268" t="s">
        <v>479</v>
      </c>
      <c r="D251" s="259"/>
      <c r="E251" s="259"/>
      <c r="F251" s="259"/>
      <c r="G251" s="25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10"/>
      <c r="Y251" s="210"/>
      <c r="Z251" s="210"/>
      <c r="AA251" s="210"/>
      <c r="AB251" s="210"/>
      <c r="AC251" s="210"/>
      <c r="AD251" s="210"/>
      <c r="AE251" s="210"/>
      <c r="AF251" s="210" t="s">
        <v>219</v>
      </c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</row>
    <row r="252" spans="1:59" outlineLevel="1" x14ac:dyDescent="0.25">
      <c r="A252" s="227"/>
      <c r="B252" s="228"/>
      <c r="C252" s="268" t="s">
        <v>480</v>
      </c>
      <c r="D252" s="259"/>
      <c r="E252" s="259"/>
      <c r="F252" s="259"/>
      <c r="G252" s="25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10"/>
      <c r="Y252" s="210"/>
      <c r="Z252" s="210"/>
      <c r="AA252" s="210"/>
      <c r="AB252" s="210"/>
      <c r="AC252" s="210"/>
      <c r="AD252" s="210"/>
      <c r="AE252" s="210"/>
      <c r="AF252" s="210" t="s">
        <v>219</v>
      </c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</row>
    <row r="253" spans="1:59" outlineLevel="1" x14ac:dyDescent="0.25">
      <c r="A253" s="227"/>
      <c r="B253" s="228"/>
      <c r="C253" s="268" t="s">
        <v>481</v>
      </c>
      <c r="D253" s="259"/>
      <c r="E253" s="259"/>
      <c r="F253" s="259"/>
      <c r="G253" s="25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10"/>
      <c r="Y253" s="210"/>
      <c r="Z253" s="210"/>
      <c r="AA253" s="210"/>
      <c r="AB253" s="210"/>
      <c r="AC253" s="210"/>
      <c r="AD253" s="210"/>
      <c r="AE253" s="210"/>
      <c r="AF253" s="210" t="s">
        <v>219</v>
      </c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</row>
    <row r="254" spans="1:59" outlineLevel="1" x14ac:dyDescent="0.25">
      <c r="A254" s="227"/>
      <c r="B254" s="228"/>
      <c r="C254" s="268" t="s">
        <v>482</v>
      </c>
      <c r="D254" s="259"/>
      <c r="E254" s="259"/>
      <c r="F254" s="259"/>
      <c r="G254" s="25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10"/>
      <c r="Y254" s="210"/>
      <c r="Z254" s="210"/>
      <c r="AA254" s="210"/>
      <c r="AB254" s="210"/>
      <c r="AC254" s="210"/>
      <c r="AD254" s="210"/>
      <c r="AE254" s="210"/>
      <c r="AF254" s="210" t="s">
        <v>219</v>
      </c>
      <c r="AG254" s="210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</row>
    <row r="255" spans="1:59" outlineLevel="1" x14ac:dyDescent="0.25">
      <c r="A255" s="244">
        <v>89</v>
      </c>
      <c r="B255" s="245" t="s">
        <v>483</v>
      </c>
      <c r="C255" s="263" t="s">
        <v>484</v>
      </c>
      <c r="D255" s="246" t="s">
        <v>472</v>
      </c>
      <c r="E255" s="247">
        <v>1</v>
      </c>
      <c r="F255" s="248"/>
      <c r="G255" s="249">
        <f>ROUND(E255*F255,2)</f>
        <v>0</v>
      </c>
      <c r="H255" s="248"/>
      <c r="I255" s="249">
        <f>ROUND(E255*H255,2)</f>
        <v>0</v>
      </c>
      <c r="J255" s="248"/>
      <c r="K255" s="249">
        <f>ROUND(E255*J255,2)</f>
        <v>0</v>
      </c>
      <c r="L255" s="249">
        <v>21</v>
      </c>
      <c r="M255" s="249">
        <f>G255*(1+L255/100)</f>
        <v>0</v>
      </c>
      <c r="N255" s="249">
        <v>0</v>
      </c>
      <c r="O255" s="249">
        <f>ROUND(E255*N255,2)</f>
        <v>0</v>
      </c>
      <c r="P255" s="249">
        <v>0</v>
      </c>
      <c r="Q255" s="249">
        <f>ROUND(E255*P255,2)</f>
        <v>0</v>
      </c>
      <c r="R255" s="249"/>
      <c r="S255" s="250" t="s">
        <v>358</v>
      </c>
      <c r="T255" s="229">
        <v>0</v>
      </c>
      <c r="U255" s="229">
        <f>ROUND(E255*T255,2)</f>
        <v>0</v>
      </c>
      <c r="V255" s="229"/>
      <c r="W255" s="229" t="s">
        <v>473</v>
      </c>
      <c r="X255" s="210"/>
      <c r="Y255" s="210"/>
      <c r="Z255" s="210"/>
      <c r="AA255" s="210"/>
      <c r="AB255" s="210"/>
      <c r="AC255" s="210"/>
      <c r="AD255" s="210"/>
      <c r="AE255" s="210"/>
      <c r="AF255" s="210" t="s">
        <v>474</v>
      </c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</row>
    <row r="256" spans="1:59" ht="21" outlineLevel="1" x14ac:dyDescent="0.25">
      <c r="A256" s="227"/>
      <c r="B256" s="228"/>
      <c r="C256" s="267" t="s">
        <v>485</v>
      </c>
      <c r="D256" s="258"/>
      <c r="E256" s="258"/>
      <c r="F256" s="258"/>
      <c r="G256" s="258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10"/>
      <c r="Y256" s="210"/>
      <c r="Z256" s="210"/>
      <c r="AA256" s="210"/>
      <c r="AB256" s="210"/>
      <c r="AC256" s="210"/>
      <c r="AD256" s="210"/>
      <c r="AE256" s="210"/>
      <c r="AF256" s="210" t="s">
        <v>219</v>
      </c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60" t="str">
        <f>C256</f>
        <v>Náklady na ztížené provádění stavebních prací v důsledku nepřerušeného provozu na staveništi nebo v případech nepřerušeného provozu v objektech v nichž se stavební práce provádí.</v>
      </c>
      <c r="BA256" s="210"/>
      <c r="BB256" s="210"/>
      <c r="BC256" s="210"/>
      <c r="BD256" s="210"/>
      <c r="BE256" s="210"/>
      <c r="BF256" s="210"/>
      <c r="BG256" s="210"/>
    </row>
    <row r="257" spans="1:59" x14ac:dyDescent="0.25">
      <c r="A257" s="238" t="s">
        <v>146</v>
      </c>
      <c r="B257" s="239" t="s">
        <v>121</v>
      </c>
      <c r="C257" s="262" t="s">
        <v>30</v>
      </c>
      <c r="D257" s="240"/>
      <c r="E257" s="241"/>
      <c r="F257" s="242"/>
      <c r="G257" s="242">
        <f>SUMIF(AF258:AF259,"&lt;&gt;NOR",G258:G259)</f>
        <v>0</v>
      </c>
      <c r="H257" s="242"/>
      <c r="I257" s="242">
        <f>SUM(I258:I259)</f>
        <v>0</v>
      </c>
      <c r="J257" s="242"/>
      <c r="K257" s="242">
        <f>SUM(K258:K259)</f>
        <v>0</v>
      </c>
      <c r="L257" s="242"/>
      <c r="M257" s="242">
        <f>SUM(M258:M259)</f>
        <v>0</v>
      </c>
      <c r="N257" s="242"/>
      <c r="O257" s="242">
        <f>SUM(O258:O259)</f>
        <v>0</v>
      </c>
      <c r="P257" s="242"/>
      <c r="Q257" s="242">
        <f>SUM(Q258:Q259)</f>
        <v>0</v>
      </c>
      <c r="R257" s="242"/>
      <c r="S257" s="243"/>
      <c r="T257" s="237"/>
      <c r="U257" s="237">
        <f>SUM(U258:U259)</f>
        <v>0</v>
      </c>
      <c r="V257" s="237"/>
      <c r="W257" s="237"/>
      <c r="AF257" t="s">
        <v>147</v>
      </c>
    </row>
    <row r="258" spans="1:59" outlineLevel="1" x14ac:dyDescent="0.25">
      <c r="A258" s="244">
        <v>90</v>
      </c>
      <c r="B258" s="245" t="s">
        <v>1138</v>
      </c>
      <c r="C258" s="263" t="s">
        <v>1139</v>
      </c>
      <c r="D258" s="246" t="s">
        <v>472</v>
      </c>
      <c r="E258" s="247">
        <v>1</v>
      </c>
      <c r="F258" s="248"/>
      <c r="G258" s="249">
        <f>ROUND(E258*F258,2)</f>
        <v>0</v>
      </c>
      <c r="H258" s="248"/>
      <c r="I258" s="249">
        <f>ROUND(E258*H258,2)</f>
        <v>0</v>
      </c>
      <c r="J258" s="248"/>
      <c r="K258" s="249">
        <f>ROUND(E258*J258,2)</f>
        <v>0</v>
      </c>
      <c r="L258" s="249">
        <v>21</v>
      </c>
      <c r="M258" s="249">
        <f>G258*(1+L258/100)</f>
        <v>0</v>
      </c>
      <c r="N258" s="249">
        <v>0</v>
      </c>
      <c r="O258" s="249">
        <f>ROUND(E258*N258,2)</f>
        <v>0</v>
      </c>
      <c r="P258" s="249">
        <v>0</v>
      </c>
      <c r="Q258" s="249">
        <f>ROUND(E258*P258,2)</f>
        <v>0</v>
      </c>
      <c r="R258" s="249"/>
      <c r="S258" s="250" t="s">
        <v>358</v>
      </c>
      <c r="T258" s="229">
        <v>0</v>
      </c>
      <c r="U258" s="229">
        <f>ROUND(E258*T258,2)</f>
        <v>0</v>
      </c>
      <c r="V258" s="229"/>
      <c r="W258" s="229" t="s">
        <v>473</v>
      </c>
      <c r="X258" s="210"/>
      <c r="Y258" s="210"/>
      <c r="Z258" s="210"/>
      <c r="AA258" s="210"/>
      <c r="AB258" s="210"/>
      <c r="AC258" s="210"/>
      <c r="AD258" s="210"/>
      <c r="AE258" s="210"/>
      <c r="AF258" s="210" t="s">
        <v>474</v>
      </c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</row>
    <row r="259" spans="1:59" ht="21" outlineLevel="1" x14ac:dyDescent="0.25">
      <c r="A259" s="227"/>
      <c r="B259" s="228"/>
      <c r="C259" s="267" t="s">
        <v>1140</v>
      </c>
      <c r="D259" s="258"/>
      <c r="E259" s="258"/>
      <c r="F259" s="258"/>
      <c r="G259" s="258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10"/>
      <c r="Y259" s="210"/>
      <c r="Z259" s="210"/>
      <c r="AA259" s="210"/>
      <c r="AB259" s="210"/>
      <c r="AC259" s="210"/>
      <c r="AD259" s="210"/>
      <c r="AE259" s="210"/>
      <c r="AF259" s="210" t="s">
        <v>219</v>
      </c>
      <c r="AG259" s="210"/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60" t="str">
        <f>C259</f>
        <v>Náklady na vyhotovení dokumentace skutečného provedení stavby a její předání objednateli v požadované formě a požadovaném počtu.</v>
      </c>
      <c r="BA259" s="210"/>
      <c r="BB259" s="210"/>
      <c r="BC259" s="210"/>
      <c r="BD259" s="210"/>
      <c r="BE259" s="210"/>
      <c r="BF259" s="210"/>
      <c r="BG259" s="210"/>
    </row>
    <row r="260" spans="1:59" x14ac:dyDescent="0.25">
      <c r="A260" s="3"/>
      <c r="B260" s="4"/>
      <c r="C260" s="270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AD260">
        <v>15</v>
      </c>
      <c r="AE260">
        <v>21</v>
      </c>
      <c r="AF260" t="s">
        <v>134</v>
      </c>
    </row>
    <row r="261" spans="1:59" x14ac:dyDescent="0.25">
      <c r="A261" s="213"/>
      <c r="B261" s="214" t="s">
        <v>31</v>
      </c>
      <c r="C261" s="271"/>
      <c r="D261" s="215"/>
      <c r="E261" s="216"/>
      <c r="F261" s="216"/>
      <c r="G261" s="261">
        <f>G8+G23+G31+G71+G79+G82+G94+G126+G128+G130+G140+G157+G176+G182+G207+G215+G221+G237+G239+G247+G257</f>
        <v>0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AD261">
        <f>SUMIF(L7:L259,AD260,G7:G259)</f>
        <v>0</v>
      </c>
      <c r="AE261">
        <f>SUMIF(L7:L259,AE260,G7:G259)</f>
        <v>0</v>
      </c>
      <c r="AF261" t="s">
        <v>489</v>
      </c>
    </row>
    <row r="262" spans="1:59" x14ac:dyDescent="0.25">
      <c r="A262" s="3"/>
      <c r="B262" s="4"/>
      <c r="C262" s="270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59" x14ac:dyDescent="0.25">
      <c r="A263" s="3"/>
      <c r="B263" s="4"/>
      <c r="C263" s="270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59" x14ac:dyDescent="0.25">
      <c r="A264" s="217" t="s">
        <v>490</v>
      </c>
      <c r="B264" s="217"/>
      <c r="C264" s="272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59" x14ac:dyDescent="0.25">
      <c r="A265" s="218"/>
      <c r="B265" s="219"/>
      <c r="C265" s="273"/>
      <c r="D265" s="219"/>
      <c r="E265" s="219"/>
      <c r="F265" s="219"/>
      <c r="G265" s="22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AF265" t="s">
        <v>491</v>
      </c>
    </row>
    <row r="266" spans="1:59" x14ac:dyDescent="0.25">
      <c r="A266" s="221"/>
      <c r="B266" s="222"/>
      <c r="C266" s="274"/>
      <c r="D266" s="222"/>
      <c r="E266" s="222"/>
      <c r="F266" s="222"/>
      <c r="G266" s="22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59" x14ac:dyDescent="0.25">
      <c r="A267" s="221"/>
      <c r="B267" s="222"/>
      <c r="C267" s="274"/>
      <c r="D267" s="222"/>
      <c r="E267" s="222"/>
      <c r="F267" s="222"/>
      <c r="G267" s="22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59" x14ac:dyDescent="0.25">
      <c r="A268" s="221"/>
      <c r="B268" s="222"/>
      <c r="C268" s="274"/>
      <c r="D268" s="222"/>
      <c r="E268" s="222"/>
      <c r="F268" s="222"/>
      <c r="G268" s="22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59" x14ac:dyDescent="0.25">
      <c r="A269" s="224"/>
      <c r="B269" s="225"/>
      <c r="C269" s="275"/>
      <c r="D269" s="225"/>
      <c r="E269" s="225"/>
      <c r="F269" s="225"/>
      <c r="G269" s="22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59" x14ac:dyDescent="0.25">
      <c r="A270" s="3"/>
      <c r="B270" s="4"/>
      <c r="C270" s="270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59" x14ac:dyDescent="0.25">
      <c r="C271" s="276"/>
      <c r="D271" s="10"/>
      <c r="AF271" t="s">
        <v>493</v>
      </c>
    </row>
    <row r="272" spans="1:59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J5xhMS+4khEklTbT1eAN6C7nmhI/XpPa4Ty6HZsJD8UGvsbmBRkMhw1h5x7W/A7OXL7EkyNbF+cr/87M1dD8Cg==" saltValue="UGF2ae0a4OtggjNpzo7HwA==" spinCount="100000" sheet="1"/>
  <mergeCells count="24">
    <mergeCell ref="C256:G256"/>
    <mergeCell ref="C259:G259"/>
    <mergeCell ref="C217:G217"/>
    <mergeCell ref="C249:G249"/>
    <mergeCell ref="C251:G251"/>
    <mergeCell ref="C252:G252"/>
    <mergeCell ref="C253:G253"/>
    <mergeCell ref="C254:G254"/>
    <mergeCell ref="C110:G110"/>
    <mergeCell ref="C133:G133"/>
    <mergeCell ref="C135:G135"/>
    <mergeCell ref="C142:G142"/>
    <mergeCell ref="C143:G143"/>
    <mergeCell ref="C145:G145"/>
    <mergeCell ref="A1:G1"/>
    <mergeCell ref="C2:G2"/>
    <mergeCell ref="C3:G3"/>
    <mergeCell ref="C4:G4"/>
    <mergeCell ref="A264:C264"/>
    <mergeCell ref="A265:G269"/>
    <mergeCell ref="C25:G25"/>
    <mergeCell ref="C33:G33"/>
    <mergeCell ref="C50:G50"/>
    <mergeCell ref="C84:G8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2019087 Pol</vt:lpstr>
      <vt:lpstr>03 2019087 Pol</vt:lpstr>
      <vt:lpstr>04 2019087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2019087 Pol'!Názvy_tisku</vt:lpstr>
      <vt:lpstr>'03 2019087 Pol'!Názvy_tisku</vt:lpstr>
      <vt:lpstr>'04 2019087 Pol'!Názvy_tisku</vt:lpstr>
      <vt:lpstr>oadresa</vt:lpstr>
      <vt:lpstr>Stavba!Objednatel</vt:lpstr>
      <vt:lpstr>Stavba!Objekt</vt:lpstr>
      <vt:lpstr>'01 2019087 Pol'!Oblast_tisku</vt:lpstr>
      <vt:lpstr>'03 2019087 Pol'!Oblast_tisku</vt:lpstr>
      <vt:lpstr>'04 2019087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Michal Legner</cp:lastModifiedBy>
  <cp:lastPrinted>2019-03-19T12:27:02Z</cp:lastPrinted>
  <dcterms:created xsi:type="dcterms:W3CDTF">2009-04-08T07:15:50Z</dcterms:created>
  <dcterms:modified xsi:type="dcterms:W3CDTF">2021-01-18T12:10:19Z</dcterms:modified>
</cp:coreProperties>
</file>