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Utvar_investicni\2021\Poptávková řízení\Zdravotnická technika\VTN_EKG_VZ0107781\"/>
    </mc:Choice>
  </mc:AlternateContent>
  <bookViews>
    <workbookView xWindow="0" yWindow="0" windowWidth="28800" windowHeight="12435"/>
  </bookViews>
  <sheets>
    <sheet name="CZ" sheetId="14" r:id="rId1"/>
    <sheet name="A-SOUHRN" sheetId="21" state="hidden" r:id="rId2"/>
    <sheet name="A-VÝSUPY" sheetId="25" state="hidden" r:id="rId3"/>
    <sheet name="IMPORT" sheetId="19" state="hidden" r:id="rId4"/>
    <sheet name="seznamy" sheetId="26" state="hidden" r:id="rId5"/>
  </sheets>
  <definedNames>
    <definedName name="_xlnm._FilterDatabase" localSheetId="1" hidden="1">'A-SOUHRN'!$A$2:$S$3</definedName>
    <definedName name="_xlnm._FilterDatabase" localSheetId="2" hidden="1">'A-VÝSUPY'!$A$3:$E$3</definedName>
    <definedName name="_xlnm._FilterDatabase" localSheetId="0" hidden="1">CZ!$A$4:$CP$5</definedName>
    <definedName name="_xlnm._FilterDatabase" localSheetId="3" hidden="1">IMPORT!$A$2:$N$3</definedName>
  </definedNames>
  <calcPr calcId="152511"/>
</workbook>
</file>

<file path=xl/calcChain.xml><?xml version="1.0" encoding="utf-8"?>
<calcChain xmlns="http://schemas.openxmlformats.org/spreadsheetml/2006/main">
  <c r="BD5" i="14" l="1"/>
  <c r="BC5" i="14"/>
  <c r="CD5" i="14" l="1"/>
  <c r="H3" i="19" l="1"/>
  <c r="J3" i="19" l="1"/>
  <c r="BZ5" i="14" l="1"/>
  <c r="BY5" i="14"/>
  <c r="AP5" i="14"/>
  <c r="AO5" i="14"/>
  <c r="AW5" i="14" l="1"/>
  <c r="AV5" i="14"/>
  <c r="A3" i="19" l="1"/>
  <c r="B3" i="19"/>
  <c r="C3" i="19"/>
  <c r="D3" i="19"/>
  <c r="E3" i="19"/>
  <c r="F3" i="19"/>
  <c r="G3" i="19"/>
  <c r="I3" i="19"/>
  <c r="L3" i="19"/>
  <c r="B3" i="21"/>
  <c r="C3" i="21"/>
  <c r="D3" i="21"/>
  <c r="E3" i="21"/>
  <c r="F3" i="21"/>
  <c r="G3" i="21"/>
  <c r="H3" i="21"/>
  <c r="I3" i="21"/>
  <c r="J3" i="21"/>
  <c r="P3" i="21"/>
  <c r="Q3" i="21"/>
  <c r="R3" i="21"/>
  <c r="S3" i="21"/>
  <c r="BK5" i="14"/>
  <c r="BJ5" i="14"/>
  <c r="S5" i="14"/>
  <c r="X5" i="14" s="1"/>
  <c r="AD47" i="25" l="1"/>
  <c r="X47" i="25"/>
  <c r="R47" i="25"/>
  <c r="J47" i="25"/>
  <c r="D47" i="25"/>
  <c r="AB46" i="25"/>
  <c r="T46" i="25"/>
  <c r="N46" i="25"/>
  <c r="H46" i="25"/>
  <c r="AD45" i="25"/>
  <c r="X45" i="25"/>
  <c r="R45" i="25"/>
  <c r="J45" i="25"/>
  <c r="D45" i="25"/>
  <c r="AB44" i="25"/>
  <c r="T44" i="25"/>
  <c r="N44" i="25"/>
  <c r="H44" i="25"/>
  <c r="AD43" i="25"/>
  <c r="X43" i="25"/>
  <c r="R43" i="25"/>
  <c r="J43" i="25"/>
  <c r="D43" i="25"/>
  <c r="AB42" i="25"/>
  <c r="T42" i="25"/>
  <c r="N42" i="25"/>
  <c r="H42" i="25"/>
  <c r="AD41" i="25"/>
  <c r="X41" i="25"/>
  <c r="R41" i="25"/>
  <c r="J41" i="25"/>
  <c r="D41" i="25"/>
  <c r="AB40" i="25"/>
  <c r="T40" i="25"/>
  <c r="N40" i="25"/>
  <c r="H40" i="25"/>
  <c r="AD39" i="25"/>
  <c r="X39" i="25"/>
  <c r="R39" i="25"/>
  <c r="J39" i="25"/>
  <c r="D39" i="25"/>
  <c r="AB38" i="25"/>
  <c r="T38" i="25"/>
  <c r="N38" i="25"/>
  <c r="H38" i="25"/>
  <c r="AD23" i="25"/>
  <c r="X23" i="25"/>
  <c r="R23" i="25"/>
  <c r="J23" i="25"/>
  <c r="D23" i="25"/>
  <c r="AB22" i="25"/>
  <c r="T22" i="25"/>
  <c r="N22" i="25"/>
  <c r="H22" i="25"/>
  <c r="AD21" i="25"/>
  <c r="X21" i="25"/>
  <c r="R21" i="25"/>
  <c r="J21" i="25"/>
  <c r="D21" i="25"/>
  <c r="AB20" i="25"/>
  <c r="T20" i="25"/>
  <c r="N20" i="25"/>
  <c r="H20" i="25"/>
  <c r="AD19" i="25"/>
  <c r="X19" i="25"/>
  <c r="R19" i="25"/>
  <c r="J19" i="25"/>
  <c r="D19" i="25"/>
  <c r="AB18" i="25"/>
  <c r="T18" i="25"/>
  <c r="N18" i="25"/>
  <c r="H18" i="25"/>
  <c r="AD17" i="25"/>
  <c r="X17" i="25"/>
  <c r="R17" i="25"/>
  <c r="J17" i="25"/>
  <c r="D17" i="25"/>
  <c r="AB16" i="25"/>
  <c r="T16" i="25"/>
  <c r="N16" i="25"/>
  <c r="H16" i="25"/>
  <c r="AD15" i="25"/>
  <c r="X15" i="25"/>
  <c r="R15" i="25"/>
  <c r="J15" i="25"/>
  <c r="AC47" i="25"/>
  <c r="W47" i="25"/>
  <c r="O47" i="25"/>
  <c r="I47" i="25"/>
  <c r="C47" i="25"/>
  <c r="Y46" i="25"/>
  <c r="S46" i="25"/>
  <c r="M46" i="25"/>
  <c r="E46" i="25"/>
  <c r="AC45" i="25"/>
  <c r="W45" i="25"/>
  <c r="O45" i="25"/>
  <c r="I45" i="25"/>
  <c r="C45" i="25"/>
  <c r="Y44" i="25"/>
  <c r="S44" i="25"/>
  <c r="M44" i="25"/>
  <c r="E44" i="25"/>
  <c r="AC43" i="25"/>
  <c r="W43" i="25"/>
  <c r="O43" i="25"/>
  <c r="I43" i="25"/>
  <c r="C43" i="25"/>
  <c r="Y42" i="25"/>
  <c r="S42" i="25"/>
  <c r="M42" i="25"/>
  <c r="E42" i="25"/>
  <c r="AC41" i="25"/>
  <c r="W41" i="25"/>
  <c r="O41" i="25"/>
  <c r="I41" i="25"/>
  <c r="C41" i="25"/>
  <c r="Y40" i="25"/>
  <c r="S40" i="25"/>
  <c r="M40" i="25"/>
  <c r="E40" i="25"/>
  <c r="AC39" i="25"/>
  <c r="W39" i="25"/>
  <c r="O39" i="25"/>
  <c r="I39" i="25"/>
  <c r="C39" i="25"/>
  <c r="Y38" i="25"/>
  <c r="S38" i="25"/>
  <c r="M38" i="25"/>
  <c r="E38" i="25"/>
  <c r="AC23" i="25"/>
  <c r="W23" i="25"/>
  <c r="O23" i="25"/>
  <c r="I23" i="25"/>
  <c r="C23" i="25"/>
  <c r="Y22" i="25"/>
  <c r="S22" i="25"/>
  <c r="M22" i="25"/>
  <c r="E22" i="25"/>
  <c r="AC21" i="25"/>
  <c r="W21" i="25"/>
  <c r="O21" i="25"/>
  <c r="I21" i="25"/>
  <c r="C21" i="25"/>
  <c r="Y20" i="25"/>
  <c r="S20" i="25"/>
  <c r="M20" i="25"/>
  <c r="E20" i="25"/>
  <c r="AC19" i="25"/>
  <c r="W19" i="25"/>
  <c r="O19" i="25"/>
  <c r="I19" i="25"/>
  <c r="C19" i="25"/>
  <c r="Y18" i="25"/>
  <c r="S18" i="25"/>
  <c r="M18" i="25"/>
  <c r="E18" i="25"/>
  <c r="AC17" i="25"/>
  <c r="W17" i="25"/>
  <c r="O17" i="25"/>
  <c r="I17" i="25"/>
  <c r="C17" i="25"/>
  <c r="Y16" i="25"/>
  <c r="S16" i="25"/>
  <c r="M16" i="25"/>
  <c r="E16" i="25"/>
  <c r="AC15" i="25"/>
  <c r="W15" i="25"/>
  <c r="O15" i="25"/>
  <c r="I15" i="25"/>
  <c r="AB47" i="25"/>
  <c r="T47" i="25"/>
  <c r="N47" i="25"/>
  <c r="H47" i="25"/>
  <c r="AD46" i="25"/>
  <c r="X46" i="25"/>
  <c r="R46" i="25"/>
  <c r="J46" i="25"/>
  <c r="D46" i="25"/>
  <c r="AB45" i="25"/>
  <c r="T45" i="25"/>
  <c r="N45" i="25"/>
  <c r="H45" i="25"/>
  <c r="AD44" i="25"/>
  <c r="X44" i="25"/>
  <c r="R44" i="25"/>
  <c r="J44" i="25"/>
  <c r="D44" i="25"/>
  <c r="AB43" i="25"/>
  <c r="T43" i="25"/>
  <c r="N43" i="25"/>
  <c r="H43" i="25"/>
  <c r="AD42" i="25"/>
  <c r="X42" i="25"/>
  <c r="R42" i="25"/>
  <c r="J42" i="25"/>
  <c r="D42" i="25"/>
  <c r="AB41" i="25"/>
  <c r="T41" i="25"/>
  <c r="N41" i="25"/>
  <c r="H41" i="25"/>
  <c r="AD40" i="25"/>
  <c r="X40" i="25"/>
  <c r="R40" i="25"/>
  <c r="J40" i="25"/>
  <c r="D40" i="25"/>
  <c r="AB39" i="25"/>
  <c r="T39" i="25"/>
  <c r="N39" i="25"/>
  <c r="H39" i="25"/>
  <c r="AD38" i="25"/>
  <c r="X38" i="25"/>
  <c r="R38" i="25"/>
  <c r="J38" i="25"/>
  <c r="D38" i="25"/>
  <c r="AB23" i="25"/>
  <c r="T23" i="25"/>
  <c r="N23" i="25"/>
  <c r="H23" i="25"/>
  <c r="AD22" i="25"/>
  <c r="X22" i="25"/>
  <c r="R22" i="25"/>
  <c r="J22" i="25"/>
  <c r="D22" i="25"/>
  <c r="AB21" i="25"/>
  <c r="T21" i="25"/>
  <c r="N21" i="25"/>
  <c r="H21" i="25"/>
  <c r="AD20" i="25"/>
  <c r="X20" i="25"/>
  <c r="R20" i="25"/>
  <c r="J20" i="25"/>
  <c r="D20" i="25"/>
  <c r="AB19" i="25"/>
  <c r="T19" i="25"/>
  <c r="N19" i="25"/>
  <c r="H19" i="25"/>
  <c r="AD18" i="25"/>
  <c r="X18" i="25"/>
  <c r="R18" i="25"/>
  <c r="J18" i="25"/>
  <c r="D18" i="25"/>
  <c r="AB17" i="25"/>
  <c r="T17" i="25"/>
  <c r="N17" i="25"/>
  <c r="H17" i="25"/>
  <c r="AD16" i="25"/>
  <c r="X16" i="25"/>
  <c r="R16" i="25"/>
  <c r="J16" i="25"/>
  <c r="D16" i="25"/>
  <c r="AB15" i="25"/>
  <c r="T15" i="25"/>
  <c r="N15" i="25"/>
  <c r="H15" i="25"/>
  <c r="Y47" i="25"/>
  <c r="AC46" i="25"/>
  <c r="C46" i="25"/>
  <c r="E45" i="25"/>
  <c r="I44" i="25"/>
  <c r="M43" i="25"/>
  <c r="O42" i="25"/>
  <c r="S41" i="25"/>
  <c r="W40" i="25"/>
  <c r="Y39" i="25"/>
  <c r="AC38" i="25"/>
  <c r="C38" i="25"/>
  <c r="E23" i="25"/>
  <c r="I22" i="25"/>
  <c r="M21" i="25"/>
  <c r="O20" i="25"/>
  <c r="S19" i="25"/>
  <c r="W18" i="25"/>
  <c r="Y17" i="25"/>
  <c r="AC16" i="25"/>
  <c r="C16" i="25"/>
  <c r="E15" i="25"/>
  <c r="AC14" i="25"/>
  <c r="W14" i="25"/>
  <c r="O14" i="25"/>
  <c r="I14" i="25"/>
  <c r="C14" i="25"/>
  <c r="H28" i="25"/>
  <c r="N28" i="25"/>
  <c r="T28" i="25"/>
  <c r="AB28" i="25"/>
  <c r="D29" i="25"/>
  <c r="J29" i="25"/>
  <c r="R29" i="25"/>
  <c r="X29" i="25"/>
  <c r="AD29" i="25"/>
  <c r="AD36" i="25"/>
  <c r="AC35" i="25"/>
  <c r="AB34" i="25"/>
  <c r="AD32" i="25"/>
  <c r="AC31" i="25"/>
  <c r="AB30" i="25"/>
  <c r="AD12" i="25"/>
  <c r="AC11" i="25"/>
  <c r="AB10" i="25"/>
  <c r="AD8" i="25"/>
  <c r="AC7" i="25"/>
  <c r="AB6" i="25"/>
  <c r="AD4" i="25"/>
  <c r="X37" i="25"/>
  <c r="W36" i="25"/>
  <c r="Y34" i="25"/>
  <c r="X33" i="25"/>
  <c r="W32" i="25"/>
  <c r="Y30" i="25"/>
  <c r="X13" i="25"/>
  <c r="W12" i="25"/>
  <c r="Y10" i="25"/>
  <c r="X9" i="25"/>
  <c r="W8" i="25"/>
  <c r="Y6" i="25"/>
  <c r="X5" i="25"/>
  <c r="W4" i="25"/>
  <c r="T36" i="25"/>
  <c r="S35" i="25"/>
  <c r="R34" i="25"/>
  <c r="T32" i="25"/>
  <c r="S31" i="25"/>
  <c r="R30" i="25"/>
  <c r="T12" i="25"/>
  <c r="S11" i="25"/>
  <c r="R10" i="25"/>
  <c r="T8" i="25"/>
  <c r="S7" i="25"/>
  <c r="R6" i="25"/>
  <c r="T4" i="25"/>
  <c r="T5" i="25"/>
  <c r="M45" i="25"/>
  <c r="Y41" i="25"/>
  <c r="E39" i="25"/>
  <c r="O22" i="25"/>
  <c r="Y19" i="25"/>
  <c r="E17" i="25"/>
  <c r="X14" i="25"/>
  <c r="S47" i="25"/>
  <c r="W46" i="25"/>
  <c r="Y45" i="25"/>
  <c r="AC44" i="25"/>
  <c r="C44" i="25"/>
  <c r="E43" i="25"/>
  <c r="I42" i="25"/>
  <c r="M41" i="25"/>
  <c r="O40" i="25"/>
  <c r="S39" i="25"/>
  <c r="W38" i="25"/>
  <c r="Y23" i="25"/>
  <c r="AC22" i="25"/>
  <c r="C22" i="25"/>
  <c r="E21" i="25"/>
  <c r="I20" i="25"/>
  <c r="M19" i="25"/>
  <c r="O18" i="25"/>
  <c r="S17" i="25"/>
  <c r="W16" i="25"/>
  <c r="Y15" i="25"/>
  <c r="D15" i="25"/>
  <c r="AB14" i="25"/>
  <c r="T14" i="25"/>
  <c r="N14" i="25"/>
  <c r="H14" i="25"/>
  <c r="C28" i="25"/>
  <c r="I28" i="25"/>
  <c r="O28" i="25"/>
  <c r="W28" i="25"/>
  <c r="AC28" i="25"/>
  <c r="E29" i="25"/>
  <c r="M29" i="25"/>
  <c r="S29" i="25"/>
  <c r="Y29" i="25"/>
  <c r="AD37" i="25"/>
  <c r="AC36" i="25"/>
  <c r="AB35" i="25"/>
  <c r="AD33" i="25"/>
  <c r="AC32" i="25"/>
  <c r="AB31" i="25"/>
  <c r="AD13" i="25"/>
  <c r="AC12" i="25"/>
  <c r="AB11" i="25"/>
  <c r="AD9" i="25"/>
  <c r="AC8" i="25"/>
  <c r="AB7" i="25"/>
  <c r="AD5" i="25"/>
  <c r="AC4" i="25"/>
  <c r="W37" i="25"/>
  <c r="Y35" i="25"/>
  <c r="X34" i="25"/>
  <c r="W33" i="25"/>
  <c r="Y31" i="25"/>
  <c r="X30" i="25"/>
  <c r="W13" i="25"/>
  <c r="Y11" i="25"/>
  <c r="X10" i="25"/>
  <c r="W9" i="25"/>
  <c r="Y7" i="25"/>
  <c r="X6" i="25"/>
  <c r="W5" i="25"/>
  <c r="T37" i="25"/>
  <c r="S36" i="25"/>
  <c r="R35" i="25"/>
  <c r="T33" i="25"/>
  <c r="S32" i="25"/>
  <c r="R31" i="25"/>
  <c r="T13" i="25"/>
  <c r="S12" i="25"/>
  <c r="R11" i="25"/>
  <c r="T9" i="25"/>
  <c r="S8" i="25"/>
  <c r="R7" i="25"/>
  <c r="S4" i="25"/>
  <c r="O44" i="25"/>
  <c r="AC40" i="25"/>
  <c r="I38" i="25"/>
  <c r="S21" i="25"/>
  <c r="AC18" i="25"/>
  <c r="I16" i="25"/>
  <c r="M15" i="25"/>
  <c r="R14" i="25"/>
  <c r="M47" i="25"/>
  <c r="O46" i="25"/>
  <c r="S45" i="25"/>
  <c r="W44" i="25"/>
  <c r="Y43" i="25"/>
  <c r="AC42" i="25"/>
  <c r="C42" i="25"/>
  <c r="E41" i="25"/>
  <c r="I40" i="25"/>
  <c r="M39" i="25"/>
  <c r="O38" i="25"/>
  <c r="S23" i="25"/>
  <c r="W22" i="25"/>
  <c r="Y21" i="25"/>
  <c r="AC20" i="25"/>
  <c r="C20" i="25"/>
  <c r="E19" i="25"/>
  <c r="I18" i="25"/>
  <c r="M17" i="25"/>
  <c r="O16" i="25"/>
  <c r="S15" i="25"/>
  <c r="C15" i="25"/>
  <c r="Y14" i="25"/>
  <c r="S14" i="25"/>
  <c r="M14" i="25"/>
  <c r="E14" i="25"/>
  <c r="D28" i="25"/>
  <c r="J28" i="25"/>
  <c r="R28" i="25"/>
  <c r="X28" i="25"/>
  <c r="AD28" i="25"/>
  <c r="H29" i="25"/>
  <c r="N29" i="25"/>
  <c r="T29" i="25"/>
  <c r="AB29" i="25"/>
  <c r="AC37" i="25"/>
  <c r="AB36" i="25"/>
  <c r="AD34" i="25"/>
  <c r="AC33" i="25"/>
  <c r="AB32" i="25"/>
  <c r="AD30" i="25"/>
  <c r="AC13" i="25"/>
  <c r="AB12" i="25"/>
  <c r="AD10" i="25"/>
  <c r="AC9" i="25"/>
  <c r="AB8" i="25"/>
  <c r="AD6" i="25"/>
  <c r="AC5" i="25"/>
  <c r="AB4" i="25"/>
  <c r="Y36" i="25"/>
  <c r="X35" i="25"/>
  <c r="W34" i="25"/>
  <c r="Y32" i="25"/>
  <c r="X31" i="25"/>
  <c r="W30" i="25"/>
  <c r="Y12" i="25"/>
  <c r="X11" i="25"/>
  <c r="W10" i="25"/>
  <c r="Y8" i="25"/>
  <c r="X7" i="25"/>
  <c r="W6" i="25"/>
  <c r="Y4" i="25"/>
  <c r="S37" i="25"/>
  <c r="R36" i="25"/>
  <c r="T34" i="25"/>
  <c r="S33" i="25"/>
  <c r="R32" i="25"/>
  <c r="T30" i="25"/>
  <c r="S13" i="25"/>
  <c r="R12" i="25"/>
  <c r="T10" i="25"/>
  <c r="S9" i="25"/>
  <c r="R8" i="25"/>
  <c r="T6" i="25"/>
  <c r="S5" i="25"/>
  <c r="R4" i="25"/>
  <c r="E47" i="25"/>
  <c r="I46" i="25"/>
  <c r="S43" i="25"/>
  <c r="W42" i="25"/>
  <c r="C40" i="25"/>
  <c r="M23" i="25"/>
  <c r="W20" i="25"/>
  <c r="C18" i="25"/>
  <c r="AD14" i="25"/>
  <c r="J14" i="25"/>
  <c r="S28" i="25"/>
  <c r="O29" i="25"/>
  <c r="AD35" i="25"/>
  <c r="AC30" i="25"/>
  <c r="AB9" i="25"/>
  <c r="Y37" i="25"/>
  <c r="X32" i="25"/>
  <c r="W11" i="25"/>
  <c r="Y5" i="25"/>
  <c r="S34" i="25"/>
  <c r="R13" i="25"/>
  <c r="T7" i="25"/>
  <c r="S6" i="25"/>
  <c r="I29" i="25"/>
  <c r="AB5" i="25"/>
  <c r="W7" i="25"/>
  <c r="R9" i="25"/>
  <c r="D14" i="25"/>
  <c r="Y28" i="25"/>
  <c r="W29" i="25"/>
  <c r="AC34" i="25"/>
  <c r="AB13" i="25"/>
  <c r="AD7" i="25"/>
  <c r="X36" i="25"/>
  <c r="W31" i="25"/>
  <c r="Y9" i="25"/>
  <c r="X4" i="25"/>
  <c r="R33" i="25"/>
  <c r="T11" i="25"/>
  <c r="M28" i="25"/>
  <c r="AD31" i="25"/>
  <c r="Y33" i="25"/>
  <c r="T35" i="25"/>
  <c r="E28" i="25"/>
  <c r="C29" i="25"/>
  <c r="AC29" i="25"/>
  <c r="AB33" i="25"/>
  <c r="AD11" i="25"/>
  <c r="AC6" i="25"/>
  <c r="W35" i="25"/>
  <c r="Y13" i="25"/>
  <c r="X8" i="25"/>
  <c r="R37" i="25"/>
  <c r="T31" i="25"/>
  <c r="S10" i="25"/>
  <c r="R5" i="25"/>
  <c r="AB37" i="25"/>
  <c r="AC10" i="25"/>
  <c r="X12" i="25"/>
  <c r="S30" i="25"/>
  <c r="Z5" i="14"/>
  <c r="K3" i="19"/>
  <c r="O33" i="25"/>
  <c r="N30" i="25"/>
  <c r="N31" i="25"/>
  <c r="H31" i="25"/>
  <c r="C31" i="25"/>
  <c r="N32" i="25"/>
  <c r="J36" i="25"/>
  <c r="O37" i="25"/>
  <c r="C32" i="25"/>
  <c r="E35" i="25"/>
  <c r="H35" i="25"/>
  <c r="D37" i="25"/>
  <c r="I35" i="25"/>
  <c r="E37" i="25"/>
  <c r="M34" i="25"/>
  <c r="I36" i="25"/>
  <c r="H30" i="25"/>
  <c r="C33" i="25"/>
  <c r="J32" i="25"/>
  <c r="D33" i="25"/>
  <c r="I31" i="25"/>
  <c r="E33" i="25"/>
  <c r="I32" i="25"/>
  <c r="C37" i="25"/>
  <c r="C34" i="25"/>
  <c r="N35" i="25"/>
  <c r="J37" i="25"/>
  <c r="D34" i="25"/>
  <c r="O35" i="25"/>
  <c r="M37" i="25"/>
  <c r="D35" i="25"/>
  <c r="O36" i="25"/>
  <c r="D36" i="25"/>
  <c r="N34" i="25"/>
  <c r="D31" i="25"/>
  <c r="O34" i="25"/>
  <c r="C35" i="25"/>
  <c r="C36" i="25"/>
  <c r="M31" i="25"/>
  <c r="D32" i="25"/>
  <c r="I37" i="25"/>
  <c r="J33" i="25"/>
  <c r="O31" i="25"/>
  <c r="M33" i="25"/>
  <c r="M32" i="25"/>
  <c r="D30" i="25"/>
  <c r="M30" i="25"/>
  <c r="H33" i="25"/>
  <c r="I34" i="25"/>
  <c r="E36" i="25"/>
  <c r="J34" i="25"/>
  <c r="H36" i="25"/>
  <c r="J35" i="25"/>
  <c r="H37" i="25"/>
  <c r="I30" i="25"/>
  <c r="H32" i="25"/>
  <c r="H34" i="25"/>
  <c r="N33" i="25"/>
  <c r="M36" i="25"/>
  <c r="N36" i="25"/>
  <c r="E34" i="25"/>
  <c r="N37" i="25"/>
  <c r="I33" i="25"/>
  <c r="M35" i="25"/>
  <c r="C30" i="25"/>
  <c r="J30" i="25"/>
  <c r="J31" i="25"/>
  <c r="E32" i="25"/>
  <c r="E30" i="25"/>
  <c r="E31" i="25"/>
  <c r="O32" i="25"/>
  <c r="O30" i="25"/>
  <c r="M10" i="25"/>
  <c r="N11" i="25"/>
  <c r="O12" i="25"/>
  <c r="H10" i="25"/>
  <c r="I11" i="25"/>
  <c r="J12" i="25"/>
  <c r="C10" i="25"/>
  <c r="D11" i="25"/>
  <c r="E12" i="25"/>
  <c r="N10" i="25"/>
  <c r="O11" i="25"/>
  <c r="M13" i="25"/>
  <c r="I10" i="25"/>
  <c r="J11" i="25"/>
  <c r="H13" i="25"/>
  <c r="D10" i="25"/>
  <c r="E11" i="25"/>
  <c r="C13" i="25"/>
  <c r="O10" i="25"/>
  <c r="M12" i="25"/>
  <c r="N13" i="25"/>
  <c r="J10" i="25"/>
  <c r="H12" i="25"/>
  <c r="I13" i="25"/>
  <c r="E10" i="25"/>
  <c r="C12" i="25"/>
  <c r="D13" i="25"/>
  <c r="M11" i="25"/>
  <c r="N12" i="25"/>
  <c r="O13" i="25"/>
  <c r="H11" i="25"/>
  <c r="I12" i="25"/>
  <c r="J13" i="25"/>
  <c r="C11" i="25"/>
  <c r="D12" i="25"/>
  <c r="E13" i="25"/>
  <c r="M9" i="25"/>
  <c r="N6" i="25"/>
  <c r="M5" i="25"/>
  <c r="J9" i="25"/>
  <c r="I8" i="25"/>
  <c r="I4" i="25"/>
  <c r="D8" i="25"/>
  <c r="D4" i="25"/>
  <c r="J8" i="25"/>
  <c r="D7" i="25"/>
  <c r="N7" i="25"/>
  <c r="I9" i="25"/>
  <c r="H8" i="25"/>
  <c r="I5" i="25"/>
  <c r="D9" i="25"/>
  <c r="D5" i="25"/>
  <c r="O9" i="25"/>
  <c r="N8" i="25"/>
  <c r="O5" i="25"/>
  <c r="N4" i="25"/>
  <c r="H9" i="25"/>
  <c r="I6" i="25"/>
  <c r="D6" i="25"/>
  <c r="N9" i="25"/>
  <c r="N5" i="25"/>
  <c r="I7" i="25"/>
  <c r="F1" i="21"/>
  <c r="CC5" i="14" l="1"/>
  <c r="CB5" i="14"/>
  <c r="N3" i="21" s="1"/>
  <c r="CA5" i="14"/>
  <c r="CK5" i="14"/>
  <c r="N3" i="19" s="1"/>
  <c r="M3" i="19"/>
  <c r="K3" i="21"/>
  <c r="O3" i="21" l="1"/>
  <c r="M3" i="21"/>
  <c r="C9" i="25"/>
  <c r="M4" i="25"/>
  <c r="C5" i="25"/>
  <c r="H5" i="25"/>
  <c r="M8" i="25"/>
  <c r="C8" i="25"/>
  <c r="H6" i="25"/>
  <c r="C6" i="25"/>
  <c r="M7" i="25"/>
  <c r="C4" i="25"/>
  <c r="H4" i="25"/>
  <c r="C7" i="25"/>
  <c r="H7" i="25"/>
  <c r="M6" i="25"/>
  <c r="L3" i="21"/>
  <c r="K1" i="21"/>
  <c r="M1" i="21" l="1"/>
  <c r="J5" i="25"/>
  <c r="E5" i="25"/>
  <c r="O6" i="25"/>
  <c r="J7" i="25"/>
  <c r="E7" i="25"/>
  <c r="O4" i="25"/>
  <c r="O7" i="25"/>
  <c r="E8" i="25"/>
  <c r="O8" i="25"/>
  <c r="O1" i="21"/>
  <c r="N1" i="21" l="1"/>
  <c r="J6" i="25" l="1"/>
  <c r="E6" i="25"/>
  <c r="E9" i="25"/>
  <c r="J4" i="25"/>
  <c r="E4" i="25"/>
  <c r="L1" i="21"/>
</calcChain>
</file>

<file path=xl/comments1.xml><?xml version="1.0" encoding="utf-8"?>
<comments xmlns="http://schemas.openxmlformats.org/spreadsheetml/2006/main">
  <authors>
    <author>Škarda Ladislav</author>
  </authors>
  <commentList>
    <comment ref="AO3" authorId="0" shapeId="0">
      <text>
        <r>
          <rPr>
            <b/>
            <sz val="9"/>
            <color indexed="81"/>
            <rFont val="Tahoma"/>
            <family val="2"/>
            <charset val="238"/>
          </rPr>
          <t>Škarda Ladislav:</t>
        </r>
        <r>
          <rPr>
            <sz val="9"/>
            <color indexed="81"/>
            <rFont val="Tahoma"/>
            <family val="2"/>
            <charset val="238"/>
          </rPr>
          <t xml:space="preserve">
kolik hodin budeme kalkulovat jeden servisní zásah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  <charset val="238"/>
          </rPr>
          <t>Škarda Ladislav:</t>
        </r>
        <r>
          <rPr>
            <sz val="9"/>
            <color indexed="81"/>
            <rFont val="Tahoma"/>
            <family val="2"/>
            <charset val="238"/>
          </rPr>
          <t xml:space="preserve">
Kolik servisů bude kalulováno za 1 rok na každý kus dodávky
</t>
        </r>
      </text>
    </comment>
  </commentList>
</comments>
</file>

<file path=xl/sharedStrings.xml><?xml version="1.0" encoding="utf-8"?>
<sst xmlns="http://schemas.openxmlformats.org/spreadsheetml/2006/main" count="374" uniqueCount="107">
  <si>
    <t>Položka</t>
  </si>
  <si>
    <t>Technologie</t>
  </si>
  <si>
    <t>Ks</t>
  </si>
  <si>
    <t>Název uchazeče</t>
  </si>
  <si>
    <t xml:space="preserve">Cena celkem bez DPH </t>
  </si>
  <si>
    <t>Sazba DPH %</t>
  </si>
  <si>
    <t>Pozáruční BTK - interval (měsíce)</t>
  </si>
  <si>
    <t>Doba nutná na deinstalaci, stavební úpravy, instalaci a zprovoznění (ve dnech)</t>
  </si>
  <si>
    <t>Výrobce</t>
  </si>
  <si>
    <t>Cena 1 servisní hodiny</t>
  </si>
  <si>
    <t>Cena dopravy za 1 km</t>
  </si>
  <si>
    <t>Cena BTK - cena za 1 přístroj + potřebný materiál dle doporučení výrobce</t>
  </si>
  <si>
    <t>Pozáruční ZDS - interval (měsíce)</t>
  </si>
  <si>
    <t>Cena ZDS - cena za 1 přístroj + potřebný materiál dle doporučení výrobce</t>
  </si>
  <si>
    <t>Servisní zásah (bez DPH)</t>
  </si>
  <si>
    <t>BTK dle doporučení výrobce a zákonných požadavků (bez DPH)</t>
  </si>
  <si>
    <t>Serviní smlouva (bez DPH)</t>
  </si>
  <si>
    <t>Poznámky</t>
  </si>
  <si>
    <t>Cena za zaškolení na servis</t>
  </si>
  <si>
    <t>Cena za zaškolení na BTK</t>
  </si>
  <si>
    <t>Přepokládaná životnost (v letech)</t>
  </si>
  <si>
    <t>Servisní středisko</t>
  </si>
  <si>
    <t>Kalkulace</t>
  </si>
  <si>
    <t>Povinné</t>
  </si>
  <si>
    <t>Nepovinné</t>
  </si>
  <si>
    <t>Vzorec</t>
  </si>
  <si>
    <t>2. kolo</t>
  </si>
  <si>
    <t>3. kolo</t>
  </si>
  <si>
    <t>4. kolo</t>
  </si>
  <si>
    <t>5. kolo</t>
  </si>
  <si>
    <t>Termín dodání 
(v týdnech)</t>
  </si>
  <si>
    <t>Cena celkem vč. DPH</t>
  </si>
  <si>
    <t>s DPH</t>
  </si>
  <si>
    <t>1 zásah trvající N hodin</t>
  </si>
  <si>
    <t>Doba platnosti oprávnění (v měsících)</t>
  </si>
  <si>
    <t>bez DPH</t>
  </si>
  <si>
    <t>Kola</t>
  </si>
  <si>
    <t>Zaškolení 2 techniků AGEL Servis a.s. na servis a BTK (bez DPH)</t>
  </si>
  <si>
    <t>Náklady na 1 rok (na jeden přístroj)</t>
  </si>
  <si>
    <t>Náklady na 1 rok (na celou dodávku)</t>
  </si>
  <si>
    <t>Full servis ročně (na celou dodávku)</t>
  </si>
  <si>
    <t>Pozáruční servisní smlouva bez ND ročně (na celou dodávku)</t>
  </si>
  <si>
    <t>Cena detektoru (bez DPH)</t>
  </si>
  <si>
    <t>Cena vakuového prvku (bez DPH)</t>
  </si>
  <si>
    <t>Splnění kvalifikace</t>
  </si>
  <si>
    <t>ID</t>
  </si>
  <si>
    <t>Lokace</t>
  </si>
  <si>
    <t>IČO</t>
  </si>
  <si>
    <t>Typové označení/ Název nabízené technologie</t>
  </si>
  <si>
    <r>
      <t xml:space="preserve">Doba záruky, </t>
    </r>
    <r>
      <rPr>
        <b/>
        <sz val="11"/>
        <color rgb="FFFF0000"/>
        <rFont val="Calibri"/>
        <family val="2"/>
        <charset val="238"/>
        <scheme val="minor"/>
      </rPr>
      <t xml:space="preserve">během záruky požadujeme servis a kontroly zdarma </t>
    </r>
    <r>
      <rPr>
        <b/>
        <sz val="11"/>
        <color indexed="8"/>
        <rFont val="Calibri"/>
        <family val="2"/>
        <charset val="238"/>
        <scheme val="minor"/>
      </rPr>
      <t>(v měsících)</t>
    </r>
  </si>
  <si>
    <t>Místo odkud bude poskytován servis</t>
  </si>
  <si>
    <t>Vzdálenost k místu instalace (km)</t>
  </si>
  <si>
    <r>
      <t>Jak je účtována doprava  (</t>
    </r>
    <r>
      <rPr>
        <sz val="11"/>
        <color rgb="FFFF0000"/>
        <rFont val="Calibri"/>
        <family val="2"/>
        <charset val="238"/>
        <scheme val="minor"/>
      </rPr>
      <t>pouze cesta tam, nebo i cesta zpátky, nebo doprava nebude účtovaná</t>
    </r>
    <r>
      <rPr>
        <b/>
        <sz val="11"/>
        <color indexed="8"/>
        <rFont val="Calibri"/>
        <family val="2"/>
        <charset val="238"/>
        <scheme val="minor"/>
      </rPr>
      <t>)</t>
    </r>
  </si>
  <si>
    <r>
      <t>Paušál za dopravu (</t>
    </r>
    <r>
      <rPr>
        <sz val="11"/>
        <color rgb="FFFF0000"/>
        <rFont val="Calibri"/>
        <family val="2"/>
        <charset val="238"/>
        <scheme val="minor"/>
      </rPr>
      <t>pokud neúčtujete dopravu po 1 km</t>
    </r>
    <r>
      <rPr>
        <b/>
        <sz val="11"/>
        <color indexed="8"/>
        <rFont val="Calibri"/>
        <family val="2"/>
        <charset val="238"/>
        <scheme val="minor"/>
      </rPr>
      <t>) (bez DPH)</t>
    </r>
  </si>
  <si>
    <r>
      <t xml:space="preserve">násobek cesty </t>
    </r>
    <r>
      <rPr>
        <sz val="11"/>
        <color rgb="FFFF0000"/>
        <rFont val="Calibri"/>
        <family val="2"/>
        <charset val="238"/>
        <scheme val="minor"/>
      </rPr>
      <t>(0 - je paušál/1 - doptava pouze tam/2 - doprava cesta tam i zpět)</t>
    </r>
  </si>
  <si>
    <t>Validace/Ověření dle zákonných požadavků (bez DPH)</t>
  </si>
  <si>
    <t>Pozáruční  - interval (měsíce)</t>
  </si>
  <si>
    <t>Cena - cena za 1 přístroj + potřebný materiál dle doporučení výrobce</t>
  </si>
  <si>
    <r>
      <t xml:space="preserve">ZDS </t>
    </r>
    <r>
      <rPr>
        <sz val="14"/>
        <color rgb="FFFF0000"/>
        <rFont val="Calibri"/>
        <family val="2"/>
        <charset val="238"/>
        <scheme val="minor"/>
      </rPr>
      <t>(zkouška dlouhodobé stability)</t>
    </r>
    <r>
      <rPr>
        <b/>
        <sz val="14"/>
        <color theme="1"/>
        <rFont val="Calibri"/>
        <family val="2"/>
        <charset val="238"/>
        <scheme val="minor"/>
      </rPr>
      <t xml:space="preserve"> dle zákonných požadavků (bez DPH)</t>
    </r>
  </si>
  <si>
    <t>Pozáruční servisní smlouva na 8 let - práce, doprava, BTK, bez ND (cena za 8 let bez DPH)</t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</si>
  <si>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 rozsahu a fungování servisních smluv)</t>
    </r>
  </si>
  <si>
    <t>Cena celkem + (BTK + ZDS + Validace/Ověření + servis) * (10 let - doba záruky)</t>
  </si>
  <si>
    <t>Cena celkem + Full servisní smlouva * (10 let - doba záruky)</t>
  </si>
  <si>
    <t>Cena celkem + servisní smlouva bez ND * (10 let - doba záruky)</t>
  </si>
  <si>
    <t>Celkové pořizovací a provozní nálkady</t>
  </si>
  <si>
    <t>N servisy ročně(na celou dodávku)</t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</si>
  <si>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>FULL SERVIS</t>
    </r>
    <r>
      <rPr>
        <b/>
        <sz val="11"/>
        <color indexed="8"/>
        <rFont val="Calibri"/>
        <family val="2"/>
        <charset val="238"/>
        <scheme val="minor"/>
      </rPr>
      <t xml:space="preserve"> DO PROVOZNÍCH NÁKLADŮ </t>
    </r>
    <r>
      <rPr>
        <b/>
        <sz val="11"/>
        <color rgb="FFFF0000"/>
        <rFont val="Calibri"/>
        <family val="2"/>
        <charset val="238"/>
        <scheme val="minor"/>
      </rPr>
      <t>(1 - Zahrnout/ 0 - Nezahrnout)</t>
    </r>
    <r>
      <rPr>
        <b/>
        <sz val="11"/>
        <color indexed="8"/>
        <rFont val="Calibri"/>
        <family val="2"/>
        <charset val="238"/>
        <scheme val="minor"/>
      </rPr>
      <t xml:space="preserve"> 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</si>
  <si>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SERVIS BEZ ND </t>
    </r>
    <r>
      <rPr>
        <b/>
        <sz val="11"/>
        <color indexed="8"/>
        <rFont val="Calibri"/>
        <family val="2"/>
        <charset val="238"/>
        <scheme val="minor"/>
      </rPr>
      <t>DO PROVOZNÍCH NÁKLADŮ</t>
    </r>
    <r>
      <rPr>
        <b/>
        <sz val="11"/>
        <color rgb="FFFF0000"/>
        <rFont val="Calibri"/>
        <family val="2"/>
        <charset val="238"/>
        <scheme val="minor"/>
      </rPr>
      <t xml:space="preserve"> 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</si>
  <si>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BTK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</si>
  <si>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VALIDACI/OVĚŘENÍ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</si>
  <si>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ZDS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</si>
  <si>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r>
      <t xml:space="preserve">ZAHRNOUT </t>
    </r>
    <r>
      <rPr>
        <b/>
        <sz val="11"/>
        <color rgb="FFFF0000"/>
        <rFont val="Calibri"/>
        <family val="2"/>
        <charset val="238"/>
        <scheme val="minor"/>
      </rPr>
      <t xml:space="preserve">SERVIS </t>
    </r>
    <r>
      <rPr>
        <b/>
        <sz val="11"/>
        <color indexed="8"/>
        <rFont val="Calibri"/>
        <family val="2"/>
        <charset val="238"/>
        <scheme val="minor"/>
      </rPr>
      <t xml:space="preserve">DO PROVOZNÍCH NÁKLADŮ </t>
    </r>
    <r>
      <rPr>
        <b/>
        <sz val="11"/>
        <color rgb="FFFF0000"/>
        <rFont val="Calibri"/>
        <family val="2"/>
        <charset val="238"/>
        <scheme val="minor"/>
      </rPr>
      <t xml:space="preserve">(1 - Zahrnout/ 0 - Nezahrnout) </t>
    </r>
    <r>
      <rPr>
        <b/>
        <sz val="11"/>
        <color indexed="8"/>
        <rFont val="Calibri"/>
        <family val="2"/>
        <charset val="238"/>
        <scheme val="minor"/>
      </rPr>
      <t>- S DPH</t>
    </r>
  </si>
  <si>
    <t>Hodnocení IO</t>
  </si>
  <si>
    <t>Honocení INV</t>
  </si>
  <si>
    <t>Hodnocení Garant</t>
  </si>
  <si>
    <t>SKUPINA</t>
  </si>
  <si>
    <t>SKUPINA - DETAIL</t>
  </si>
  <si>
    <t>Pozáruční Full servisní smlouva na 8 let - práce, doprava, BTK, veškeré NV včetně speciálních NV (např. vakuových prvků, detektorů) (cena za 8 let bez DPH)</t>
  </si>
  <si>
    <t>Země</t>
  </si>
  <si>
    <t>CZ</t>
  </si>
  <si>
    <t>SK</t>
  </si>
  <si>
    <t>Cena celkem bez DPH  - v aktuálním kole</t>
  </si>
  <si>
    <t>AGEL</t>
  </si>
  <si>
    <t>IMPORT 1</t>
  </si>
  <si>
    <t>IMPORT 2</t>
  </si>
  <si>
    <t>IMPORT 3</t>
  </si>
  <si>
    <t>IMPORT 4</t>
  </si>
  <si>
    <t>IMPORT 5</t>
  </si>
  <si>
    <t>IMPORT 6</t>
  </si>
  <si>
    <t>IMPORT 7</t>
  </si>
  <si>
    <t>IMPORT 8</t>
  </si>
  <si>
    <t>Fakturační sídlo uchazče</t>
  </si>
  <si>
    <t>ČR</t>
  </si>
  <si>
    <t>SR</t>
  </si>
  <si>
    <t>IMPORT 9</t>
  </si>
  <si>
    <t>Název</t>
  </si>
  <si>
    <r>
      <t xml:space="preserve">Cena za 1 ks bez DPH </t>
    </r>
    <r>
      <rPr>
        <sz val="11"/>
        <color rgb="FFFF0000"/>
        <rFont val="Calibri"/>
        <family val="2"/>
        <charset val="238"/>
        <scheme val="minor"/>
      </rPr>
      <t>(cena musí obsahovat veškeré náklady spojené s dodávkou dle specifikace, dopravou, instalací, zaškolením, včetně všech zákonných zkoušek a dokumentů)</t>
    </r>
  </si>
  <si>
    <r>
      <t>Cena stavebních úprav</t>
    </r>
    <r>
      <rPr>
        <sz val="11"/>
        <color rgb="FFFF0000"/>
        <rFont val="Calibri"/>
        <family val="2"/>
        <charset val="238"/>
        <scheme val="minor"/>
      </rPr>
      <t xml:space="preserve"> (přímo souvisejících s deinstalací stávajícího a instalací nového nabízeného počtu přístrojů, nebo minimálně dle specifikace)</t>
    </r>
    <r>
      <rPr>
        <b/>
        <sz val="11"/>
        <color indexed="8"/>
        <rFont val="Calibri"/>
        <family val="2"/>
        <charset val="238"/>
        <scheme val="minor"/>
      </rPr>
      <t xml:space="preserve"> (bez DPH)</t>
    </r>
  </si>
  <si>
    <r>
      <t>Poznámka (</t>
    </r>
    <r>
      <rPr>
        <sz val="11"/>
        <color rgb="FFFF0000"/>
        <rFont val="Calibri"/>
        <family val="2"/>
        <charset val="238"/>
        <scheme val="minor"/>
      </rPr>
      <t>k technologii, k ceně, k možnosti změny ceny v souvislosti se změnou dodací lhůty, atd</t>
    </r>
    <r>
      <rPr>
        <b/>
        <sz val="11"/>
        <color indexed="8"/>
        <rFont val="Calibri"/>
        <family val="2"/>
        <charset val="238"/>
        <scheme val="minor"/>
      </rPr>
      <t>)</t>
    </r>
  </si>
  <si>
    <t>Cena za 1 h ztrátového času technika na cestě</t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</si>
  <si>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(ke způsobu poskytování servisu a jeho účtování)</t>
    </r>
  </si>
  <si>
    <r>
      <t>Poznámky</t>
    </r>
    <r>
      <rPr>
        <sz val="11"/>
        <color rgb="FFFF0000"/>
        <rFont val="Calibri"/>
        <family val="2"/>
        <charset val="238"/>
        <scheme val="minor"/>
      </rPr>
      <t xml:space="preserve"> (ke způsobu poskytování BTK a jeho účtování)</t>
    </r>
  </si>
  <si>
    <r>
      <t xml:space="preserve">Poznámky </t>
    </r>
    <r>
      <rPr>
        <sz val="11"/>
        <color rgb="FFFF0000"/>
        <rFont val="Calibri"/>
        <family val="2"/>
        <charset val="238"/>
        <scheme val="minor"/>
      </rPr>
      <t>(ke způsobu poskytování validace/ověření a jeho účtování)</t>
    </r>
  </si>
  <si>
    <r>
      <t xml:space="preserve">Na jak dlouho počítat pozáruční nákldy </t>
    </r>
    <r>
      <rPr>
        <b/>
        <sz val="11"/>
        <color rgb="FFFF0000"/>
        <rFont val="Calibri"/>
        <family val="2"/>
        <charset val="238"/>
        <scheme val="minor"/>
      </rPr>
      <t>(jeto 10 let mínus doba záruky)</t>
    </r>
  </si>
  <si>
    <t>Fakturační země uchazeče</t>
  </si>
  <si>
    <t>Nemocnice AGEL Ostrava - Vítkovice</t>
  </si>
  <si>
    <t>Defibrilátor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</si>
</sst>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[$-405]General"/>
    <numFmt numFmtId="166" formatCode="&quot; &quot;#,##0.00&quot; Kč &quot;;&quot;-&quot;#,##0.00&quot; Kč &quot;;&quot; -&quot;#&quot; Kč &quot;;@&quot; &quot;"/>
    <numFmt numFmtId="167" formatCode="&quot; &quot;#,##0.00&quot;      &quot;;&quot;-&quot;#,##0.00&quot;      &quot;;&quot; -&quot;#&quot;      &quot;;@&quot; 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7" fillId="0" borderId="0"/>
    <xf numFmtId="166" fontId="17" fillId="0" borderId="0"/>
    <xf numFmtId="167" fontId="17" fillId="0" borderId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5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8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8" borderId="1" xfId="2" applyNumberFormat="1" applyFont="1" applyFill="1" applyBorder="1" applyAlignment="1">
      <alignment horizontal="center" vertical="center" wrapText="1"/>
    </xf>
    <xf numFmtId="164" fontId="0" fillId="11" borderId="1" xfId="2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4" fontId="0" fillId="11" borderId="1" xfId="2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44" fontId="0" fillId="0" borderId="0" xfId="2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11" borderId="8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11" borderId="2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1" fontId="0" fillId="0" borderId="1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4" fontId="0" fillId="8" borderId="1" xfId="2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vertical="center" wrapText="1"/>
    </xf>
    <xf numFmtId="0" fontId="5" fillId="14" borderId="6" xfId="0" applyFont="1" applyFill="1" applyBorder="1" applyAlignment="1">
      <alignment vertical="center" wrapText="1"/>
    </xf>
    <xf numFmtId="0" fontId="5" fillId="14" borderId="6" xfId="0" applyFont="1" applyFill="1" applyBorder="1" applyAlignment="1">
      <alignment horizontal="center" vertical="center" wrapText="1"/>
    </xf>
    <xf numFmtId="164" fontId="0" fillId="14" borderId="1" xfId="2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44" fontId="0" fillId="15" borderId="1" xfId="2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vertical="center" wrapText="1"/>
    </xf>
    <xf numFmtId="0" fontId="5" fillId="16" borderId="1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vertical="center" wrapText="1"/>
    </xf>
    <xf numFmtId="0" fontId="5" fillId="17" borderId="1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6" borderId="1" xfId="2" applyNumberFormat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wrapText="1"/>
    </xf>
    <xf numFmtId="49" fontId="5" fillId="7" borderId="8" xfId="0" applyNumberFormat="1" applyFont="1" applyFill="1" applyBorder="1" applyAlignment="1">
      <alignment vertical="center" wrapText="1"/>
    </xf>
    <xf numFmtId="49" fontId="5" fillId="7" borderId="1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18" fillId="12" borderId="0" xfId="0" applyFont="1" applyFill="1" applyAlignment="1">
      <alignment horizontal="center" vertical="center"/>
    </xf>
    <xf numFmtId="0" fontId="1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9" fontId="5" fillId="7" borderId="7" xfId="0" applyNumberFormat="1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44" fontId="0" fillId="13" borderId="1" xfId="2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44" fontId="0" fillId="19" borderId="1" xfId="2" applyFont="1" applyFill="1" applyBorder="1" applyAlignment="1">
      <alignment horizontal="center" vertical="center"/>
    </xf>
    <xf numFmtId="0" fontId="0" fillId="19" borderId="1" xfId="11" applyNumberFormat="1" applyFont="1" applyFill="1" applyBorder="1" applyAlignment="1">
      <alignment horizontal="center" vertical="center"/>
    </xf>
    <xf numFmtId="44" fontId="0" fillId="19" borderId="1" xfId="0" applyNumberForma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9" fontId="0" fillId="0" borderId="1" xfId="11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44" fontId="0" fillId="19" borderId="1" xfId="2" applyFont="1" applyFill="1" applyBorder="1" applyAlignment="1">
      <alignment horizontal="center" vertical="center" wrapText="1"/>
    </xf>
    <xf numFmtId="44" fontId="0" fillId="19" borderId="1" xfId="0" applyNumberFormat="1" applyFill="1" applyBorder="1" applyAlignment="1">
      <alignment horizontal="center" vertical="center" wrapText="1"/>
    </xf>
    <xf numFmtId="0" fontId="0" fillId="15" borderId="0" xfId="0" applyFill="1" applyAlignment="1">
      <alignment wrapText="1"/>
    </xf>
    <xf numFmtId="0" fontId="0" fillId="0" borderId="1" xfId="0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2">
    <cellStyle name="Čárka" xfId="1" builtinId="3"/>
    <cellStyle name="Čárka 2" xfId="4"/>
    <cellStyle name="Excel Built-in Comma" xfId="10"/>
    <cellStyle name="Excel Built-in Currency" xfId="9"/>
    <cellStyle name="Excel Built-in Normal" xfId="8"/>
    <cellStyle name="Měna" xfId="2" builtinId="4"/>
    <cellStyle name="Měna 2" xfId="3"/>
    <cellStyle name="Měna 2 2" xfId="6"/>
    <cellStyle name="Měna 3" xfId="5"/>
    <cellStyle name="Měna 4" xfId="7"/>
    <cellStyle name="Normální" xfId="0" builtinId="0"/>
    <cellStyle name="Procenta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4"/>
    <pageSetUpPr fitToPage="1"/>
  </sheetPr>
  <dimension ref="A1:CP5"/>
  <sheetViews>
    <sheetView tabSelected="1" zoomScale="70" zoomScaleNormal="70" workbookViewId="0">
      <pane xSplit="10" ySplit="4" topLeftCell="Q5" activePane="bottomRight" state="frozen"/>
      <selection pane="topRight" activeCell="J1" sqref="J1"/>
      <selection pane="bottomLeft" activeCell="A6" sqref="A6"/>
      <selection pane="bottomRight" activeCell="E5" sqref="E5"/>
    </sheetView>
  </sheetViews>
  <sheetFormatPr defaultColWidth="21.42578125" defaultRowHeight="15" x14ac:dyDescent="0.25"/>
  <cols>
    <col min="1" max="1" width="7.85546875" style="8" bestFit="1" customWidth="1"/>
    <col min="2" max="2" width="11.7109375" style="102" customWidth="1"/>
    <col min="3" max="3" width="17" style="8" customWidth="1"/>
    <col min="4" max="4" width="15.85546875" style="8" customWidth="1"/>
    <col min="5" max="5" width="9.7109375" style="8" bestFit="1" customWidth="1"/>
    <col min="6" max="6" width="16.28515625" style="8" bestFit="1" customWidth="1"/>
    <col min="7" max="7" width="11.42578125" style="102" bestFit="1" customWidth="1"/>
    <col min="8" max="8" width="11.42578125" style="102" customWidth="1"/>
    <col min="9" max="9" width="24.42578125" style="8" customWidth="1"/>
    <col min="10" max="10" width="16.85546875" style="8" customWidth="1"/>
    <col min="11" max="11" width="12.42578125" style="8" hidden="1" customWidth="1"/>
    <col min="12" max="12" width="15.7109375" style="8" hidden="1" customWidth="1"/>
    <col min="13" max="13" width="13.28515625" style="8" hidden="1" customWidth="1"/>
    <col min="14" max="14" width="14.42578125" style="8" hidden="1" customWidth="1"/>
    <col min="15" max="15" width="13.5703125" style="8" hidden="1" customWidth="1"/>
    <col min="16" max="16" width="14" style="8" hidden="1" customWidth="1"/>
    <col min="17" max="17" width="14" style="8" customWidth="1"/>
    <col min="18" max="18" width="17.140625" style="8" hidden="1" customWidth="1"/>
    <col min="19" max="19" width="16.85546875" style="8" customWidth="1"/>
    <col min="20" max="20" width="15.42578125" style="8" hidden="1" customWidth="1"/>
    <col min="21" max="21" width="14.140625" style="8" hidden="1" customWidth="1" collapsed="1"/>
    <col min="22" max="23" width="14.140625" style="8" hidden="1" customWidth="1"/>
    <col min="24" max="24" width="17.140625" style="8" hidden="1" customWidth="1" collapsed="1"/>
    <col min="25" max="25" width="15.28515625" style="8" customWidth="1"/>
    <col min="26" max="26" width="16.85546875" style="8" customWidth="1"/>
    <col min="27" max="27" width="19.28515625" style="8" customWidth="1"/>
    <col min="28" max="28" width="20" style="8" customWidth="1"/>
    <col min="29" max="29" width="21.42578125" style="8" customWidth="1"/>
    <col min="30" max="30" width="12.7109375" style="8" customWidth="1"/>
    <col min="31" max="31" width="21.42578125" style="8" customWidth="1"/>
    <col min="32" max="33" width="18.42578125" style="8" customWidth="1"/>
    <col min="34" max="34" width="16.85546875" style="8" customWidth="1" collapsed="1"/>
    <col min="35" max="35" width="15.42578125" style="8" customWidth="1"/>
    <col min="36" max="36" width="18" style="8" hidden="1" customWidth="1"/>
    <col min="37" max="37" width="21.42578125" style="8" customWidth="1"/>
    <col min="38" max="38" width="15.85546875" style="8" customWidth="1"/>
    <col min="39" max="39" width="14.28515625" style="8" customWidth="1" collapsed="1"/>
    <col min="40" max="40" width="19" style="8" customWidth="1"/>
    <col min="41" max="42" width="15.7109375" style="8" hidden="1" customWidth="1"/>
    <col min="43" max="43" width="16.85546875" style="8" customWidth="1"/>
    <col min="44" max="44" width="21.42578125" style="8" customWidth="1"/>
    <col min="45" max="45" width="17.28515625" style="8" customWidth="1"/>
    <col min="46" max="46" width="16.7109375" style="8" customWidth="1"/>
    <col min="47" max="47" width="15.85546875" style="8" customWidth="1"/>
    <col min="48" max="48" width="17.28515625" style="8" hidden="1" customWidth="1"/>
    <col min="49" max="49" width="17.42578125" style="8" hidden="1" customWidth="1"/>
    <col min="50" max="50" width="17.5703125" style="8" hidden="1" customWidth="1"/>
    <col min="51" max="51" width="21.42578125" style="8" hidden="1" customWidth="1"/>
    <col min="52" max="52" width="17.85546875" style="8" hidden="1" customWidth="1"/>
    <col min="53" max="53" width="16.5703125" style="8" hidden="1" customWidth="1"/>
    <col min="54" max="54" width="17.140625" style="8" hidden="1" customWidth="1"/>
    <col min="55" max="55" width="16" style="8" hidden="1" customWidth="1"/>
    <col min="56" max="56" width="13.85546875" style="8" hidden="1" customWidth="1"/>
    <col min="57" max="57" width="16.7109375" style="8" hidden="1" customWidth="1"/>
    <col min="58" max="58" width="21.42578125" style="8" hidden="1" customWidth="1"/>
    <col min="59" max="59" width="17.5703125" style="8" hidden="1" customWidth="1" collapsed="1"/>
    <col min="60" max="60" width="18" style="8" hidden="1" customWidth="1"/>
    <col min="61" max="65" width="21.42578125" style="8" hidden="1" customWidth="1"/>
    <col min="66" max="66" width="21.42578125" style="8" hidden="1" customWidth="1" collapsed="1"/>
    <col min="67" max="68" width="21.42578125" style="8" hidden="1" customWidth="1"/>
    <col min="69" max="69" width="21.42578125" style="8" hidden="1" customWidth="1" collapsed="1"/>
    <col min="70" max="70" width="21.42578125" style="8" hidden="1" customWidth="1"/>
    <col min="71" max="71" width="18.7109375" style="8" hidden="1" customWidth="1" collapsed="1"/>
    <col min="72" max="72" width="19.7109375" style="8" hidden="1" customWidth="1"/>
    <col min="73" max="73" width="19.140625" style="8" hidden="1" customWidth="1"/>
    <col min="74" max="74" width="21.42578125" style="8" hidden="1" customWidth="1" collapsed="1"/>
    <col min="75" max="89" width="21.42578125" style="8" hidden="1" customWidth="1"/>
    <col min="90" max="94" width="21.42578125" style="8" customWidth="1"/>
    <col min="95" max="16384" width="21.42578125" style="8"/>
  </cols>
  <sheetData>
    <row r="1" spans="1:94" ht="18.75" x14ac:dyDescent="0.25">
      <c r="A1" s="18" t="s">
        <v>82</v>
      </c>
      <c r="B1" s="105" t="s">
        <v>82</v>
      </c>
      <c r="C1" s="18" t="s">
        <v>82</v>
      </c>
      <c r="D1" s="18" t="s">
        <v>82</v>
      </c>
      <c r="E1" s="18" t="s">
        <v>82</v>
      </c>
      <c r="F1" s="17" t="s">
        <v>23</v>
      </c>
      <c r="G1" s="17" t="s">
        <v>23</v>
      </c>
      <c r="H1" s="17" t="s">
        <v>23</v>
      </c>
      <c r="I1" s="17" t="s">
        <v>23</v>
      </c>
      <c r="J1" s="17" t="s">
        <v>23</v>
      </c>
      <c r="K1" s="18" t="s">
        <v>82</v>
      </c>
      <c r="L1" s="18" t="s">
        <v>82</v>
      </c>
      <c r="M1" s="18" t="s">
        <v>82</v>
      </c>
      <c r="N1" s="18" t="s">
        <v>82</v>
      </c>
      <c r="O1" s="18" t="s">
        <v>82</v>
      </c>
      <c r="P1" s="18" t="s">
        <v>82</v>
      </c>
      <c r="Q1" s="17" t="s">
        <v>23</v>
      </c>
      <c r="R1" s="17" t="s">
        <v>23</v>
      </c>
      <c r="S1" s="18" t="s">
        <v>25</v>
      </c>
      <c r="T1" s="18" t="s">
        <v>36</v>
      </c>
      <c r="U1" s="18" t="s">
        <v>36</v>
      </c>
      <c r="V1" s="18" t="s">
        <v>36</v>
      </c>
      <c r="W1" s="18" t="s">
        <v>36</v>
      </c>
      <c r="X1" s="18"/>
      <c r="Y1" s="17" t="s">
        <v>23</v>
      </c>
      <c r="Z1" s="18" t="s">
        <v>25</v>
      </c>
      <c r="AA1" s="17" t="s">
        <v>23</v>
      </c>
      <c r="AB1" s="17" t="s">
        <v>23</v>
      </c>
      <c r="AC1" s="17" t="s">
        <v>23</v>
      </c>
      <c r="AD1" s="17" t="s">
        <v>23</v>
      </c>
      <c r="AE1" s="17" t="s">
        <v>24</v>
      </c>
      <c r="AF1" s="17" t="s">
        <v>23</v>
      </c>
      <c r="AG1" s="17" t="s">
        <v>23</v>
      </c>
      <c r="AH1" s="17" t="s">
        <v>23</v>
      </c>
      <c r="AI1" s="17" t="s">
        <v>23</v>
      </c>
      <c r="AJ1" s="18" t="s">
        <v>22</v>
      </c>
      <c r="AK1" s="17" t="s">
        <v>23</v>
      </c>
      <c r="AL1" s="17" t="s">
        <v>23</v>
      </c>
      <c r="AM1" s="17" t="s">
        <v>23</v>
      </c>
      <c r="AN1" s="17" t="s">
        <v>24</v>
      </c>
      <c r="AO1" s="10" t="s">
        <v>25</v>
      </c>
      <c r="AP1" s="18"/>
      <c r="AQ1" s="17" t="s">
        <v>23</v>
      </c>
      <c r="AR1" s="17" t="s">
        <v>23</v>
      </c>
      <c r="AS1" s="17" t="s">
        <v>23</v>
      </c>
      <c r="AT1" s="17" t="s">
        <v>23</v>
      </c>
      <c r="AU1" s="17" t="s">
        <v>24</v>
      </c>
      <c r="AV1" s="10" t="s">
        <v>25</v>
      </c>
      <c r="AW1" s="10" t="s">
        <v>25</v>
      </c>
      <c r="AX1" s="17" t="s">
        <v>23</v>
      </c>
      <c r="AY1" s="17" t="s">
        <v>23</v>
      </c>
      <c r="AZ1" s="17" t="s">
        <v>23</v>
      </c>
      <c r="BA1" s="17" t="s">
        <v>23</v>
      </c>
      <c r="BB1" s="17" t="s">
        <v>24</v>
      </c>
      <c r="BC1" s="10" t="s">
        <v>25</v>
      </c>
      <c r="BD1" s="10" t="s">
        <v>25</v>
      </c>
      <c r="BE1" s="17" t="s">
        <v>23</v>
      </c>
      <c r="BF1" s="17" t="s">
        <v>23</v>
      </c>
      <c r="BG1" s="17" t="s">
        <v>23</v>
      </c>
      <c r="BH1" s="17" t="s">
        <v>23</v>
      </c>
      <c r="BI1" s="17" t="s">
        <v>24</v>
      </c>
      <c r="BJ1" s="10" t="s">
        <v>25</v>
      </c>
      <c r="BK1" s="10" t="s">
        <v>25</v>
      </c>
      <c r="BL1" s="7" t="s">
        <v>23</v>
      </c>
      <c r="BM1" s="10" t="s">
        <v>36</v>
      </c>
      <c r="BN1" s="10" t="s">
        <v>36</v>
      </c>
      <c r="BO1" s="10" t="s">
        <v>36</v>
      </c>
      <c r="BP1" s="10" t="s">
        <v>36</v>
      </c>
      <c r="BQ1" s="7" t="s">
        <v>23</v>
      </c>
      <c r="BR1" s="10" t="s">
        <v>36</v>
      </c>
      <c r="BS1" s="10" t="s">
        <v>36</v>
      </c>
      <c r="BT1" s="10" t="s">
        <v>36</v>
      </c>
      <c r="BU1" s="10" t="s">
        <v>36</v>
      </c>
      <c r="BV1" s="7" t="s">
        <v>23</v>
      </c>
      <c r="BW1" s="7" t="s">
        <v>23</v>
      </c>
      <c r="BX1" s="7" t="s">
        <v>24</v>
      </c>
      <c r="BY1" s="10" t="s">
        <v>25</v>
      </c>
      <c r="BZ1" s="10" t="s">
        <v>25</v>
      </c>
      <c r="CA1" s="10" t="s">
        <v>25</v>
      </c>
      <c r="CB1" s="10" t="s">
        <v>25</v>
      </c>
      <c r="CC1" s="10" t="s">
        <v>25</v>
      </c>
      <c r="CD1" s="10" t="s">
        <v>25</v>
      </c>
      <c r="CE1" s="18" t="s">
        <v>22</v>
      </c>
      <c r="CF1" s="18" t="s">
        <v>22</v>
      </c>
      <c r="CG1" s="18" t="s">
        <v>22</v>
      </c>
      <c r="CH1" s="18" t="s">
        <v>22</v>
      </c>
      <c r="CI1" s="18" t="s">
        <v>22</v>
      </c>
      <c r="CJ1" s="18" t="s">
        <v>22</v>
      </c>
      <c r="CK1" s="10" t="s">
        <v>25</v>
      </c>
      <c r="CL1" s="17" t="s">
        <v>24</v>
      </c>
      <c r="CM1" s="17" t="s">
        <v>24</v>
      </c>
      <c r="CN1" s="17" t="s">
        <v>24</v>
      </c>
      <c r="CO1" s="17" t="s">
        <v>24</v>
      </c>
      <c r="CP1" s="17" t="s">
        <v>24</v>
      </c>
    </row>
    <row r="2" spans="1:94" ht="18.75" x14ac:dyDescent="0.25">
      <c r="A2" s="21"/>
      <c r="B2" s="106"/>
      <c r="C2" s="21"/>
      <c r="D2" s="6"/>
      <c r="E2" s="22"/>
      <c r="F2" s="6"/>
      <c r="G2" s="100"/>
      <c r="H2" s="100"/>
      <c r="I2" s="6"/>
      <c r="J2" s="22"/>
      <c r="K2" s="90"/>
      <c r="L2" s="85"/>
      <c r="M2" s="85"/>
      <c r="N2" s="85"/>
      <c r="O2" s="85"/>
      <c r="P2" s="85"/>
      <c r="Q2" s="6"/>
      <c r="R2" s="22"/>
      <c r="S2" s="27"/>
      <c r="T2" s="23"/>
      <c r="U2" s="28"/>
      <c r="V2" s="23"/>
      <c r="W2" s="28"/>
      <c r="X2" s="71"/>
      <c r="Y2" s="22"/>
      <c r="Z2" s="27"/>
      <c r="AA2" s="22"/>
      <c r="AB2" s="6"/>
      <c r="AC2" s="22"/>
      <c r="AD2" s="6"/>
      <c r="AE2" s="21"/>
      <c r="AF2" s="126" t="s">
        <v>21</v>
      </c>
      <c r="AG2" s="127"/>
      <c r="AH2" s="127"/>
      <c r="AI2" s="127"/>
      <c r="AJ2" s="127"/>
      <c r="AK2" s="128" t="s">
        <v>14</v>
      </c>
      <c r="AL2" s="129"/>
      <c r="AM2" s="129"/>
      <c r="AN2" s="130"/>
      <c r="AO2" s="38" t="s">
        <v>22</v>
      </c>
      <c r="AP2" s="38" t="s">
        <v>22</v>
      </c>
      <c r="AQ2" s="131" t="s">
        <v>15</v>
      </c>
      <c r="AR2" s="132"/>
      <c r="AS2" s="132"/>
      <c r="AT2" s="132"/>
      <c r="AU2" s="133"/>
      <c r="AV2" s="33" t="s">
        <v>22</v>
      </c>
      <c r="AW2" s="9" t="s">
        <v>22</v>
      </c>
      <c r="AX2" s="134" t="s">
        <v>55</v>
      </c>
      <c r="AY2" s="135"/>
      <c r="AZ2" s="135"/>
      <c r="BA2" s="135"/>
      <c r="BB2" s="136"/>
      <c r="BC2" s="33" t="s">
        <v>22</v>
      </c>
      <c r="BD2" s="9" t="s">
        <v>22</v>
      </c>
      <c r="BE2" s="137" t="s">
        <v>58</v>
      </c>
      <c r="BF2" s="138"/>
      <c r="BG2" s="138"/>
      <c r="BH2" s="138"/>
      <c r="BI2" s="139"/>
      <c r="BJ2" s="33" t="s">
        <v>22</v>
      </c>
      <c r="BK2" s="9" t="s">
        <v>22</v>
      </c>
      <c r="BL2" s="140" t="s">
        <v>16</v>
      </c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2"/>
      <c r="BY2" s="33" t="s">
        <v>22</v>
      </c>
      <c r="BZ2" s="3" t="s">
        <v>22</v>
      </c>
      <c r="CA2" s="84" t="s">
        <v>22</v>
      </c>
      <c r="CB2" s="109" t="s">
        <v>22</v>
      </c>
      <c r="CC2" s="110" t="s">
        <v>22</v>
      </c>
      <c r="CD2" s="117" t="s">
        <v>22</v>
      </c>
      <c r="CE2" s="78"/>
      <c r="CF2" s="78"/>
      <c r="CG2" s="78"/>
      <c r="CH2" s="78"/>
      <c r="CI2" s="78"/>
      <c r="CJ2" s="78"/>
      <c r="CK2" s="82" t="s">
        <v>22</v>
      </c>
      <c r="CL2" s="124" t="s">
        <v>37</v>
      </c>
      <c r="CM2" s="125"/>
      <c r="CN2" s="125"/>
      <c r="CO2" s="125"/>
      <c r="CP2" s="125"/>
    </row>
    <row r="3" spans="1:94" ht="18.75" x14ac:dyDescent="0.25">
      <c r="A3" s="24"/>
      <c r="B3" s="107"/>
      <c r="C3" s="24"/>
      <c r="D3" s="19"/>
      <c r="E3" s="25"/>
      <c r="F3" s="19"/>
      <c r="G3" s="101"/>
      <c r="H3" s="101"/>
      <c r="I3" s="19"/>
      <c r="J3" s="25"/>
      <c r="K3" s="91"/>
      <c r="L3" s="86"/>
      <c r="M3" s="86"/>
      <c r="N3" s="86"/>
      <c r="O3" s="86"/>
      <c r="P3" s="86"/>
      <c r="Q3" s="19"/>
      <c r="R3" s="25"/>
      <c r="S3" s="20"/>
      <c r="T3" s="26" t="s">
        <v>26</v>
      </c>
      <c r="U3" s="29" t="s">
        <v>27</v>
      </c>
      <c r="V3" s="26" t="s">
        <v>28</v>
      </c>
      <c r="W3" s="29" t="s">
        <v>29</v>
      </c>
      <c r="X3" s="72"/>
      <c r="Y3" s="25"/>
      <c r="Z3" s="20"/>
      <c r="AA3" s="25"/>
      <c r="AB3" s="19"/>
      <c r="AC3" s="25"/>
      <c r="AD3" s="19"/>
      <c r="AE3" s="24"/>
      <c r="AF3" s="31"/>
      <c r="AG3" s="32"/>
      <c r="AH3" s="32"/>
      <c r="AI3" s="32"/>
      <c r="AJ3" s="32"/>
      <c r="AK3" s="35"/>
      <c r="AL3" s="36"/>
      <c r="AM3" s="36"/>
      <c r="AN3" s="37"/>
      <c r="AO3" s="80">
        <v>1</v>
      </c>
      <c r="AP3" s="81">
        <v>1</v>
      </c>
      <c r="AQ3" s="40"/>
      <c r="AR3" s="41"/>
      <c r="AS3" s="41"/>
      <c r="AT3" s="41"/>
      <c r="AU3" s="42"/>
      <c r="AV3" s="33"/>
      <c r="AW3" s="9"/>
      <c r="AX3" s="44"/>
      <c r="AY3" s="45"/>
      <c r="AZ3" s="45"/>
      <c r="BA3" s="45"/>
      <c r="BB3" s="46"/>
      <c r="BC3" s="33"/>
      <c r="BD3" s="9"/>
      <c r="BE3" s="48"/>
      <c r="BF3" s="49"/>
      <c r="BG3" s="49"/>
      <c r="BH3" s="49"/>
      <c r="BI3" s="50"/>
      <c r="BJ3" s="33"/>
      <c r="BK3" s="9"/>
      <c r="BL3" s="57"/>
      <c r="BM3" s="15" t="s">
        <v>26</v>
      </c>
      <c r="BN3" s="15" t="s">
        <v>27</v>
      </c>
      <c r="BO3" s="15" t="s">
        <v>28</v>
      </c>
      <c r="BP3" s="15" t="s">
        <v>29</v>
      </c>
      <c r="BQ3" s="58"/>
      <c r="BR3" s="15" t="s">
        <v>26</v>
      </c>
      <c r="BS3" s="15" t="s">
        <v>27</v>
      </c>
      <c r="BT3" s="15" t="s">
        <v>28</v>
      </c>
      <c r="BU3" s="15" t="s">
        <v>29</v>
      </c>
      <c r="BV3" s="58"/>
      <c r="BW3" s="58"/>
      <c r="BX3" s="59"/>
      <c r="BY3" s="33" t="s">
        <v>35</v>
      </c>
      <c r="BZ3" s="3" t="s">
        <v>35</v>
      </c>
      <c r="CA3" s="84" t="s">
        <v>32</v>
      </c>
      <c r="CB3" s="109" t="s">
        <v>32</v>
      </c>
      <c r="CC3" s="110" t="s">
        <v>32</v>
      </c>
      <c r="CD3" s="117"/>
      <c r="CE3" s="78"/>
      <c r="CF3" s="78"/>
      <c r="CG3" s="78"/>
      <c r="CH3" s="78"/>
      <c r="CI3" s="78"/>
      <c r="CJ3" s="78"/>
      <c r="CK3" s="82" t="s">
        <v>32</v>
      </c>
      <c r="CL3" s="54"/>
      <c r="CM3" s="55"/>
      <c r="CN3" s="55"/>
      <c r="CO3" s="55"/>
      <c r="CP3" s="55"/>
    </row>
    <row r="4" spans="1:94" ht="240" x14ac:dyDescent="0.25">
      <c r="A4" s="68" t="s">
        <v>0</v>
      </c>
      <c r="B4" s="68" t="s">
        <v>45</v>
      </c>
      <c r="C4" s="68" t="s">
        <v>46</v>
      </c>
      <c r="D4" s="68" t="s">
        <v>95</v>
      </c>
      <c r="E4" s="68" t="s">
        <v>2</v>
      </c>
      <c r="F4" s="68" t="s">
        <v>3</v>
      </c>
      <c r="G4" s="68" t="s">
        <v>47</v>
      </c>
      <c r="H4" s="68" t="s">
        <v>104</v>
      </c>
      <c r="I4" s="68" t="s">
        <v>48</v>
      </c>
      <c r="J4" s="68" t="s">
        <v>8</v>
      </c>
      <c r="K4" s="89" t="s">
        <v>44</v>
      </c>
      <c r="L4" s="77" t="s">
        <v>75</v>
      </c>
      <c r="M4" s="77" t="s">
        <v>76</v>
      </c>
      <c r="N4" s="77" t="s">
        <v>72</v>
      </c>
      <c r="O4" s="77" t="s">
        <v>73</v>
      </c>
      <c r="P4" s="77" t="s">
        <v>74</v>
      </c>
      <c r="Q4" s="68" t="s">
        <v>96</v>
      </c>
      <c r="R4" s="68" t="s">
        <v>97</v>
      </c>
      <c r="S4" s="53" t="s">
        <v>4</v>
      </c>
      <c r="T4" s="52" t="s">
        <v>4</v>
      </c>
      <c r="U4" s="52" t="s">
        <v>4</v>
      </c>
      <c r="V4" s="52" t="s">
        <v>4</v>
      </c>
      <c r="W4" s="52" t="s">
        <v>4</v>
      </c>
      <c r="X4" s="73" t="s">
        <v>4</v>
      </c>
      <c r="Y4" s="68" t="s">
        <v>5</v>
      </c>
      <c r="Z4" s="53" t="s">
        <v>31</v>
      </c>
      <c r="AA4" s="68" t="s">
        <v>20</v>
      </c>
      <c r="AB4" s="68" t="s">
        <v>49</v>
      </c>
      <c r="AC4" s="68" t="s">
        <v>30</v>
      </c>
      <c r="AD4" s="68" t="s">
        <v>7</v>
      </c>
      <c r="AE4" s="68" t="s">
        <v>98</v>
      </c>
      <c r="AF4" s="30" t="s">
        <v>50</v>
      </c>
      <c r="AG4" s="30" t="s">
        <v>51</v>
      </c>
      <c r="AH4" s="30" t="s">
        <v>52</v>
      </c>
      <c r="AI4" s="30" t="s">
        <v>53</v>
      </c>
      <c r="AJ4" s="51" t="s">
        <v>54</v>
      </c>
      <c r="AK4" s="34" t="s">
        <v>9</v>
      </c>
      <c r="AL4" s="34" t="s">
        <v>10</v>
      </c>
      <c r="AM4" s="34" t="s">
        <v>99</v>
      </c>
      <c r="AN4" s="34" t="s">
        <v>100</v>
      </c>
      <c r="AO4" s="1" t="s">
        <v>33</v>
      </c>
      <c r="AP4" s="53" t="s">
        <v>65</v>
      </c>
      <c r="AQ4" s="39" t="s">
        <v>6</v>
      </c>
      <c r="AR4" s="39" t="s">
        <v>11</v>
      </c>
      <c r="AS4" s="39" t="s">
        <v>10</v>
      </c>
      <c r="AT4" s="39" t="s">
        <v>99</v>
      </c>
      <c r="AU4" s="39" t="s">
        <v>101</v>
      </c>
      <c r="AV4" s="1" t="s">
        <v>38</v>
      </c>
      <c r="AW4" s="1" t="s">
        <v>39</v>
      </c>
      <c r="AX4" s="43" t="s">
        <v>56</v>
      </c>
      <c r="AY4" s="43" t="s">
        <v>57</v>
      </c>
      <c r="AZ4" s="43" t="s">
        <v>10</v>
      </c>
      <c r="BA4" s="43" t="s">
        <v>99</v>
      </c>
      <c r="BB4" s="43" t="s">
        <v>102</v>
      </c>
      <c r="BC4" s="1" t="s">
        <v>38</v>
      </c>
      <c r="BD4" s="1" t="s">
        <v>39</v>
      </c>
      <c r="BE4" s="47" t="s">
        <v>12</v>
      </c>
      <c r="BF4" s="47" t="s">
        <v>13</v>
      </c>
      <c r="BG4" s="47" t="s">
        <v>10</v>
      </c>
      <c r="BH4" s="47" t="s">
        <v>99</v>
      </c>
      <c r="BI4" s="47" t="s">
        <v>17</v>
      </c>
      <c r="BJ4" s="1" t="s">
        <v>38</v>
      </c>
      <c r="BK4" s="1" t="s">
        <v>39</v>
      </c>
      <c r="BL4" s="2" t="s">
        <v>77</v>
      </c>
      <c r="BM4" s="13" t="s">
        <v>77</v>
      </c>
      <c r="BN4" s="13" t="s">
        <v>77</v>
      </c>
      <c r="BO4" s="13" t="s">
        <v>77</v>
      </c>
      <c r="BP4" s="13" t="s">
        <v>77</v>
      </c>
      <c r="BQ4" s="2" t="s">
        <v>59</v>
      </c>
      <c r="BR4" s="13" t="s">
        <v>59</v>
      </c>
      <c r="BS4" s="13" t="s">
        <v>59</v>
      </c>
      <c r="BT4" s="13" t="s">
        <v>59</v>
      </c>
      <c r="BU4" s="13" t="s">
        <v>59</v>
      </c>
      <c r="BV4" s="2" t="s">
        <v>42</v>
      </c>
      <c r="BW4" s="2" t="s">
        <v>43</v>
      </c>
      <c r="BX4" s="2" t="s">
        <v>60</v>
      </c>
      <c r="BY4" s="1" t="s">
        <v>40</v>
      </c>
      <c r="BZ4" s="1" t="s">
        <v>41</v>
      </c>
      <c r="CA4" s="1" t="s">
        <v>61</v>
      </c>
      <c r="CB4" s="1" t="s">
        <v>62</v>
      </c>
      <c r="CC4" s="1" t="s">
        <v>63</v>
      </c>
      <c r="CD4" s="79" t="s">
        <v>103</v>
      </c>
      <c r="CE4" s="79" t="s">
        <v>66</v>
      </c>
      <c r="CF4" s="79" t="s">
        <v>67</v>
      </c>
      <c r="CG4" s="79" t="s">
        <v>68</v>
      </c>
      <c r="CH4" s="79" t="s">
        <v>69</v>
      </c>
      <c r="CI4" s="79" t="s">
        <v>70</v>
      </c>
      <c r="CJ4" s="79" t="s">
        <v>71</v>
      </c>
      <c r="CK4" s="75" t="s">
        <v>64</v>
      </c>
      <c r="CL4" s="51" t="s">
        <v>18</v>
      </c>
      <c r="CM4" s="51" t="s">
        <v>34</v>
      </c>
      <c r="CN4" s="51" t="s">
        <v>19</v>
      </c>
      <c r="CO4" s="51" t="s">
        <v>34</v>
      </c>
      <c r="CP4" s="51" t="s">
        <v>17</v>
      </c>
    </row>
    <row r="5" spans="1:94" s="56" customFormat="1" ht="45" x14ac:dyDescent="0.25">
      <c r="A5" s="60">
        <v>1</v>
      </c>
      <c r="B5" s="108"/>
      <c r="C5" s="60" t="s">
        <v>105</v>
      </c>
      <c r="D5" s="93" t="s">
        <v>106</v>
      </c>
      <c r="E5" s="92">
        <v>1</v>
      </c>
      <c r="F5" s="61"/>
      <c r="G5" s="70"/>
      <c r="H5" s="70"/>
      <c r="I5" s="61"/>
      <c r="J5" s="61"/>
      <c r="K5" s="61"/>
      <c r="L5" s="61"/>
      <c r="M5" s="61"/>
      <c r="N5" s="61"/>
      <c r="O5" s="61"/>
      <c r="P5" s="61"/>
      <c r="Q5" s="62"/>
      <c r="R5" s="62"/>
      <c r="S5" s="11">
        <f t="shared" ref="S5" si="0">E5*Q5+R5</f>
        <v>0</v>
      </c>
      <c r="T5" s="12"/>
      <c r="U5" s="12"/>
      <c r="V5" s="12"/>
      <c r="W5" s="12"/>
      <c r="X5" s="74">
        <f t="shared" ref="X5" si="1">IF(W5&lt;&gt;"",W5,IF(V5&lt;&gt;"",V5,IF(U5&lt;&gt;"",U5,IF(T5&lt;&gt;"",T5,IF(S5&lt;&gt;"",S5,"")))))</f>
        <v>0</v>
      </c>
      <c r="Y5" s="118">
        <v>0.21</v>
      </c>
      <c r="Z5" s="11">
        <f>X5*(1+Y5)</f>
        <v>0</v>
      </c>
      <c r="AA5" s="63"/>
      <c r="AB5" s="61"/>
      <c r="AC5" s="61"/>
      <c r="AD5" s="61"/>
      <c r="AE5" s="61"/>
      <c r="AF5" s="63"/>
      <c r="AG5" s="61"/>
      <c r="AH5" s="61"/>
      <c r="AI5" s="64"/>
      <c r="AJ5" s="4"/>
      <c r="AK5" s="64"/>
      <c r="AL5" s="64"/>
      <c r="AM5" s="64"/>
      <c r="AN5" s="70"/>
      <c r="AO5" s="69">
        <f t="shared" ref="AO5" si="2">($AO$3*AK5)+((AJ5*AG5*AL5)+(((AJ5*AG5/70)*AM5)+AI5))</f>
        <v>0</v>
      </c>
      <c r="AP5" s="69">
        <f t="shared" ref="AP5" si="3">(($AO$3*AK5)+((AJ5*AG5*AL5)+(((AJ5*AG5/70)*AM5)+AI5)))*$AP$3</f>
        <v>0</v>
      </c>
      <c r="AQ5" s="65"/>
      <c r="AR5" s="64"/>
      <c r="AS5" s="64"/>
      <c r="AT5" s="64"/>
      <c r="AU5" s="70"/>
      <c r="AV5" s="69">
        <f t="shared" ref="AV5" si="4">(AR5/(IF(AQ5=0,12,AQ5)/12))+(((((AJ5*AG5*AS5)+((AJ5*AG5/70)*AT5))+AI5)/E5)/(IF(AQ5=0,12,AQ5)/12))</f>
        <v>0</v>
      </c>
      <c r="AW5" s="69">
        <f t="shared" ref="AW5" si="5">((AR5/(IF(AQ5=0,12,AQ5)/12))*E5)+((((AJ5*AG5*AS5)+((AJ5*AG5/70)*AT5))+AI5)/(IF(AQ5=0,12,AQ5)/12))</f>
        <v>0</v>
      </c>
      <c r="AX5" s="66"/>
      <c r="AY5" s="64"/>
      <c r="AZ5" s="64"/>
      <c r="BA5" s="64"/>
      <c r="BB5" s="70"/>
      <c r="BC5" s="69">
        <f>((AY5/(IF(AX5=0,12,AX5)/12))+(((((AJ5*AG5*AZ5)+((AJ5*AG5/70)*BA5))+AI5)/E5)/(IF(AX5=0,12,AX5)/12)))</f>
        <v>0</v>
      </c>
      <c r="BD5" s="69">
        <f>(((AY5/(IF(AX5=0,12,AX5)/12))*E5)+((((AJ5*AG5*AZ5)+((AJ5*AG5/70)*BA5))+AI5)/(IF(AX5=0,12,AX5)/12)))</f>
        <v>0</v>
      </c>
      <c r="BE5" s="66"/>
      <c r="BF5" s="64"/>
      <c r="BG5" s="64"/>
      <c r="BH5" s="64"/>
      <c r="BI5" s="70"/>
      <c r="BJ5" s="69">
        <f t="shared" ref="BJ5" si="6">((BF5+(AJ5*BG5*AG5+BH5*(AJ5*AG5/70)+AI5))*(12/(IF(BE5=0,12,BE5))))</f>
        <v>0</v>
      </c>
      <c r="BK5" s="69">
        <f t="shared" ref="BK5" si="7">((E5*BF5+(AJ5*BG5*AG5+BH5*(AJ5*AG5/70)+AI5))*(12/(IF(BE5=0,12,BE5))))</f>
        <v>0</v>
      </c>
      <c r="BL5" s="64"/>
      <c r="BM5" s="14"/>
      <c r="BN5" s="14"/>
      <c r="BO5" s="14"/>
      <c r="BP5" s="14"/>
      <c r="BQ5" s="64"/>
      <c r="BR5" s="14"/>
      <c r="BS5" s="14"/>
      <c r="BT5" s="14"/>
      <c r="BU5" s="14"/>
      <c r="BV5" s="64"/>
      <c r="BW5" s="64"/>
      <c r="BX5" s="70"/>
      <c r="BY5" s="11">
        <f t="shared" ref="BY5" si="8">E5*(IF(BP5&lt;&gt;"",BP5/8,IF(BO5&lt;&gt;"",BO5/8,IF(BN5&lt;&gt;"",BN5/8,IF(BM5&lt;&gt;"",BM5/8,IF(BL5&lt;&gt;"",BL5/8,0))))))</f>
        <v>0</v>
      </c>
      <c r="BZ5" s="11">
        <f t="shared" ref="BZ5" si="9">E5*(IF(BU5&lt;&gt;"",BU5/8,IF(BT5&lt;&gt;"",BT5/8,IF(BS5&lt;&gt;"",BS5/8,IF(BR5&lt;&gt;"",BR5/8,IF(BQ5&lt;&gt;"",BQ5/8,0))))))</f>
        <v>0</v>
      </c>
      <c r="CA5" s="111">
        <f>(AW5+AP5+BD5+BK5)*$CD$5*(1+Y5)+Z5</f>
        <v>0</v>
      </c>
      <c r="CB5" s="111">
        <f>E5*BY5*$CD$5*(1+Y5)+Z5*IF(BY5=0,0,1)</f>
        <v>0</v>
      </c>
      <c r="CC5" s="111">
        <f>E5*BZ5*$CD$5*(1+Y5)+Z5*IF(BZ5=0,0,1)</f>
        <v>0</v>
      </c>
      <c r="CD5" s="78">
        <f>10-(AB5/12)</f>
        <v>10</v>
      </c>
      <c r="CE5" s="94"/>
      <c r="CF5" s="94"/>
      <c r="CG5" s="94"/>
      <c r="CH5" s="94"/>
      <c r="CI5" s="94"/>
      <c r="CJ5" s="94"/>
      <c r="CK5" s="83">
        <f>(((BY5*CD5*CE5)+(BZ5*CD5*CF5)+(AW5*CD5*CG5)+(BD5*CD5*CH5)+(BK5*CD5*CI5)+(AP5*CD5*CJ5))*(1+Y5))+Z5</f>
        <v>0</v>
      </c>
      <c r="CL5" s="64"/>
      <c r="CM5" s="67"/>
      <c r="CN5" s="64"/>
      <c r="CO5" s="66"/>
      <c r="CP5" s="66"/>
    </row>
  </sheetData>
  <sheetProtection algorithmName="SHA-512" hashValue="fEUtj/Jiav56a2wGRGMNAhFc66GbYpDPOY1I2GV1dFXXGAipGfQBeNVPJue07flmUQuoQ2AkW1Kc001cJZ5O3A==" saltValue="Y5i7pol4m41g8YCgRJYfHw==" spinCount="100000" sheet="1" objects="1" scenarios="1"/>
  <protectedRanges>
    <protectedRange sqref="F5:Q5 Y5 AA5:CP5" name="Oblast26"/>
    <protectedRange sqref="CP5" name="Oblast1_73"/>
    <protectedRange sqref="AQ5:AU5" name="Oblast1_72"/>
    <protectedRange sqref="AK5:AN5" name="Oblast1_70"/>
    <protectedRange sqref="AF5:AJ5" name="Oblast1_69"/>
    <protectedRange sqref="AA5:AE5" name="Oblast1_68"/>
    <protectedRange sqref="Q5" name="Oblast1_67"/>
    <protectedRange sqref="I5:J5" name="Oblast1_66"/>
    <protectedRange sqref="F5" name="Oblast1_1"/>
    <protectedRange sqref="BV5:BX5" name="Oblast3_7_12"/>
    <protectedRange sqref="BV5:BX5" name="Oblast1_7_23"/>
    <protectedRange sqref="BV5:BX5" name="Oblast2_7_12"/>
    <protectedRange sqref="BV5:BX5" name="Oblast4_6_12"/>
    <protectedRange sqref="BQ5" name="Oblast3_7_11"/>
    <protectedRange sqref="BQ5" name="Oblast1_7_22"/>
    <protectedRange sqref="BQ5" name="Oblast2_7_11"/>
    <protectedRange sqref="BQ5" name="Oblast4_6_11"/>
    <protectedRange sqref="BL5" name="Oblast3_7_10"/>
    <protectedRange sqref="BL5" name="Oblast1_7_21"/>
    <protectedRange sqref="BL5" name="Oblast2_7_10"/>
    <protectedRange sqref="BL5" name="Oblast4_6_10"/>
    <protectedRange sqref="BE5:BI5" name="Oblast3_7_9"/>
    <protectedRange sqref="BE5:BI5" name="Oblast1_7_20"/>
    <protectedRange sqref="BE5:BI5" name="Oblast2_7_9"/>
    <protectedRange sqref="BE5:BI5" name="Oblast4_6_9"/>
    <protectedRange sqref="AO5:AP5 Y5 AV5:BD5 BY5:CC5 CE5:CK5 BJ5:BK5" name="Oblast1"/>
  </protectedRanges>
  <autoFilter ref="A4:CP5">
    <sortState ref="A6:CN99">
      <sortCondition ref="A5:A99"/>
    </sortState>
  </autoFilter>
  <mergeCells count="7">
    <mergeCell ref="CL2:CP2"/>
    <mergeCell ref="AF2:AJ2"/>
    <mergeCell ref="AK2:AN2"/>
    <mergeCell ref="AQ2:AU2"/>
    <mergeCell ref="AX2:BB2"/>
    <mergeCell ref="BE2:BI2"/>
    <mergeCell ref="BL2:BX2"/>
  </mergeCells>
  <pageMargins left="0.44" right="0.37" top="0.78740157480314965" bottom="0.78740157480314965" header="0.31496062992125984" footer="0.31496062992125984"/>
  <pageSetup paperSize="9" scale="32" fitToWidth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ze seznamu">
          <x14:formula1>
            <xm:f>seznamy!$A$2:$A$3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S3"/>
  <sheetViews>
    <sheetView zoomScale="80" zoomScaleNormal="80" workbookViewId="0">
      <pane ySplit="2" topLeftCell="A3" activePane="bottomLeft" state="frozen"/>
      <selection pane="bottomLeft" activeCell="A4" sqref="A4:XFD4"/>
    </sheetView>
  </sheetViews>
  <sheetFormatPr defaultRowHeight="15" x14ac:dyDescent="0.25"/>
  <cols>
    <col min="1" max="2" width="7.85546875" style="8" bestFit="1" customWidth="1"/>
    <col min="3" max="3" width="8.85546875" style="8" bestFit="1" customWidth="1"/>
    <col min="4" max="4" width="25" style="8" bestFit="1" customWidth="1"/>
    <col min="5" max="5" width="30.5703125" style="8" customWidth="1"/>
    <col min="6" max="6" width="8" style="8" bestFit="1" customWidth="1"/>
    <col min="7" max="7" width="27.7109375" style="8" bestFit="1" customWidth="1"/>
    <col min="8" max="8" width="16.140625" style="8" bestFit="1" customWidth="1"/>
    <col min="9" max="10" width="16.140625" style="8" customWidth="1"/>
    <col min="11" max="11" width="15.85546875" style="8" bestFit="1" customWidth="1"/>
    <col min="12" max="12" width="16.7109375" style="8" bestFit="1" customWidth="1"/>
    <col min="13" max="13" width="16.5703125" style="8" customWidth="1"/>
    <col min="14" max="15" width="22" style="8" bestFit="1" customWidth="1"/>
    <col min="16" max="16" width="11.140625" style="8" customWidth="1"/>
    <col min="17" max="17" width="11.5703125" style="8" customWidth="1"/>
    <col min="18" max="18" width="9.140625" style="8"/>
    <col min="19" max="19" width="11.7109375" style="8" customWidth="1"/>
    <col min="20" max="16384" width="9.140625" style="8"/>
  </cols>
  <sheetData>
    <row r="1" spans="1:19" x14ac:dyDescent="0.25">
      <c r="F1" s="56">
        <f>SUBTOTAL(9,F3:F3)</f>
        <v>1</v>
      </c>
      <c r="K1" s="16">
        <f>SUBTOTAL(9,K3:K3)</f>
        <v>0</v>
      </c>
      <c r="L1" s="16">
        <f>SUBTOTAL(9,L3:L3)</f>
        <v>0</v>
      </c>
      <c r="M1" s="16">
        <f>SUBTOTAL(9,M3:M3)</f>
        <v>0</v>
      </c>
      <c r="N1" s="16">
        <f>SUBTOTAL(9,N3:N3)</f>
        <v>0</v>
      </c>
      <c r="O1" s="16">
        <f>SUBTOTAL(9,O3:O3)</f>
        <v>0</v>
      </c>
    </row>
    <row r="2" spans="1:19" ht="75" x14ac:dyDescent="0.25">
      <c r="A2" s="76" t="s">
        <v>78</v>
      </c>
      <c r="B2" s="76" t="s">
        <v>0</v>
      </c>
      <c r="C2" s="76" t="s">
        <v>45</v>
      </c>
      <c r="D2" s="76" t="s">
        <v>46</v>
      </c>
      <c r="E2" s="76" t="s">
        <v>1</v>
      </c>
      <c r="F2" s="76" t="s">
        <v>2</v>
      </c>
      <c r="G2" s="76" t="s">
        <v>3</v>
      </c>
      <c r="H2" s="76" t="s">
        <v>48</v>
      </c>
      <c r="I2" s="87" t="s">
        <v>75</v>
      </c>
      <c r="J2" s="87" t="s">
        <v>76</v>
      </c>
      <c r="K2" s="1" t="s">
        <v>31</v>
      </c>
      <c r="L2" s="5" t="s">
        <v>64</v>
      </c>
      <c r="M2" s="1" t="s">
        <v>61</v>
      </c>
      <c r="N2" s="1" t="s">
        <v>62</v>
      </c>
      <c r="O2" s="1" t="s">
        <v>63</v>
      </c>
      <c r="P2" s="87" t="s">
        <v>44</v>
      </c>
      <c r="Q2" s="87" t="s">
        <v>72</v>
      </c>
      <c r="R2" s="87" t="s">
        <v>73</v>
      </c>
      <c r="S2" s="87" t="s">
        <v>74</v>
      </c>
    </row>
    <row r="3" spans="1:19" ht="30" x14ac:dyDescent="0.25">
      <c r="A3" s="119" t="s">
        <v>79</v>
      </c>
      <c r="B3" s="119">
        <f>CZ!A5</f>
        <v>1</v>
      </c>
      <c r="C3" s="119">
        <f>CZ!B5</f>
        <v>0</v>
      </c>
      <c r="D3" s="119" t="str">
        <f>CZ!C5</f>
        <v>Nemocnice AGEL Ostrava - Vítkovice</v>
      </c>
      <c r="E3" s="119" t="str">
        <f>CZ!D5</f>
        <v>Defibrilátor</v>
      </c>
      <c r="F3" s="119">
        <f>CZ!E5</f>
        <v>1</v>
      </c>
      <c r="G3" s="119">
        <f>CZ!F5</f>
        <v>0</v>
      </c>
      <c r="H3" s="119">
        <f>CZ!I5</f>
        <v>0</v>
      </c>
      <c r="I3" s="119">
        <f>CZ!L5</f>
        <v>0</v>
      </c>
      <c r="J3" s="119">
        <f>CZ!M5</f>
        <v>0</v>
      </c>
      <c r="K3" s="120">
        <f>CZ!Z5</f>
        <v>0</v>
      </c>
      <c r="L3" s="121">
        <f>CZ!CK5</f>
        <v>0</v>
      </c>
      <c r="M3" s="121">
        <f>CZ!CA5</f>
        <v>0</v>
      </c>
      <c r="N3" s="121">
        <f>CZ!CB5</f>
        <v>0</v>
      </c>
      <c r="O3" s="121">
        <f>CZ!CC5</f>
        <v>0</v>
      </c>
      <c r="P3" s="119">
        <f>CZ!K5</f>
        <v>0</v>
      </c>
      <c r="Q3" s="119">
        <f>CZ!N5</f>
        <v>0</v>
      </c>
      <c r="R3" s="119">
        <f>CZ!O5</f>
        <v>0</v>
      </c>
      <c r="S3" s="119">
        <f>CZ!P5</f>
        <v>0</v>
      </c>
    </row>
  </sheetData>
  <autoFilter ref="A2:S3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D47"/>
  <sheetViews>
    <sheetView zoomScale="85" zoomScaleNormal="85" workbookViewId="0">
      <pane xSplit="2" topLeftCell="H1" activePane="topRight" state="frozen"/>
      <selection pane="topRight" activeCell="J16" sqref="J16"/>
    </sheetView>
  </sheetViews>
  <sheetFormatPr defaultRowHeight="15" x14ac:dyDescent="0.25"/>
  <cols>
    <col min="1" max="1" width="6" style="8" bestFit="1" customWidth="1"/>
    <col min="2" max="2" width="15.140625" style="8" bestFit="1" customWidth="1"/>
    <col min="3" max="3" width="17.5703125" style="8" customWidth="1"/>
    <col min="4" max="4" width="3.140625" style="8" bestFit="1" customWidth="1"/>
    <col min="5" max="5" width="17.5703125" style="8" customWidth="1"/>
    <col min="6" max="6" width="9" style="8" bestFit="1" customWidth="1"/>
    <col min="7" max="7" width="16.42578125" style="8" bestFit="1" customWidth="1"/>
    <col min="8" max="8" width="17.5703125" style="8" customWidth="1"/>
    <col min="9" max="9" width="3.140625" style="8" bestFit="1" customWidth="1"/>
    <col min="10" max="10" width="17.5703125" style="8" customWidth="1"/>
    <col min="11" max="11" width="9" style="8" bestFit="1" customWidth="1"/>
    <col min="12" max="12" width="16.42578125" style="8" bestFit="1" customWidth="1"/>
    <col min="13" max="13" width="17.5703125" style="8" customWidth="1"/>
    <col min="14" max="14" width="3.140625" style="8" bestFit="1" customWidth="1"/>
    <col min="15" max="15" width="17.5703125" style="8" customWidth="1"/>
    <col min="16" max="16" width="9" style="8" bestFit="1" customWidth="1"/>
    <col min="17" max="17" width="9.85546875" style="8" bestFit="1" customWidth="1"/>
    <col min="18" max="18" width="17.5703125" style="8" customWidth="1"/>
    <col min="19" max="19" width="3.140625" style="8" bestFit="1" customWidth="1"/>
    <col min="20" max="20" width="17.5703125" style="8" customWidth="1"/>
    <col min="21" max="21" width="9" style="8" bestFit="1" customWidth="1"/>
    <col min="22" max="22" width="9.85546875" style="8" bestFit="1" customWidth="1"/>
    <col min="23" max="23" width="17.5703125" style="8" customWidth="1"/>
    <col min="24" max="24" width="3.140625" style="8" bestFit="1" customWidth="1"/>
    <col min="25" max="25" width="17.5703125" style="8" customWidth="1"/>
    <col min="26" max="26" width="9" style="8" bestFit="1" customWidth="1"/>
    <col min="27" max="27" width="9.85546875" style="8" bestFit="1" customWidth="1"/>
    <col min="28" max="28" width="17.5703125" style="8" customWidth="1"/>
    <col min="29" max="29" width="3.140625" style="8" bestFit="1" customWidth="1"/>
    <col min="30" max="30" width="17.5703125" style="8" customWidth="1"/>
    <col min="31" max="16384" width="9.140625" style="8"/>
  </cols>
  <sheetData>
    <row r="1" spans="1:30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3" spans="1:30" ht="45" x14ac:dyDescent="0.25">
      <c r="A3" s="76" t="s">
        <v>78</v>
      </c>
      <c r="B3" s="76" t="s">
        <v>3</v>
      </c>
      <c r="C3" s="1" t="s">
        <v>31</v>
      </c>
      <c r="D3" s="76" t="s">
        <v>2</v>
      </c>
      <c r="E3" s="5" t="s">
        <v>64</v>
      </c>
      <c r="F3" s="87" t="s">
        <v>75</v>
      </c>
      <c r="G3" s="87" t="s">
        <v>76</v>
      </c>
      <c r="H3" s="1" t="s">
        <v>31</v>
      </c>
      <c r="I3" s="76" t="s">
        <v>2</v>
      </c>
      <c r="J3" s="5" t="s">
        <v>64</v>
      </c>
      <c r="K3" s="87" t="s">
        <v>75</v>
      </c>
      <c r="L3" s="87" t="s">
        <v>76</v>
      </c>
      <c r="M3" s="1" t="s">
        <v>31</v>
      </c>
      <c r="N3" s="76" t="s">
        <v>2</v>
      </c>
      <c r="O3" s="5" t="s">
        <v>64</v>
      </c>
      <c r="P3" s="87" t="s">
        <v>75</v>
      </c>
      <c r="Q3" s="87" t="s">
        <v>76</v>
      </c>
      <c r="R3" s="1" t="s">
        <v>31</v>
      </c>
      <c r="S3" s="76" t="s">
        <v>2</v>
      </c>
      <c r="T3" s="5" t="s">
        <v>64</v>
      </c>
      <c r="U3" s="87" t="s">
        <v>75</v>
      </c>
      <c r="V3" s="87" t="s">
        <v>76</v>
      </c>
      <c r="W3" s="1" t="s">
        <v>31</v>
      </c>
      <c r="X3" s="76" t="s">
        <v>2</v>
      </c>
      <c r="Y3" s="5" t="s">
        <v>64</v>
      </c>
      <c r="Z3" s="87" t="s">
        <v>75</v>
      </c>
      <c r="AA3" s="87" t="s">
        <v>76</v>
      </c>
      <c r="AB3" s="1" t="s">
        <v>31</v>
      </c>
      <c r="AC3" s="76" t="s">
        <v>2</v>
      </c>
      <c r="AD3" s="5" t="s">
        <v>64</v>
      </c>
    </row>
    <row r="4" spans="1:30" x14ac:dyDescent="0.25">
      <c r="A4" s="88" t="s">
        <v>79</v>
      </c>
      <c r="B4" s="98"/>
      <c r="C4" s="95">
        <f>SUMIFS('A-SOUHRN'!$K$2:$K$803,'A-SOUHRN'!$G$2:$G$803,$B4,'A-SOUHRN'!$A$2:$A$803,$A4,'A-SOUHRN'!$P$2:$P$803,"ANO",'A-SOUHRN'!$Q$2:$Q$803,"ANO",'A-SOUHRN'!$R$2:$R$803,"ANO")</f>
        <v>0</v>
      </c>
      <c r="D4" s="96">
        <f>SUMIFS('A-SOUHRN'!$F$2:$F$803,'A-SOUHRN'!$G$2:$G$803,$B4,'A-SOUHRN'!$A$2:$A$803,$A4,'A-SOUHRN'!$P$2:$P$803,"ANO",'A-SOUHRN'!$Q$2:$Q$803,"ANO",'A-SOUHRN'!$R$2:$R$803,"ANO")</f>
        <v>0</v>
      </c>
      <c r="E4" s="95">
        <f>SUMIFS('A-SOUHRN'!$L$2:$L$803,'A-SOUHRN'!$G$2:$G$803,$B4,'A-SOUHRN'!$A$2:$A$803,$A4,'A-SOUHRN'!$P$2:$P$803,"ANO",'A-SOUHRN'!$Q$2:$Q$803,"ANO",'A-SOUHRN'!$R$2:$R$803,"ANO")</f>
        <v>0</v>
      </c>
      <c r="F4" s="98"/>
      <c r="G4" s="98"/>
      <c r="H4" s="95">
        <f>SUMIFS('A-SOUHRN'!$K$2:$K$803,'A-SOUHRN'!$G$2:$G$803,#REF!,'A-SOUHRN'!$A$2:$A$803,#REF!,'A-SOUHRN'!$P$2:$P$803,"ANO",'A-SOUHRN'!$Q$2:$Q$803,"ANO",'A-SOUHRN'!$R$2:$R$803,"ANO",'A-SOUHRN'!$I$2:$I$803,$F4,'A-SOUHRN'!$J$2:$J$803,$G4)</f>
        <v>0</v>
      </c>
      <c r="I4" s="96">
        <f>SUMIFS('A-SOUHRN'!$F$2:$F$803,'A-SOUHRN'!$G$2:$G$803,#REF!,'A-SOUHRN'!$A$2:$A$803,#REF!,'A-SOUHRN'!$P$2:$P$803,"ANO",'A-SOUHRN'!$Q$2:$Q$803,"ANO",'A-SOUHRN'!$R$2:$R$803,"ANO",'A-SOUHRN'!$I$2:$I$803,$F4,'A-SOUHRN'!$J$2:$J$803,$G4)</f>
        <v>0</v>
      </c>
      <c r="J4" s="95">
        <f>SUMIFS('A-SOUHRN'!$L$2:$L$803,'A-SOUHRN'!$G$2:$G$803,#REF!,'A-SOUHRN'!$A$2:$A$803,#REF!,'A-SOUHRN'!$P$2:$P$803,"ANO",'A-SOUHRN'!$Q$2:$Q$803,"ANO",'A-SOUHRN'!$R$2:$R$803,"ANO",'A-SOUHRN'!$I$2:$I$803,$F4,'A-SOUHRN'!$J$2:$J$803,$G4)</f>
        <v>0</v>
      </c>
      <c r="K4" s="98"/>
      <c r="L4" s="98"/>
      <c r="M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N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O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P4" s="98"/>
      <c r="Q4" s="98"/>
      <c r="R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S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T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U4" s="98"/>
      <c r="V4" s="98"/>
      <c r="W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X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Y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  <c r="Z4" s="98"/>
      <c r="AA4" s="98"/>
      <c r="AB4" s="95">
        <f>SUMIFS('A-SOUHRN'!$K$2:$K$803,'A-SOUHRN'!$G$2:$G$803,#REF!,'A-SOUHRN'!$A$2:$A$803,#REF!,'A-SOUHRN'!$P$2:$P$803,"ANO",'A-SOUHRN'!$Q$2:$Q$803,"ANO",'A-SOUHRN'!$R$2:$R$803,"ANO",'A-SOUHRN'!$I$2:$I$803,$K4,'A-SOUHRN'!$J$2:$J$803,$L4)</f>
        <v>0</v>
      </c>
      <c r="AC4" s="96">
        <f>SUMIFS('A-SOUHRN'!$F$2:$F$803,'A-SOUHRN'!$G$2:$G$803,#REF!,'A-SOUHRN'!$A$2:$A$803,#REF!,'A-SOUHRN'!$P$2:$P$803,"ANO",'A-SOUHRN'!$Q$2:$Q$803,"ANO",'A-SOUHRN'!$R$2:$R$803,"ANO",'A-SOUHRN'!$I$2:$I$803,$K4,'A-SOUHRN'!$J$2:$J$803,$L4)</f>
        <v>0</v>
      </c>
      <c r="AD4" s="95">
        <f>SUMIFS('A-SOUHRN'!$L$2:$L$803,'A-SOUHRN'!$G$2:$G$803,#REF!,'A-SOUHRN'!$A$2:$A$803,#REF!,'A-SOUHRN'!$P$2:$P$803,"ANO",'A-SOUHRN'!$Q$2:$Q$803,"ANO",'A-SOUHRN'!$R$2:$R$803,"ANO",'A-SOUHRN'!$I$2:$I$803,$K4,'A-SOUHRN'!$J$2:$J$803,$L4)</f>
        <v>0</v>
      </c>
    </row>
    <row r="5" spans="1:30" x14ac:dyDescent="0.25">
      <c r="A5" s="88" t="s">
        <v>79</v>
      </c>
      <c r="B5" s="98"/>
      <c r="C5" s="95">
        <f>SUMIFS('A-SOUHRN'!$K$2:$K$803,'A-SOUHRN'!$G$2:$G$803,$B5,'A-SOUHRN'!$A$2:$A$803,$A5,'A-SOUHRN'!$P$2:$P$803,"ANO",'A-SOUHRN'!$Q$2:$Q$803,"ANO",'A-SOUHRN'!$R$2:$R$803,"ANO")</f>
        <v>0</v>
      </c>
      <c r="D5" s="96">
        <f>SUMIFS('A-SOUHRN'!$F$2:$F$803,'A-SOUHRN'!$G$2:$G$803,$B5,'A-SOUHRN'!$A$2:$A$803,$A5,'A-SOUHRN'!$P$2:$P$803,"ANO",'A-SOUHRN'!$Q$2:$Q$803,"ANO",'A-SOUHRN'!$R$2:$R$803,"ANO")</f>
        <v>0</v>
      </c>
      <c r="E5" s="95">
        <f>SUMIFS('A-SOUHRN'!$L$2:$L$803,'A-SOUHRN'!$G$2:$G$803,$B5,'A-SOUHRN'!$A$2:$A$803,$A5,'A-SOUHRN'!$P$2:$P$803,"ANO",'A-SOUHRN'!$Q$2:$Q$803,"ANO",'A-SOUHRN'!$R$2:$R$803,"ANO")</f>
        <v>0</v>
      </c>
      <c r="F5" s="98"/>
      <c r="G5" s="98"/>
      <c r="H5" s="95">
        <f>SUMIFS('A-SOUHRN'!$K$2:$K$803,'A-SOUHRN'!$G$2:$G$803,#REF!,'A-SOUHRN'!$A$2:$A$803,#REF!,'A-SOUHRN'!$P$2:$P$803,"ANO",'A-SOUHRN'!$Q$2:$Q$803,"ANO",'A-SOUHRN'!$R$2:$R$803,"ANO",'A-SOUHRN'!$I$2:$I$803,$F5,'A-SOUHRN'!$J$2:$J$803,$G5)</f>
        <v>0</v>
      </c>
      <c r="I5" s="96">
        <f>SUMIFS('A-SOUHRN'!$F$2:$F$803,'A-SOUHRN'!$G$2:$G$803,#REF!,'A-SOUHRN'!$A$2:$A$803,#REF!,'A-SOUHRN'!$P$2:$P$803,"ANO",'A-SOUHRN'!$Q$2:$Q$803,"ANO",'A-SOUHRN'!$R$2:$R$803,"ANO",'A-SOUHRN'!$I$2:$I$803,$F5,'A-SOUHRN'!$J$2:$J$803,$G5)</f>
        <v>0</v>
      </c>
      <c r="J5" s="95">
        <f>SUMIFS('A-SOUHRN'!$L$2:$L$803,'A-SOUHRN'!$G$2:$G$803,#REF!,'A-SOUHRN'!$A$2:$A$803,#REF!,'A-SOUHRN'!$P$2:$P$803,"ANO",'A-SOUHRN'!$Q$2:$Q$803,"ANO",'A-SOUHRN'!$R$2:$R$803,"ANO",'A-SOUHRN'!$I$2:$I$803,$F5,'A-SOUHRN'!$J$2:$J$803,$G5)</f>
        <v>0</v>
      </c>
      <c r="K5" s="98"/>
      <c r="L5" s="98"/>
      <c r="M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N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O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P5" s="98"/>
      <c r="Q5" s="98"/>
      <c r="R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S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T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U5" s="98"/>
      <c r="V5" s="98"/>
      <c r="W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X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Y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  <c r="Z5" s="98"/>
      <c r="AA5" s="98"/>
      <c r="AB5" s="95">
        <f>SUMIFS('A-SOUHRN'!$K$2:$K$803,'A-SOUHRN'!$G$2:$G$803,#REF!,'A-SOUHRN'!$A$2:$A$803,#REF!,'A-SOUHRN'!$P$2:$P$803,"ANO",'A-SOUHRN'!$Q$2:$Q$803,"ANO",'A-SOUHRN'!$R$2:$R$803,"ANO",'A-SOUHRN'!$I$2:$I$803,$K5,'A-SOUHRN'!$J$2:$J$803,$L5)</f>
        <v>0</v>
      </c>
      <c r="AC5" s="96">
        <f>SUMIFS('A-SOUHRN'!$F$2:$F$803,'A-SOUHRN'!$G$2:$G$803,#REF!,'A-SOUHRN'!$A$2:$A$803,#REF!,'A-SOUHRN'!$P$2:$P$803,"ANO",'A-SOUHRN'!$Q$2:$Q$803,"ANO",'A-SOUHRN'!$R$2:$R$803,"ANO",'A-SOUHRN'!$I$2:$I$803,$K5,'A-SOUHRN'!$J$2:$J$803,$L5)</f>
        <v>0</v>
      </c>
      <c r="AD5" s="95">
        <f>SUMIFS('A-SOUHRN'!$L$2:$L$803,'A-SOUHRN'!$G$2:$G$803,#REF!,'A-SOUHRN'!$A$2:$A$803,#REF!,'A-SOUHRN'!$P$2:$P$803,"ANO",'A-SOUHRN'!$Q$2:$Q$803,"ANO",'A-SOUHRN'!$R$2:$R$803,"ANO",'A-SOUHRN'!$I$2:$I$803,$K5,'A-SOUHRN'!$J$2:$J$803,$L5)</f>
        <v>0</v>
      </c>
    </row>
    <row r="6" spans="1:30" x14ac:dyDescent="0.25">
      <c r="A6" s="88" t="s">
        <v>79</v>
      </c>
      <c r="B6" s="98"/>
      <c r="C6" s="95">
        <f>SUMIFS('A-SOUHRN'!$K$2:$K$803,'A-SOUHRN'!$G$2:$G$803,$B6,'A-SOUHRN'!$A$2:$A$803,$A6,'A-SOUHRN'!$P$2:$P$803,"ANO",'A-SOUHRN'!$Q$2:$Q$803,"ANO",'A-SOUHRN'!$R$2:$R$803,"ANO")</f>
        <v>0</v>
      </c>
      <c r="D6" s="96">
        <f>SUMIFS('A-SOUHRN'!$F$2:$F$803,'A-SOUHRN'!$G$2:$G$803,$B6,'A-SOUHRN'!$A$2:$A$803,$A6,'A-SOUHRN'!$P$2:$P$803,"ANO",'A-SOUHRN'!$Q$2:$Q$803,"ANO",'A-SOUHRN'!$R$2:$R$803,"ANO")</f>
        <v>0</v>
      </c>
      <c r="E6" s="95">
        <f>SUMIFS('A-SOUHRN'!$L$2:$L$803,'A-SOUHRN'!$G$2:$G$803,$B6,'A-SOUHRN'!$A$2:$A$803,$A6,'A-SOUHRN'!$P$2:$P$803,"ANO",'A-SOUHRN'!$Q$2:$Q$803,"ANO",'A-SOUHRN'!$R$2:$R$803,"ANO")</f>
        <v>0</v>
      </c>
      <c r="F6" s="98"/>
      <c r="G6" s="98"/>
      <c r="H6" s="95">
        <f>SUMIFS('A-SOUHRN'!$K$2:$K$803,'A-SOUHRN'!$G$2:$G$803,#REF!,'A-SOUHRN'!$A$2:$A$803,#REF!,'A-SOUHRN'!$P$2:$P$803,"ANO",'A-SOUHRN'!$Q$2:$Q$803,"ANO",'A-SOUHRN'!$R$2:$R$803,"ANO",'A-SOUHRN'!$I$2:$I$803,$F6,'A-SOUHRN'!$J$2:$J$803,$G6)</f>
        <v>0</v>
      </c>
      <c r="I6" s="96">
        <f>SUMIFS('A-SOUHRN'!$F$2:$F$803,'A-SOUHRN'!$G$2:$G$803,#REF!,'A-SOUHRN'!$A$2:$A$803,#REF!,'A-SOUHRN'!$P$2:$P$803,"ANO",'A-SOUHRN'!$Q$2:$Q$803,"ANO",'A-SOUHRN'!$R$2:$R$803,"ANO",'A-SOUHRN'!$I$2:$I$803,$F6,'A-SOUHRN'!$J$2:$J$803,$G6)</f>
        <v>0</v>
      </c>
      <c r="J6" s="95">
        <f>SUMIFS('A-SOUHRN'!$L$2:$L$803,'A-SOUHRN'!$G$2:$G$803,#REF!,'A-SOUHRN'!$A$2:$A$803,#REF!,'A-SOUHRN'!$P$2:$P$803,"ANO",'A-SOUHRN'!$Q$2:$Q$803,"ANO",'A-SOUHRN'!$R$2:$R$803,"ANO",'A-SOUHRN'!$I$2:$I$803,$F6,'A-SOUHRN'!$J$2:$J$803,$G6)</f>
        <v>0</v>
      </c>
      <c r="K6" s="98"/>
      <c r="L6" s="98"/>
      <c r="M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N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O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P6" s="98"/>
      <c r="Q6" s="98"/>
      <c r="R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S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T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U6" s="98"/>
      <c r="V6" s="98"/>
      <c r="W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X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Y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  <c r="Z6" s="98"/>
      <c r="AA6" s="98"/>
      <c r="AB6" s="95">
        <f>SUMIFS('A-SOUHRN'!$K$2:$K$803,'A-SOUHRN'!$G$2:$G$803,#REF!,'A-SOUHRN'!$A$2:$A$803,#REF!,'A-SOUHRN'!$P$2:$P$803,"ANO",'A-SOUHRN'!$Q$2:$Q$803,"ANO",'A-SOUHRN'!$R$2:$R$803,"ANO",'A-SOUHRN'!$I$2:$I$803,$K6,'A-SOUHRN'!$J$2:$J$803,$L6)</f>
        <v>0</v>
      </c>
      <c r="AC6" s="96">
        <f>SUMIFS('A-SOUHRN'!$F$2:$F$803,'A-SOUHRN'!$G$2:$G$803,#REF!,'A-SOUHRN'!$A$2:$A$803,#REF!,'A-SOUHRN'!$P$2:$P$803,"ANO",'A-SOUHRN'!$Q$2:$Q$803,"ANO",'A-SOUHRN'!$R$2:$R$803,"ANO",'A-SOUHRN'!$I$2:$I$803,$K6,'A-SOUHRN'!$J$2:$J$803,$L6)</f>
        <v>0</v>
      </c>
      <c r="AD6" s="95">
        <f>SUMIFS('A-SOUHRN'!$L$2:$L$803,'A-SOUHRN'!$G$2:$G$803,#REF!,'A-SOUHRN'!$A$2:$A$803,#REF!,'A-SOUHRN'!$P$2:$P$803,"ANO",'A-SOUHRN'!$Q$2:$Q$803,"ANO",'A-SOUHRN'!$R$2:$R$803,"ANO",'A-SOUHRN'!$I$2:$I$803,$K6,'A-SOUHRN'!$J$2:$J$803,$L6)</f>
        <v>0</v>
      </c>
    </row>
    <row r="7" spans="1:30" x14ac:dyDescent="0.25">
      <c r="A7" s="88" t="s">
        <v>79</v>
      </c>
      <c r="B7" s="98"/>
      <c r="C7" s="95">
        <f>SUMIFS('A-SOUHRN'!$K$2:$K$803,'A-SOUHRN'!$G$2:$G$803,$B7,'A-SOUHRN'!$A$2:$A$803,$A7,'A-SOUHRN'!$P$2:$P$803,"ANO",'A-SOUHRN'!$Q$2:$Q$803,"ANO",'A-SOUHRN'!$R$2:$R$803,"ANO")</f>
        <v>0</v>
      </c>
      <c r="D7" s="96">
        <f>SUMIFS('A-SOUHRN'!$F$2:$F$803,'A-SOUHRN'!$G$2:$G$803,$B7,'A-SOUHRN'!$A$2:$A$803,$A7,'A-SOUHRN'!$P$2:$P$803,"ANO",'A-SOUHRN'!$Q$2:$Q$803,"ANO",'A-SOUHRN'!$R$2:$R$803,"ANO")</f>
        <v>0</v>
      </c>
      <c r="E7" s="95">
        <f>SUMIFS('A-SOUHRN'!$L$2:$L$803,'A-SOUHRN'!$G$2:$G$803,$B7,'A-SOUHRN'!$A$2:$A$803,$A7,'A-SOUHRN'!$P$2:$P$803,"ANO",'A-SOUHRN'!$Q$2:$Q$803,"ANO",'A-SOUHRN'!$R$2:$R$803,"ANO")</f>
        <v>0</v>
      </c>
      <c r="F7" s="98"/>
      <c r="G7" s="98"/>
      <c r="H7" s="95">
        <f>SUMIFS('A-SOUHRN'!$K$2:$K$803,'A-SOUHRN'!$G$2:$G$803,#REF!,'A-SOUHRN'!$A$2:$A$803,#REF!,'A-SOUHRN'!$P$2:$P$803,"ANO",'A-SOUHRN'!$Q$2:$Q$803,"ANO",'A-SOUHRN'!$R$2:$R$803,"ANO",'A-SOUHRN'!$I$2:$I$803,$F7,'A-SOUHRN'!$J$2:$J$803,$G7)</f>
        <v>0</v>
      </c>
      <c r="I7" s="96">
        <f>SUMIFS('A-SOUHRN'!$F$2:$F$803,'A-SOUHRN'!$G$2:$G$803,#REF!,'A-SOUHRN'!$A$2:$A$803,#REF!,'A-SOUHRN'!$P$2:$P$803,"ANO",'A-SOUHRN'!$Q$2:$Q$803,"ANO",'A-SOUHRN'!$R$2:$R$803,"ANO",'A-SOUHRN'!$I$2:$I$803,$F7,'A-SOUHRN'!$J$2:$J$803,$G7)</f>
        <v>0</v>
      </c>
      <c r="J7" s="95">
        <f>SUMIFS('A-SOUHRN'!$L$2:$L$803,'A-SOUHRN'!$G$2:$G$803,#REF!,'A-SOUHRN'!$A$2:$A$803,#REF!,'A-SOUHRN'!$P$2:$P$803,"ANO",'A-SOUHRN'!$Q$2:$Q$803,"ANO",'A-SOUHRN'!$R$2:$R$803,"ANO",'A-SOUHRN'!$I$2:$I$803,$F7,'A-SOUHRN'!$J$2:$J$803,$G7)</f>
        <v>0</v>
      </c>
      <c r="K7" s="98"/>
      <c r="L7" s="98"/>
      <c r="M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N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O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P7" s="98"/>
      <c r="Q7" s="98"/>
      <c r="R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S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T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U7" s="98"/>
      <c r="V7" s="98"/>
      <c r="W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X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Y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  <c r="Z7" s="98"/>
      <c r="AA7" s="98"/>
      <c r="AB7" s="95">
        <f>SUMIFS('A-SOUHRN'!$K$2:$K$803,'A-SOUHRN'!$G$2:$G$803,#REF!,'A-SOUHRN'!$A$2:$A$803,#REF!,'A-SOUHRN'!$P$2:$P$803,"ANO",'A-SOUHRN'!$Q$2:$Q$803,"ANO",'A-SOUHRN'!$R$2:$R$803,"ANO",'A-SOUHRN'!$I$2:$I$803,$K7,'A-SOUHRN'!$J$2:$J$803,$L7)</f>
        <v>0</v>
      </c>
      <c r="AC7" s="96">
        <f>SUMIFS('A-SOUHRN'!$F$2:$F$803,'A-SOUHRN'!$G$2:$G$803,#REF!,'A-SOUHRN'!$A$2:$A$803,#REF!,'A-SOUHRN'!$P$2:$P$803,"ANO",'A-SOUHRN'!$Q$2:$Q$803,"ANO",'A-SOUHRN'!$R$2:$R$803,"ANO",'A-SOUHRN'!$I$2:$I$803,$K7,'A-SOUHRN'!$J$2:$J$803,$L7)</f>
        <v>0</v>
      </c>
      <c r="AD7" s="95">
        <f>SUMIFS('A-SOUHRN'!$L$2:$L$803,'A-SOUHRN'!$G$2:$G$803,#REF!,'A-SOUHRN'!$A$2:$A$803,#REF!,'A-SOUHRN'!$P$2:$P$803,"ANO",'A-SOUHRN'!$Q$2:$Q$803,"ANO",'A-SOUHRN'!$R$2:$R$803,"ANO",'A-SOUHRN'!$I$2:$I$803,$K7,'A-SOUHRN'!$J$2:$J$803,$L7)</f>
        <v>0</v>
      </c>
    </row>
    <row r="8" spans="1:30" x14ac:dyDescent="0.25">
      <c r="A8" s="88" t="s">
        <v>79</v>
      </c>
      <c r="B8" s="98"/>
      <c r="C8" s="95">
        <f>SUMIFS('A-SOUHRN'!$K$2:$K$803,'A-SOUHRN'!$G$2:$G$803,$B8,'A-SOUHRN'!$A$2:$A$803,$A8,'A-SOUHRN'!$P$2:$P$803,"ANO",'A-SOUHRN'!$Q$2:$Q$803,"ANO",'A-SOUHRN'!$R$2:$R$803,"ANO")</f>
        <v>0</v>
      </c>
      <c r="D8" s="96">
        <f>SUMIFS('A-SOUHRN'!$F$2:$F$803,'A-SOUHRN'!$G$2:$G$803,$B8,'A-SOUHRN'!$A$2:$A$803,$A8,'A-SOUHRN'!$P$2:$P$803,"ANO",'A-SOUHRN'!$Q$2:$Q$803,"ANO",'A-SOUHRN'!$R$2:$R$803,"ANO")</f>
        <v>0</v>
      </c>
      <c r="E8" s="95">
        <f>SUMIFS('A-SOUHRN'!$L$2:$L$803,'A-SOUHRN'!$G$2:$G$803,$B8,'A-SOUHRN'!$A$2:$A$803,$A8,'A-SOUHRN'!$P$2:$P$803,"ANO",'A-SOUHRN'!$Q$2:$Q$803,"ANO",'A-SOUHRN'!$R$2:$R$803,"ANO")</f>
        <v>0</v>
      </c>
      <c r="F8" s="98"/>
      <c r="G8" s="98"/>
      <c r="H8" s="95">
        <f>SUMIFS('A-SOUHRN'!$K$2:$K$803,'A-SOUHRN'!$G$2:$G$803,#REF!,'A-SOUHRN'!$A$2:$A$803,#REF!,'A-SOUHRN'!$P$2:$P$803,"ANO",'A-SOUHRN'!$Q$2:$Q$803,"ANO",'A-SOUHRN'!$R$2:$R$803,"ANO",'A-SOUHRN'!$I$2:$I$803,$F8,'A-SOUHRN'!$J$2:$J$803,$G8)</f>
        <v>0</v>
      </c>
      <c r="I8" s="96">
        <f>SUMIFS('A-SOUHRN'!$F$2:$F$803,'A-SOUHRN'!$G$2:$G$803,#REF!,'A-SOUHRN'!$A$2:$A$803,#REF!,'A-SOUHRN'!$P$2:$P$803,"ANO",'A-SOUHRN'!$Q$2:$Q$803,"ANO",'A-SOUHRN'!$R$2:$R$803,"ANO",'A-SOUHRN'!$I$2:$I$803,$F8,'A-SOUHRN'!$J$2:$J$803,$G8)</f>
        <v>0</v>
      </c>
      <c r="J8" s="95">
        <f>SUMIFS('A-SOUHRN'!$L$2:$L$803,'A-SOUHRN'!$G$2:$G$803,#REF!,'A-SOUHRN'!$A$2:$A$803,#REF!,'A-SOUHRN'!$P$2:$P$803,"ANO",'A-SOUHRN'!$Q$2:$Q$803,"ANO",'A-SOUHRN'!$R$2:$R$803,"ANO",'A-SOUHRN'!$I$2:$I$803,$F8,'A-SOUHRN'!$J$2:$J$803,$G8)</f>
        <v>0</v>
      </c>
      <c r="K8" s="98"/>
      <c r="L8" s="98"/>
      <c r="M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N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O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P8" s="98"/>
      <c r="Q8" s="98"/>
      <c r="R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S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T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U8" s="98"/>
      <c r="V8" s="98"/>
      <c r="W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X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Y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  <c r="Z8" s="98"/>
      <c r="AA8" s="98"/>
      <c r="AB8" s="95">
        <f>SUMIFS('A-SOUHRN'!$K$2:$K$803,'A-SOUHRN'!$G$2:$G$803,#REF!,'A-SOUHRN'!$A$2:$A$803,#REF!,'A-SOUHRN'!$P$2:$P$803,"ANO",'A-SOUHRN'!$Q$2:$Q$803,"ANO",'A-SOUHRN'!$R$2:$R$803,"ANO",'A-SOUHRN'!$I$2:$I$803,$K8,'A-SOUHRN'!$J$2:$J$803,$L8)</f>
        <v>0</v>
      </c>
      <c r="AC8" s="96">
        <f>SUMIFS('A-SOUHRN'!$F$2:$F$803,'A-SOUHRN'!$G$2:$G$803,#REF!,'A-SOUHRN'!$A$2:$A$803,#REF!,'A-SOUHRN'!$P$2:$P$803,"ANO",'A-SOUHRN'!$Q$2:$Q$803,"ANO",'A-SOUHRN'!$R$2:$R$803,"ANO",'A-SOUHRN'!$I$2:$I$803,$K8,'A-SOUHRN'!$J$2:$J$803,$L8)</f>
        <v>0</v>
      </c>
      <c r="AD8" s="95">
        <f>SUMIFS('A-SOUHRN'!$L$2:$L$803,'A-SOUHRN'!$G$2:$G$803,#REF!,'A-SOUHRN'!$A$2:$A$803,#REF!,'A-SOUHRN'!$P$2:$P$803,"ANO",'A-SOUHRN'!$Q$2:$Q$803,"ANO",'A-SOUHRN'!$R$2:$R$803,"ANO",'A-SOUHRN'!$I$2:$I$803,$K8,'A-SOUHRN'!$J$2:$J$803,$L8)</f>
        <v>0</v>
      </c>
    </row>
    <row r="9" spans="1:30" x14ac:dyDescent="0.25">
      <c r="A9" s="88" t="s">
        <v>79</v>
      </c>
      <c r="B9" s="98"/>
      <c r="C9" s="95">
        <f>SUMIFS('A-SOUHRN'!$K$2:$K$803,'A-SOUHRN'!$G$2:$G$803,$B9,'A-SOUHRN'!$A$2:$A$803,$A9,'A-SOUHRN'!$P$2:$P$803,"ANO",'A-SOUHRN'!$Q$2:$Q$803,"ANO",'A-SOUHRN'!$R$2:$R$803,"ANO")</f>
        <v>0</v>
      </c>
      <c r="D9" s="96">
        <f>SUMIFS('A-SOUHRN'!$F$2:$F$803,'A-SOUHRN'!$G$2:$G$803,$B9,'A-SOUHRN'!$A$2:$A$803,$A9,'A-SOUHRN'!$P$2:$P$803,"ANO",'A-SOUHRN'!$Q$2:$Q$803,"ANO",'A-SOUHRN'!$R$2:$R$803,"ANO")</f>
        <v>0</v>
      </c>
      <c r="E9" s="95">
        <f>SUMIFS('A-SOUHRN'!$L$2:$L$803,'A-SOUHRN'!$G$2:$G$803,$B9,'A-SOUHRN'!$A$2:$A$803,$A9,'A-SOUHRN'!$P$2:$P$803,"ANO",'A-SOUHRN'!$Q$2:$Q$803,"ANO",'A-SOUHRN'!$R$2:$R$803,"ANO")</f>
        <v>0</v>
      </c>
      <c r="F9" s="98"/>
      <c r="G9" s="98"/>
      <c r="H9" s="95">
        <f>SUMIFS('A-SOUHRN'!$K$2:$K$803,'A-SOUHRN'!$G$2:$G$803,#REF!,'A-SOUHRN'!$A$2:$A$803,#REF!,'A-SOUHRN'!$P$2:$P$803,"ANO",'A-SOUHRN'!$Q$2:$Q$803,"ANO",'A-SOUHRN'!$R$2:$R$803,"ANO",'A-SOUHRN'!$I$2:$I$803,$F9,'A-SOUHRN'!$J$2:$J$803,$G9)</f>
        <v>0</v>
      </c>
      <c r="I9" s="96">
        <f>SUMIFS('A-SOUHRN'!$F$2:$F$803,'A-SOUHRN'!$G$2:$G$803,#REF!,'A-SOUHRN'!$A$2:$A$803,#REF!,'A-SOUHRN'!$P$2:$P$803,"ANO",'A-SOUHRN'!$Q$2:$Q$803,"ANO",'A-SOUHRN'!$R$2:$R$803,"ANO",'A-SOUHRN'!$I$2:$I$803,$F9,'A-SOUHRN'!$J$2:$J$803,$G9)</f>
        <v>0</v>
      </c>
      <c r="J9" s="95">
        <f>SUMIFS('A-SOUHRN'!$L$2:$L$803,'A-SOUHRN'!$G$2:$G$803,#REF!,'A-SOUHRN'!$A$2:$A$803,#REF!,'A-SOUHRN'!$P$2:$P$803,"ANO",'A-SOUHRN'!$Q$2:$Q$803,"ANO",'A-SOUHRN'!$R$2:$R$803,"ANO",'A-SOUHRN'!$I$2:$I$803,$F9,'A-SOUHRN'!$J$2:$J$803,$G9)</f>
        <v>0</v>
      </c>
      <c r="K9" s="98"/>
      <c r="L9" s="98"/>
      <c r="M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N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O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P9" s="98"/>
      <c r="Q9" s="98"/>
      <c r="R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S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T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U9" s="98"/>
      <c r="V9" s="98"/>
      <c r="W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X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Y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  <c r="Z9" s="98"/>
      <c r="AA9" s="98"/>
      <c r="AB9" s="95">
        <f>SUMIFS('A-SOUHRN'!$K$2:$K$803,'A-SOUHRN'!$G$2:$G$803,#REF!,'A-SOUHRN'!$A$2:$A$803,#REF!,'A-SOUHRN'!$P$2:$P$803,"ANO",'A-SOUHRN'!$Q$2:$Q$803,"ANO",'A-SOUHRN'!$R$2:$R$803,"ANO",'A-SOUHRN'!$I$2:$I$803,$K9,'A-SOUHRN'!$J$2:$J$803,$L9)</f>
        <v>0</v>
      </c>
      <c r="AC9" s="96">
        <f>SUMIFS('A-SOUHRN'!$F$2:$F$803,'A-SOUHRN'!$G$2:$G$803,#REF!,'A-SOUHRN'!$A$2:$A$803,#REF!,'A-SOUHRN'!$P$2:$P$803,"ANO",'A-SOUHRN'!$Q$2:$Q$803,"ANO",'A-SOUHRN'!$R$2:$R$803,"ANO",'A-SOUHRN'!$I$2:$I$803,$K9,'A-SOUHRN'!$J$2:$J$803,$L9)</f>
        <v>0</v>
      </c>
      <c r="AD9" s="95">
        <f>SUMIFS('A-SOUHRN'!$L$2:$L$803,'A-SOUHRN'!$G$2:$G$803,#REF!,'A-SOUHRN'!$A$2:$A$803,#REF!,'A-SOUHRN'!$P$2:$P$803,"ANO",'A-SOUHRN'!$Q$2:$Q$803,"ANO",'A-SOUHRN'!$R$2:$R$803,"ANO",'A-SOUHRN'!$I$2:$I$803,$K9,'A-SOUHRN'!$J$2:$J$803,$L9)</f>
        <v>0</v>
      </c>
    </row>
    <row r="10" spans="1:30" x14ac:dyDescent="0.25">
      <c r="A10" s="88" t="s">
        <v>79</v>
      </c>
      <c r="B10" s="99"/>
      <c r="C10" s="95">
        <f>SUMIFS('A-SOUHRN'!$K$2:$K$803,'A-SOUHRN'!$G$2:$G$803,$B10,'A-SOUHRN'!$A$2:$A$803,$A10,'A-SOUHRN'!$P$2:$P$803,"ANO",'A-SOUHRN'!$Q$2:$Q$803,"ANO",'A-SOUHRN'!$R$2:$R$803,"ANO")</f>
        <v>0</v>
      </c>
      <c r="D10" s="96">
        <f>SUMIFS('A-SOUHRN'!$F$2:$F$803,'A-SOUHRN'!$G$2:$G$803,$B10,'A-SOUHRN'!$A$2:$A$803,$A10,'A-SOUHRN'!$P$2:$P$803,"ANO",'A-SOUHRN'!$Q$2:$Q$803,"ANO",'A-SOUHRN'!$R$2:$R$803,"ANO")</f>
        <v>0</v>
      </c>
      <c r="E10" s="95">
        <f>SUMIFS('A-SOUHRN'!$L$2:$L$803,'A-SOUHRN'!$G$2:$G$803,$B10,'A-SOUHRN'!$A$2:$A$803,$A10,'A-SOUHRN'!$P$2:$P$803,"ANO",'A-SOUHRN'!$Q$2:$Q$803,"ANO",'A-SOUHRN'!$R$2:$R$803,"ANO")</f>
        <v>0</v>
      </c>
      <c r="F10" s="99"/>
      <c r="G10" s="99"/>
      <c r="H10" s="95">
        <f>SUMIFS('A-SOUHRN'!$K$2:$K$803,'A-SOUHRN'!$G$2:$G$803,#REF!,'A-SOUHRN'!$A$2:$A$803,#REF!,'A-SOUHRN'!$P$2:$P$803,"ANO",'A-SOUHRN'!$Q$2:$Q$803,"ANO",'A-SOUHRN'!$R$2:$R$803,"ANO",'A-SOUHRN'!$I$2:$I$803,$F10,'A-SOUHRN'!$J$2:$J$803,$G10)</f>
        <v>0</v>
      </c>
      <c r="I10" s="96">
        <f>SUMIFS('A-SOUHRN'!$F$2:$F$803,'A-SOUHRN'!$G$2:$G$803,#REF!,'A-SOUHRN'!$A$2:$A$803,#REF!,'A-SOUHRN'!$P$2:$P$803,"ANO",'A-SOUHRN'!$Q$2:$Q$803,"ANO",'A-SOUHRN'!$R$2:$R$803,"ANO",'A-SOUHRN'!$I$2:$I$803,$F10,'A-SOUHRN'!$J$2:$J$803,$G10)</f>
        <v>0</v>
      </c>
      <c r="J10" s="95">
        <f>SUMIFS('A-SOUHRN'!$L$2:$L$803,'A-SOUHRN'!$G$2:$G$803,#REF!,'A-SOUHRN'!$A$2:$A$803,#REF!,'A-SOUHRN'!$P$2:$P$803,"ANO",'A-SOUHRN'!$Q$2:$Q$803,"ANO",'A-SOUHRN'!$R$2:$R$803,"ANO",'A-SOUHRN'!$I$2:$I$803,$F10,'A-SOUHRN'!$J$2:$J$803,$G10)</f>
        <v>0</v>
      </c>
      <c r="K10" s="99"/>
      <c r="L10" s="99"/>
      <c r="M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N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O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P10" s="99"/>
      <c r="Q10" s="99"/>
      <c r="R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S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T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U10" s="99"/>
      <c r="V10" s="99"/>
      <c r="W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X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Y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  <c r="Z10" s="99"/>
      <c r="AA10" s="99"/>
      <c r="AB10" s="95">
        <f>SUMIFS('A-SOUHRN'!$K$2:$K$803,'A-SOUHRN'!$G$2:$G$803,#REF!,'A-SOUHRN'!$A$2:$A$803,#REF!,'A-SOUHRN'!$P$2:$P$803,"ANO",'A-SOUHRN'!$Q$2:$Q$803,"ANO",'A-SOUHRN'!$R$2:$R$803,"ANO",'A-SOUHRN'!$I$2:$I$803,$K10,'A-SOUHRN'!$J$2:$J$803,$L10)</f>
        <v>0</v>
      </c>
      <c r="AC10" s="96">
        <f>SUMIFS('A-SOUHRN'!$F$2:$F$803,'A-SOUHRN'!$G$2:$G$803,#REF!,'A-SOUHRN'!$A$2:$A$803,#REF!,'A-SOUHRN'!$P$2:$P$803,"ANO",'A-SOUHRN'!$Q$2:$Q$803,"ANO",'A-SOUHRN'!$R$2:$R$803,"ANO",'A-SOUHRN'!$I$2:$I$803,$K10,'A-SOUHRN'!$J$2:$J$803,$L10)</f>
        <v>0</v>
      </c>
      <c r="AD10" s="95">
        <f>SUMIFS('A-SOUHRN'!$L$2:$L$803,'A-SOUHRN'!$G$2:$G$803,#REF!,'A-SOUHRN'!$A$2:$A$803,#REF!,'A-SOUHRN'!$P$2:$P$803,"ANO",'A-SOUHRN'!$Q$2:$Q$803,"ANO",'A-SOUHRN'!$R$2:$R$803,"ANO",'A-SOUHRN'!$I$2:$I$803,$K10,'A-SOUHRN'!$J$2:$J$803,$L10)</f>
        <v>0</v>
      </c>
    </row>
    <row r="11" spans="1:30" x14ac:dyDescent="0.25">
      <c r="A11" s="88" t="s">
        <v>79</v>
      </c>
      <c r="B11" s="99"/>
      <c r="C11" s="95">
        <f>SUMIFS('A-SOUHRN'!$K$2:$K$803,'A-SOUHRN'!$G$2:$G$803,$B11,'A-SOUHRN'!$A$2:$A$803,$A11,'A-SOUHRN'!$P$2:$P$803,"ANO",'A-SOUHRN'!$Q$2:$Q$803,"ANO",'A-SOUHRN'!$R$2:$R$803,"ANO")</f>
        <v>0</v>
      </c>
      <c r="D11" s="96">
        <f>SUMIFS('A-SOUHRN'!$F$2:$F$803,'A-SOUHRN'!$G$2:$G$803,$B11,'A-SOUHRN'!$A$2:$A$803,$A11,'A-SOUHRN'!$P$2:$P$803,"ANO",'A-SOUHRN'!$Q$2:$Q$803,"ANO",'A-SOUHRN'!$R$2:$R$803,"ANO")</f>
        <v>0</v>
      </c>
      <c r="E11" s="95">
        <f>SUMIFS('A-SOUHRN'!$L$2:$L$803,'A-SOUHRN'!$G$2:$G$803,$B11,'A-SOUHRN'!$A$2:$A$803,$A11,'A-SOUHRN'!$P$2:$P$803,"ANO",'A-SOUHRN'!$Q$2:$Q$803,"ANO",'A-SOUHRN'!$R$2:$R$803,"ANO")</f>
        <v>0</v>
      </c>
      <c r="F11" s="99"/>
      <c r="G11" s="99"/>
      <c r="H11" s="95">
        <f>SUMIFS('A-SOUHRN'!$K$2:$K$803,'A-SOUHRN'!$G$2:$G$803,#REF!,'A-SOUHRN'!$A$2:$A$803,#REF!,'A-SOUHRN'!$P$2:$P$803,"ANO",'A-SOUHRN'!$Q$2:$Q$803,"ANO",'A-SOUHRN'!$R$2:$R$803,"ANO",'A-SOUHRN'!$I$2:$I$803,$F11,'A-SOUHRN'!$J$2:$J$803,$G11)</f>
        <v>0</v>
      </c>
      <c r="I11" s="96">
        <f>SUMIFS('A-SOUHRN'!$F$2:$F$803,'A-SOUHRN'!$G$2:$G$803,#REF!,'A-SOUHRN'!$A$2:$A$803,#REF!,'A-SOUHRN'!$P$2:$P$803,"ANO",'A-SOUHRN'!$Q$2:$Q$803,"ANO",'A-SOUHRN'!$R$2:$R$803,"ANO",'A-SOUHRN'!$I$2:$I$803,$F11,'A-SOUHRN'!$J$2:$J$803,$G11)</f>
        <v>0</v>
      </c>
      <c r="J11" s="95">
        <f>SUMIFS('A-SOUHRN'!$L$2:$L$803,'A-SOUHRN'!$G$2:$G$803,#REF!,'A-SOUHRN'!$A$2:$A$803,#REF!,'A-SOUHRN'!$P$2:$P$803,"ANO",'A-SOUHRN'!$Q$2:$Q$803,"ANO",'A-SOUHRN'!$R$2:$R$803,"ANO",'A-SOUHRN'!$I$2:$I$803,$F11,'A-SOUHRN'!$J$2:$J$803,$G11)</f>
        <v>0</v>
      </c>
      <c r="K11" s="99"/>
      <c r="L11" s="99"/>
      <c r="M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N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O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P11" s="99"/>
      <c r="Q11" s="99"/>
      <c r="R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S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T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U11" s="99"/>
      <c r="V11" s="99"/>
      <c r="W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X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Y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  <c r="Z11" s="99"/>
      <c r="AA11" s="99"/>
      <c r="AB11" s="95">
        <f>SUMIFS('A-SOUHRN'!$K$2:$K$803,'A-SOUHRN'!$G$2:$G$803,#REF!,'A-SOUHRN'!$A$2:$A$803,#REF!,'A-SOUHRN'!$P$2:$P$803,"ANO",'A-SOUHRN'!$Q$2:$Q$803,"ANO",'A-SOUHRN'!$R$2:$R$803,"ANO",'A-SOUHRN'!$I$2:$I$803,$K11,'A-SOUHRN'!$J$2:$J$803,$L11)</f>
        <v>0</v>
      </c>
      <c r="AC11" s="96">
        <f>SUMIFS('A-SOUHRN'!$F$2:$F$803,'A-SOUHRN'!$G$2:$G$803,#REF!,'A-SOUHRN'!$A$2:$A$803,#REF!,'A-SOUHRN'!$P$2:$P$803,"ANO",'A-SOUHRN'!$Q$2:$Q$803,"ANO",'A-SOUHRN'!$R$2:$R$803,"ANO",'A-SOUHRN'!$I$2:$I$803,$K11,'A-SOUHRN'!$J$2:$J$803,$L11)</f>
        <v>0</v>
      </c>
      <c r="AD11" s="95">
        <f>SUMIFS('A-SOUHRN'!$L$2:$L$803,'A-SOUHRN'!$G$2:$G$803,#REF!,'A-SOUHRN'!$A$2:$A$803,#REF!,'A-SOUHRN'!$P$2:$P$803,"ANO",'A-SOUHRN'!$Q$2:$Q$803,"ANO",'A-SOUHRN'!$R$2:$R$803,"ANO",'A-SOUHRN'!$I$2:$I$803,$K11,'A-SOUHRN'!$J$2:$J$803,$L11)</f>
        <v>0</v>
      </c>
    </row>
    <row r="12" spans="1:30" x14ac:dyDescent="0.25">
      <c r="A12" s="88" t="s">
        <v>79</v>
      </c>
      <c r="B12" s="99"/>
      <c r="C12" s="95">
        <f>SUMIFS('A-SOUHRN'!$K$2:$K$803,'A-SOUHRN'!$G$2:$G$803,$B12,'A-SOUHRN'!$A$2:$A$803,$A12,'A-SOUHRN'!$P$2:$P$803,"ANO",'A-SOUHRN'!$Q$2:$Q$803,"ANO",'A-SOUHRN'!$R$2:$R$803,"ANO")</f>
        <v>0</v>
      </c>
      <c r="D12" s="96">
        <f>SUMIFS('A-SOUHRN'!$F$2:$F$803,'A-SOUHRN'!$G$2:$G$803,$B12,'A-SOUHRN'!$A$2:$A$803,$A12,'A-SOUHRN'!$P$2:$P$803,"ANO",'A-SOUHRN'!$Q$2:$Q$803,"ANO",'A-SOUHRN'!$R$2:$R$803,"ANO")</f>
        <v>0</v>
      </c>
      <c r="E12" s="95">
        <f>SUMIFS('A-SOUHRN'!$L$2:$L$803,'A-SOUHRN'!$G$2:$G$803,$B12,'A-SOUHRN'!$A$2:$A$803,$A12,'A-SOUHRN'!$P$2:$P$803,"ANO",'A-SOUHRN'!$Q$2:$Q$803,"ANO",'A-SOUHRN'!$R$2:$R$803,"ANO")</f>
        <v>0</v>
      </c>
      <c r="F12" s="99"/>
      <c r="G12" s="99"/>
      <c r="H12" s="95">
        <f>SUMIFS('A-SOUHRN'!$K$2:$K$803,'A-SOUHRN'!$G$2:$G$803,#REF!,'A-SOUHRN'!$A$2:$A$803,#REF!,'A-SOUHRN'!$P$2:$P$803,"ANO",'A-SOUHRN'!$Q$2:$Q$803,"ANO",'A-SOUHRN'!$R$2:$R$803,"ANO",'A-SOUHRN'!$I$2:$I$803,$F12,'A-SOUHRN'!$J$2:$J$803,$G12)</f>
        <v>0</v>
      </c>
      <c r="I12" s="96">
        <f>SUMIFS('A-SOUHRN'!$F$2:$F$803,'A-SOUHRN'!$G$2:$G$803,#REF!,'A-SOUHRN'!$A$2:$A$803,#REF!,'A-SOUHRN'!$P$2:$P$803,"ANO",'A-SOUHRN'!$Q$2:$Q$803,"ANO",'A-SOUHRN'!$R$2:$R$803,"ANO",'A-SOUHRN'!$I$2:$I$803,$F12,'A-SOUHRN'!$J$2:$J$803,$G12)</f>
        <v>0</v>
      </c>
      <c r="J12" s="95">
        <f>SUMIFS('A-SOUHRN'!$L$2:$L$803,'A-SOUHRN'!$G$2:$G$803,#REF!,'A-SOUHRN'!$A$2:$A$803,#REF!,'A-SOUHRN'!$P$2:$P$803,"ANO",'A-SOUHRN'!$Q$2:$Q$803,"ANO",'A-SOUHRN'!$R$2:$R$803,"ANO",'A-SOUHRN'!$I$2:$I$803,$F12,'A-SOUHRN'!$J$2:$J$803,$G12)</f>
        <v>0</v>
      </c>
      <c r="K12" s="99"/>
      <c r="L12" s="99"/>
      <c r="M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N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O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P12" s="99"/>
      <c r="Q12" s="99"/>
      <c r="R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S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T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U12" s="99"/>
      <c r="V12" s="99"/>
      <c r="W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X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Y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  <c r="Z12" s="99"/>
      <c r="AA12" s="99"/>
      <c r="AB12" s="95">
        <f>SUMIFS('A-SOUHRN'!$K$2:$K$803,'A-SOUHRN'!$G$2:$G$803,#REF!,'A-SOUHRN'!$A$2:$A$803,#REF!,'A-SOUHRN'!$P$2:$P$803,"ANO",'A-SOUHRN'!$Q$2:$Q$803,"ANO",'A-SOUHRN'!$R$2:$R$803,"ANO",'A-SOUHRN'!$I$2:$I$803,$K12,'A-SOUHRN'!$J$2:$J$803,$L12)</f>
        <v>0</v>
      </c>
      <c r="AC12" s="96">
        <f>SUMIFS('A-SOUHRN'!$F$2:$F$803,'A-SOUHRN'!$G$2:$G$803,#REF!,'A-SOUHRN'!$A$2:$A$803,#REF!,'A-SOUHRN'!$P$2:$P$803,"ANO",'A-SOUHRN'!$Q$2:$Q$803,"ANO",'A-SOUHRN'!$R$2:$R$803,"ANO",'A-SOUHRN'!$I$2:$I$803,$K12,'A-SOUHRN'!$J$2:$J$803,$L12)</f>
        <v>0</v>
      </c>
      <c r="AD12" s="95">
        <f>SUMIFS('A-SOUHRN'!$L$2:$L$803,'A-SOUHRN'!$G$2:$G$803,#REF!,'A-SOUHRN'!$A$2:$A$803,#REF!,'A-SOUHRN'!$P$2:$P$803,"ANO",'A-SOUHRN'!$Q$2:$Q$803,"ANO",'A-SOUHRN'!$R$2:$R$803,"ANO",'A-SOUHRN'!$I$2:$I$803,$K12,'A-SOUHRN'!$J$2:$J$803,$L12)</f>
        <v>0</v>
      </c>
    </row>
    <row r="13" spans="1:30" x14ac:dyDescent="0.25">
      <c r="A13" s="88" t="s">
        <v>79</v>
      </c>
      <c r="B13" s="99"/>
      <c r="C13" s="95">
        <f>SUMIFS('A-SOUHRN'!$K$2:$K$803,'A-SOUHRN'!$G$2:$G$803,$B13,'A-SOUHRN'!$A$2:$A$803,$A13,'A-SOUHRN'!$P$2:$P$803,"ANO",'A-SOUHRN'!$Q$2:$Q$803,"ANO",'A-SOUHRN'!$R$2:$R$803,"ANO")</f>
        <v>0</v>
      </c>
      <c r="D13" s="96">
        <f>SUMIFS('A-SOUHRN'!$F$2:$F$803,'A-SOUHRN'!$G$2:$G$803,$B13,'A-SOUHRN'!$A$2:$A$803,$A13,'A-SOUHRN'!$P$2:$P$803,"ANO",'A-SOUHRN'!$Q$2:$Q$803,"ANO",'A-SOUHRN'!$R$2:$R$803,"ANO")</f>
        <v>0</v>
      </c>
      <c r="E13" s="95">
        <f>SUMIFS('A-SOUHRN'!$L$2:$L$803,'A-SOUHRN'!$G$2:$G$803,$B13,'A-SOUHRN'!$A$2:$A$803,$A13,'A-SOUHRN'!$P$2:$P$803,"ANO",'A-SOUHRN'!$Q$2:$Q$803,"ANO",'A-SOUHRN'!$R$2:$R$803,"ANO")</f>
        <v>0</v>
      </c>
      <c r="F13" s="99"/>
      <c r="G13" s="99"/>
      <c r="H13" s="95">
        <f>SUMIFS('A-SOUHRN'!$K$2:$K$803,'A-SOUHRN'!$G$2:$G$803,#REF!,'A-SOUHRN'!$A$2:$A$803,#REF!,'A-SOUHRN'!$P$2:$P$803,"ANO",'A-SOUHRN'!$Q$2:$Q$803,"ANO",'A-SOUHRN'!$R$2:$R$803,"ANO",'A-SOUHRN'!$I$2:$I$803,$F13,'A-SOUHRN'!$J$2:$J$803,$G13)</f>
        <v>0</v>
      </c>
      <c r="I13" s="96">
        <f>SUMIFS('A-SOUHRN'!$F$2:$F$803,'A-SOUHRN'!$G$2:$G$803,#REF!,'A-SOUHRN'!$A$2:$A$803,#REF!,'A-SOUHRN'!$P$2:$P$803,"ANO",'A-SOUHRN'!$Q$2:$Q$803,"ANO",'A-SOUHRN'!$R$2:$R$803,"ANO",'A-SOUHRN'!$I$2:$I$803,$F13,'A-SOUHRN'!$J$2:$J$803,$G13)</f>
        <v>0</v>
      </c>
      <c r="J13" s="95">
        <f>SUMIFS('A-SOUHRN'!$L$2:$L$803,'A-SOUHRN'!$G$2:$G$803,#REF!,'A-SOUHRN'!$A$2:$A$803,#REF!,'A-SOUHRN'!$P$2:$P$803,"ANO",'A-SOUHRN'!$Q$2:$Q$803,"ANO",'A-SOUHRN'!$R$2:$R$803,"ANO",'A-SOUHRN'!$I$2:$I$803,$F13,'A-SOUHRN'!$J$2:$J$803,$G13)</f>
        <v>0</v>
      </c>
      <c r="K13" s="99"/>
      <c r="L13" s="99"/>
      <c r="M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N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O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P13" s="99"/>
      <c r="Q13" s="99"/>
      <c r="R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S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T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U13" s="99"/>
      <c r="V13" s="99"/>
      <c r="W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X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Y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  <c r="Z13" s="99"/>
      <c r="AA13" s="99"/>
      <c r="AB13" s="95">
        <f>SUMIFS('A-SOUHRN'!$K$2:$K$803,'A-SOUHRN'!$G$2:$G$803,#REF!,'A-SOUHRN'!$A$2:$A$803,#REF!,'A-SOUHRN'!$P$2:$P$803,"ANO",'A-SOUHRN'!$Q$2:$Q$803,"ANO",'A-SOUHRN'!$R$2:$R$803,"ANO",'A-SOUHRN'!$I$2:$I$803,$K13,'A-SOUHRN'!$J$2:$J$803,$L13)</f>
        <v>0</v>
      </c>
      <c r="AC13" s="96">
        <f>SUMIFS('A-SOUHRN'!$F$2:$F$803,'A-SOUHRN'!$G$2:$G$803,#REF!,'A-SOUHRN'!$A$2:$A$803,#REF!,'A-SOUHRN'!$P$2:$P$803,"ANO",'A-SOUHRN'!$Q$2:$Q$803,"ANO",'A-SOUHRN'!$R$2:$R$803,"ANO",'A-SOUHRN'!$I$2:$I$803,$K13,'A-SOUHRN'!$J$2:$J$803,$L13)</f>
        <v>0</v>
      </c>
      <c r="AD13" s="95">
        <f>SUMIFS('A-SOUHRN'!$L$2:$L$803,'A-SOUHRN'!$G$2:$G$803,#REF!,'A-SOUHRN'!$A$2:$A$803,#REF!,'A-SOUHRN'!$P$2:$P$803,"ANO",'A-SOUHRN'!$Q$2:$Q$803,"ANO",'A-SOUHRN'!$R$2:$R$803,"ANO",'A-SOUHRN'!$I$2:$I$803,$K13,'A-SOUHRN'!$J$2:$J$803,$L13)</f>
        <v>0</v>
      </c>
    </row>
    <row r="14" spans="1:30" x14ac:dyDescent="0.25">
      <c r="A14" s="88" t="s">
        <v>79</v>
      </c>
      <c r="B14" s="99"/>
      <c r="C14" s="95">
        <f>SUMIFS('A-SOUHRN'!$K$2:$K$803,'A-SOUHRN'!$G$2:$G$803,$B14,'A-SOUHRN'!$A$2:$A$803,$A14,'A-SOUHRN'!$P$2:$P$803,"ANO",'A-SOUHRN'!$Q$2:$Q$803,"ANO",'A-SOUHRN'!$R$2:$R$803,"ANO")</f>
        <v>0</v>
      </c>
      <c r="D14" s="96">
        <f>SUMIFS('A-SOUHRN'!$F$2:$F$803,'A-SOUHRN'!$G$2:$G$803,$B14,'A-SOUHRN'!$A$2:$A$803,$A14,'A-SOUHRN'!$P$2:$P$803,"ANO",'A-SOUHRN'!$Q$2:$Q$803,"ANO",'A-SOUHRN'!$R$2:$R$803,"ANO")</f>
        <v>0</v>
      </c>
      <c r="E14" s="95">
        <f>SUMIFS('A-SOUHRN'!$L$2:$L$803,'A-SOUHRN'!$G$2:$G$803,$B14,'A-SOUHRN'!$A$2:$A$803,$A14,'A-SOUHRN'!$P$2:$P$803,"ANO",'A-SOUHRN'!$Q$2:$Q$803,"ANO",'A-SOUHRN'!$R$2:$R$803,"ANO")</f>
        <v>0</v>
      </c>
      <c r="F14" s="99"/>
      <c r="G14" s="99"/>
      <c r="H14" s="95">
        <f>SUMIFS('A-SOUHRN'!$K$2:$K$803,'A-SOUHRN'!$G$2:$G$803,#REF!,'A-SOUHRN'!$A$2:$A$803,#REF!,'A-SOUHRN'!$P$2:$P$803,"ANO",'A-SOUHRN'!$Q$2:$Q$803,"ANO",'A-SOUHRN'!$R$2:$R$803,"ANO",'A-SOUHRN'!$I$2:$I$803,$F14,'A-SOUHRN'!$J$2:$J$803,$G14)</f>
        <v>0</v>
      </c>
      <c r="I14" s="96">
        <f>SUMIFS('A-SOUHRN'!$F$2:$F$803,'A-SOUHRN'!$G$2:$G$803,#REF!,'A-SOUHRN'!$A$2:$A$803,#REF!,'A-SOUHRN'!$P$2:$P$803,"ANO",'A-SOUHRN'!$Q$2:$Q$803,"ANO",'A-SOUHRN'!$R$2:$R$803,"ANO",'A-SOUHRN'!$I$2:$I$803,$F14,'A-SOUHRN'!$J$2:$J$803,$G14)</f>
        <v>0</v>
      </c>
      <c r="J14" s="95">
        <f>SUMIFS('A-SOUHRN'!$L$2:$L$803,'A-SOUHRN'!$G$2:$G$803,#REF!,'A-SOUHRN'!$A$2:$A$803,#REF!,'A-SOUHRN'!$P$2:$P$803,"ANO",'A-SOUHRN'!$Q$2:$Q$803,"ANO",'A-SOUHRN'!$R$2:$R$803,"ANO",'A-SOUHRN'!$I$2:$I$803,$F14,'A-SOUHRN'!$J$2:$J$803,$G14)</f>
        <v>0</v>
      </c>
      <c r="K14" s="99"/>
      <c r="L14" s="99"/>
      <c r="M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N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O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P14" s="99"/>
      <c r="Q14" s="99"/>
      <c r="R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S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T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U14" s="99"/>
      <c r="V14" s="99"/>
      <c r="W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X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Y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  <c r="Z14" s="99"/>
      <c r="AA14" s="99"/>
      <c r="AB14" s="95">
        <f>SUMIFS('A-SOUHRN'!$K$2:$K$803,'A-SOUHRN'!$G$2:$G$803,#REF!,'A-SOUHRN'!$A$2:$A$803,#REF!,'A-SOUHRN'!$P$2:$P$803,"ANO",'A-SOUHRN'!$Q$2:$Q$803,"ANO",'A-SOUHRN'!$R$2:$R$803,"ANO",'A-SOUHRN'!$I$2:$I$803,$K14,'A-SOUHRN'!$J$2:$J$803,$L14)</f>
        <v>0</v>
      </c>
      <c r="AC14" s="96">
        <f>SUMIFS('A-SOUHRN'!$F$2:$F$803,'A-SOUHRN'!$G$2:$G$803,#REF!,'A-SOUHRN'!$A$2:$A$803,#REF!,'A-SOUHRN'!$P$2:$P$803,"ANO",'A-SOUHRN'!$Q$2:$Q$803,"ANO",'A-SOUHRN'!$R$2:$R$803,"ANO",'A-SOUHRN'!$I$2:$I$803,$K14,'A-SOUHRN'!$J$2:$J$803,$L14)</f>
        <v>0</v>
      </c>
      <c r="AD14" s="95">
        <f>SUMIFS('A-SOUHRN'!$L$2:$L$803,'A-SOUHRN'!$G$2:$G$803,#REF!,'A-SOUHRN'!$A$2:$A$803,#REF!,'A-SOUHRN'!$P$2:$P$803,"ANO",'A-SOUHRN'!$Q$2:$Q$803,"ANO",'A-SOUHRN'!$R$2:$R$803,"ANO",'A-SOUHRN'!$I$2:$I$803,$K14,'A-SOUHRN'!$J$2:$J$803,$L14)</f>
        <v>0</v>
      </c>
    </row>
    <row r="15" spans="1:30" x14ac:dyDescent="0.25">
      <c r="A15" s="88" t="s">
        <v>79</v>
      </c>
      <c r="B15" s="99"/>
      <c r="C15" s="95">
        <f>SUMIFS('A-SOUHRN'!$K$2:$K$803,'A-SOUHRN'!$G$2:$G$803,$B15,'A-SOUHRN'!$A$2:$A$803,$A15,'A-SOUHRN'!$P$2:$P$803,"ANO",'A-SOUHRN'!$Q$2:$Q$803,"ANO",'A-SOUHRN'!$R$2:$R$803,"ANO")</f>
        <v>0</v>
      </c>
      <c r="D15" s="96">
        <f>SUMIFS('A-SOUHRN'!$F$2:$F$803,'A-SOUHRN'!$G$2:$G$803,$B15,'A-SOUHRN'!$A$2:$A$803,$A15,'A-SOUHRN'!$P$2:$P$803,"ANO",'A-SOUHRN'!$Q$2:$Q$803,"ANO",'A-SOUHRN'!$R$2:$R$803,"ANO")</f>
        <v>0</v>
      </c>
      <c r="E15" s="95">
        <f>SUMIFS('A-SOUHRN'!$L$2:$L$803,'A-SOUHRN'!$G$2:$G$803,$B15,'A-SOUHRN'!$A$2:$A$803,$A15,'A-SOUHRN'!$P$2:$P$803,"ANO",'A-SOUHRN'!$Q$2:$Q$803,"ANO",'A-SOUHRN'!$R$2:$R$803,"ANO")</f>
        <v>0</v>
      </c>
      <c r="F15" s="99"/>
      <c r="G15" s="99"/>
      <c r="H15" s="95">
        <f>SUMIFS('A-SOUHRN'!$K$2:$K$803,'A-SOUHRN'!$G$2:$G$803,#REF!,'A-SOUHRN'!$A$2:$A$803,#REF!,'A-SOUHRN'!$P$2:$P$803,"ANO",'A-SOUHRN'!$Q$2:$Q$803,"ANO",'A-SOUHRN'!$R$2:$R$803,"ANO",'A-SOUHRN'!$I$2:$I$803,$F15,'A-SOUHRN'!$J$2:$J$803,$G15)</f>
        <v>0</v>
      </c>
      <c r="I15" s="96">
        <f>SUMIFS('A-SOUHRN'!$F$2:$F$803,'A-SOUHRN'!$G$2:$G$803,#REF!,'A-SOUHRN'!$A$2:$A$803,#REF!,'A-SOUHRN'!$P$2:$P$803,"ANO",'A-SOUHRN'!$Q$2:$Q$803,"ANO",'A-SOUHRN'!$R$2:$R$803,"ANO",'A-SOUHRN'!$I$2:$I$803,$F15,'A-SOUHRN'!$J$2:$J$803,$G15)</f>
        <v>0</v>
      </c>
      <c r="J15" s="95">
        <f>SUMIFS('A-SOUHRN'!$L$2:$L$803,'A-SOUHRN'!$G$2:$G$803,#REF!,'A-SOUHRN'!$A$2:$A$803,#REF!,'A-SOUHRN'!$P$2:$P$803,"ANO",'A-SOUHRN'!$Q$2:$Q$803,"ANO",'A-SOUHRN'!$R$2:$R$803,"ANO",'A-SOUHRN'!$I$2:$I$803,$F15,'A-SOUHRN'!$J$2:$J$803,$G15)</f>
        <v>0</v>
      </c>
      <c r="K15" s="99"/>
      <c r="L15" s="99"/>
      <c r="M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N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O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P15" s="99"/>
      <c r="Q15" s="99"/>
      <c r="R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S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T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U15" s="99"/>
      <c r="V15" s="99"/>
      <c r="W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X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Y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  <c r="Z15" s="99"/>
      <c r="AA15" s="99"/>
      <c r="AB15" s="95">
        <f>SUMIFS('A-SOUHRN'!$K$2:$K$803,'A-SOUHRN'!$G$2:$G$803,#REF!,'A-SOUHRN'!$A$2:$A$803,#REF!,'A-SOUHRN'!$P$2:$P$803,"ANO",'A-SOUHRN'!$Q$2:$Q$803,"ANO",'A-SOUHRN'!$R$2:$R$803,"ANO",'A-SOUHRN'!$I$2:$I$803,$K15,'A-SOUHRN'!$J$2:$J$803,$L15)</f>
        <v>0</v>
      </c>
      <c r="AC15" s="96">
        <f>SUMIFS('A-SOUHRN'!$F$2:$F$803,'A-SOUHRN'!$G$2:$G$803,#REF!,'A-SOUHRN'!$A$2:$A$803,#REF!,'A-SOUHRN'!$P$2:$P$803,"ANO",'A-SOUHRN'!$Q$2:$Q$803,"ANO",'A-SOUHRN'!$R$2:$R$803,"ANO",'A-SOUHRN'!$I$2:$I$803,$K15,'A-SOUHRN'!$J$2:$J$803,$L15)</f>
        <v>0</v>
      </c>
      <c r="AD15" s="95">
        <f>SUMIFS('A-SOUHRN'!$L$2:$L$803,'A-SOUHRN'!$G$2:$G$803,#REF!,'A-SOUHRN'!$A$2:$A$803,#REF!,'A-SOUHRN'!$P$2:$P$803,"ANO",'A-SOUHRN'!$Q$2:$Q$803,"ANO",'A-SOUHRN'!$R$2:$R$803,"ANO",'A-SOUHRN'!$I$2:$I$803,$K15,'A-SOUHRN'!$J$2:$J$803,$L15)</f>
        <v>0</v>
      </c>
    </row>
    <row r="16" spans="1:30" x14ac:dyDescent="0.25">
      <c r="A16" s="88" t="s">
        <v>79</v>
      </c>
      <c r="B16" s="99"/>
      <c r="C16" s="95">
        <f>SUMIFS('A-SOUHRN'!$K$2:$K$803,'A-SOUHRN'!$G$2:$G$803,$B16,'A-SOUHRN'!$A$2:$A$803,$A16,'A-SOUHRN'!$P$2:$P$803,"ANO",'A-SOUHRN'!$Q$2:$Q$803,"ANO",'A-SOUHRN'!$R$2:$R$803,"ANO")</f>
        <v>0</v>
      </c>
      <c r="D16" s="96">
        <f>SUMIFS('A-SOUHRN'!$F$2:$F$803,'A-SOUHRN'!$G$2:$G$803,$B16,'A-SOUHRN'!$A$2:$A$803,$A16,'A-SOUHRN'!$P$2:$P$803,"ANO",'A-SOUHRN'!$Q$2:$Q$803,"ANO",'A-SOUHRN'!$R$2:$R$803,"ANO")</f>
        <v>0</v>
      </c>
      <c r="E16" s="95">
        <f>SUMIFS('A-SOUHRN'!$L$2:$L$803,'A-SOUHRN'!$G$2:$G$803,$B16,'A-SOUHRN'!$A$2:$A$803,$A16,'A-SOUHRN'!$P$2:$P$803,"ANO",'A-SOUHRN'!$Q$2:$Q$803,"ANO",'A-SOUHRN'!$R$2:$R$803,"ANO")</f>
        <v>0</v>
      </c>
      <c r="F16" s="99"/>
      <c r="G16" s="99"/>
      <c r="H16" s="95">
        <f>SUMIFS('A-SOUHRN'!$K$2:$K$803,'A-SOUHRN'!$G$2:$G$803,#REF!,'A-SOUHRN'!$A$2:$A$803,#REF!,'A-SOUHRN'!$P$2:$P$803,"ANO",'A-SOUHRN'!$Q$2:$Q$803,"ANO",'A-SOUHRN'!$R$2:$R$803,"ANO",'A-SOUHRN'!$I$2:$I$803,$F16,'A-SOUHRN'!$J$2:$J$803,$G16)</f>
        <v>0</v>
      </c>
      <c r="I16" s="96">
        <f>SUMIFS('A-SOUHRN'!$F$2:$F$803,'A-SOUHRN'!$G$2:$G$803,#REF!,'A-SOUHRN'!$A$2:$A$803,#REF!,'A-SOUHRN'!$P$2:$P$803,"ANO",'A-SOUHRN'!$Q$2:$Q$803,"ANO",'A-SOUHRN'!$R$2:$R$803,"ANO",'A-SOUHRN'!$I$2:$I$803,$F16,'A-SOUHRN'!$J$2:$J$803,$G16)</f>
        <v>0</v>
      </c>
      <c r="J16" s="95">
        <f>SUMIFS('A-SOUHRN'!$L$2:$L$803,'A-SOUHRN'!$G$2:$G$803,#REF!,'A-SOUHRN'!$A$2:$A$803,#REF!,'A-SOUHRN'!$P$2:$P$803,"ANO",'A-SOUHRN'!$Q$2:$Q$803,"ANO",'A-SOUHRN'!$R$2:$R$803,"ANO",'A-SOUHRN'!$I$2:$I$803,$F16,'A-SOUHRN'!$J$2:$J$803,$G16)</f>
        <v>0</v>
      </c>
      <c r="K16" s="99"/>
      <c r="L16" s="99"/>
      <c r="M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N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O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P16" s="99"/>
      <c r="Q16" s="99"/>
      <c r="R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S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T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U16" s="99"/>
      <c r="V16" s="99"/>
      <c r="W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X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Y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  <c r="Z16" s="99"/>
      <c r="AA16" s="99"/>
      <c r="AB16" s="95">
        <f>SUMIFS('A-SOUHRN'!$K$2:$K$803,'A-SOUHRN'!$G$2:$G$803,#REF!,'A-SOUHRN'!$A$2:$A$803,#REF!,'A-SOUHRN'!$P$2:$P$803,"ANO",'A-SOUHRN'!$Q$2:$Q$803,"ANO",'A-SOUHRN'!$R$2:$R$803,"ANO",'A-SOUHRN'!$I$2:$I$803,$K16,'A-SOUHRN'!$J$2:$J$803,$L16)</f>
        <v>0</v>
      </c>
      <c r="AC16" s="96">
        <f>SUMIFS('A-SOUHRN'!$F$2:$F$803,'A-SOUHRN'!$G$2:$G$803,#REF!,'A-SOUHRN'!$A$2:$A$803,#REF!,'A-SOUHRN'!$P$2:$P$803,"ANO",'A-SOUHRN'!$Q$2:$Q$803,"ANO",'A-SOUHRN'!$R$2:$R$803,"ANO",'A-SOUHRN'!$I$2:$I$803,$K16,'A-SOUHRN'!$J$2:$J$803,$L16)</f>
        <v>0</v>
      </c>
      <c r="AD16" s="95">
        <f>SUMIFS('A-SOUHRN'!$L$2:$L$803,'A-SOUHRN'!$G$2:$G$803,#REF!,'A-SOUHRN'!$A$2:$A$803,#REF!,'A-SOUHRN'!$P$2:$P$803,"ANO",'A-SOUHRN'!$Q$2:$Q$803,"ANO",'A-SOUHRN'!$R$2:$R$803,"ANO",'A-SOUHRN'!$I$2:$I$803,$K16,'A-SOUHRN'!$J$2:$J$803,$L16)</f>
        <v>0</v>
      </c>
    </row>
    <row r="17" spans="1:30" x14ac:dyDescent="0.25">
      <c r="A17" s="88" t="s">
        <v>79</v>
      </c>
      <c r="B17" s="99"/>
      <c r="C17" s="95">
        <f>SUMIFS('A-SOUHRN'!$K$2:$K$803,'A-SOUHRN'!$G$2:$G$803,$B17,'A-SOUHRN'!$A$2:$A$803,$A17,'A-SOUHRN'!$P$2:$P$803,"ANO",'A-SOUHRN'!$Q$2:$Q$803,"ANO",'A-SOUHRN'!$R$2:$R$803,"ANO")</f>
        <v>0</v>
      </c>
      <c r="D17" s="96">
        <f>SUMIFS('A-SOUHRN'!$F$2:$F$803,'A-SOUHRN'!$G$2:$G$803,$B17,'A-SOUHRN'!$A$2:$A$803,$A17,'A-SOUHRN'!$P$2:$P$803,"ANO",'A-SOUHRN'!$Q$2:$Q$803,"ANO",'A-SOUHRN'!$R$2:$R$803,"ANO")</f>
        <v>0</v>
      </c>
      <c r="E17" s="95">
        <f>SUMIFS('A-SOUHRN'!$L$2:$L$803,'A-SOUHRN'!$G$2:$G$803,$B17,'A-SOUHRN'!$A$2:$A$803,$A17,'A-SOUHRN'!$P$2:$P$803,"ANO",'A-SOUHRN'!$Q$2:$Q$803,"ANO",'A-SOUHRN'!$R$2:$R$803,"ANO")</f>
        <v>0</v>
      </c>
      <c r="F17" s="99"/>
      <c r="G17" s="99"/>
      <c r="H17" s="95">
        <f>SUMIFS('A-SOUHRN'!$K$2:$K$803,'A-SOUHRN'!$G$2:$G$803,#REF!,'A-SOUHRN'!$A$2:$A$803,#REF!,'A-SOUHRN'!$P$2:$P$803,"ANO",'A-SOUHRN'!$Q$2:$Q$803,"ANO",'A-SOUHRN'!$R$2:$R$803,"ANO",'A-SOUHRN'!$I$2:$I$803,$F17,'A-SOUHRN'!$J$2:$J$803,$G17)</f>
        <v>0</v>
      </c>
      <c r="I17" s="96">
        <f>SUMIFS('A-SOUHRN'!$F$2:$F$803,'A-SOUHRN'!$G$2:$G$803,#REF!,'A-SOUHRN'!$A$2:$A$803,#REF!,'A-SOUHRN'!$P$2:$P$803,"ANO",'A-SOUHRN'!$Q$2:$Q$803,"ANO",'A-SOUHRN'!$R$2:$R$803,"ANO",'A-SOUHRN'!$I$2:$I$803,$F17,'A-SOUHRN'!$J$2:$J$803,$G17)</f>
        <v>0</v>
      </c>
      <c r="J17" s="95">
        <f>SUMIFS('A-SOUHRN'!$L$2:$L$803,'A-SOUHRN'!$G$2:$G$803,#REF!,'A-SOUHRN'!$A$2:$A$803,#REF!,'A-SOUHRN'!$P$2:$P$803,"ANO",'A-SOUHRN'!$Q$2:$Q$803,"ANO",'A-SOUHRN'!$R$2:$R$803,"ANO",'A-SOUHRN'!$I$2:$I$803,$F17,'A-SOUHRN'!$J$2:$J$803,$G17)</f>
        <v>0</v>
      </c>
      <c r="K17" s="99"/>
      <c r="L17" s="99"/>
      <c r="M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N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O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P17" s="99"/>
      <c r="Q17" s="99"/>
      <c r="R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S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T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U17" s="99"/>
      <c r="V17" s="99"/>
      <c r="W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X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Y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  <c r="Z17" s="99"/>
      <c r="AA17" s="99"/>
      <c r="AB17" s="95">
        <f>SUMIFS('A-SOUHRN'!$K$2:$K$803,'A-SOUHRN'!$G$2:$G$803,#REF!,'A-SOUHRN'!$A$2:$A$803,#REF!,'A-SOUHRN'!$P$2:$P$803,"ANO",'A-SOUHRN'!$Q$2:$Q$803,"ANO",'A-SOUHRN'!$R$2:$R$803,"ANO",'A-SOUHRN'!$I$2:$I$803,$K17,'A-SOUHRN'!$J$2:$J$803,$L17)</f>
        <v>0</v>
      </c>
      <c r="AC17" s="96">
        <f>SUMIFS('A-SOUHRN'!$F$2:$F$803,'A-SOUHRN'!$G$2:$G$803,#REF!,'A-SOUHRN'!$A$2:$A$803,#REF!,'A-SOUHRN'!$P$2:$P$803,"ANO",'A-SOUHRN'!$Q$2:$Q$803,"ANO",'A-SOUHRN'!$R$2:$R$803,"ANO",'A-SOUHRN'!$I$2:$I$803,$K17,'A-SOUHRN'!$J$2:$J$803,$L17)</f>
        <v>0</v>
      </c>
      <c r="AD17" s="95">
        <f>SUMIFS('A-SOUHRN'!$L$2:$L$803,'A-SOUHRN'!$G$2:$G$803,#REF!,'A-SOUHRN'!$A$2:$A$803,#REF!,'A-SOUHRN'!$P$2:$P$803,"ANO",'A-SOUHRN'!$Q$2:$Q$803,"ANO",'A-SOUHRN'!$R$2:$R$803,"ANO",'A-SOUHRN'!$I$2:$I$803,$K17,'A-SOUHRN'!$J$2:$J$803,$L17)</f>
        <v>0</v>
      </c>
    </row>
    <row r="18" spans="1:30" x14ac:dyDescent="0.25">
      <c r="A18" s="88" t="s">
        <v>79</v>
      </c>
      <c r="B18" s="99"/>
      <c r="C18" s="95">
        <f>SUMIFS('A-SOUHRN'!$K$2:$K$803,'A-SOUHRN'!$G$2:$G$803,$B18,'A-SOUHRN'!$A$2:$A$803,$A18,'A-SOUHRN'!$P$2:$P$803,"ANO",'A-SOUHRN'!$Q$2:$Q$803,"ANO",'A-SOUHRN'!$R$2:$R$803,"ANO")</f>
        <v>0</v>
      </c>
      <c r="D18" s="96">
        <f>SUMIFS('A-SOUHRN'!$F$2:$F$803,'A-SOUHRN'!$G$2:$G$803,$B18,'A-SOUHRN'!$A$2:$A$803,$A18,'A-SOUHRN'!$P$2:$P$803,"ANO",'A-SOUHRN'!$Q$2:$Q$803,"ANO",'A-SOUHRN'!$R$2:$R$803,"ANO")</f>
        <v>0</v>
      </c>
      <c r="E18" s="95">
        <f>SUMIFS('A-SOUHRN'!$L$2:$L$803,'A-SOUHRN'!$G$2:$G$803,$B18,'A-SOUHRN'!$A$2:$A$803,$A18,'A-SOUHRN'!$P$2:$P$803,"ANO",'A-SOUHRN'!$Q$2:$Q$803,"ANO",'A-SOUHRN'!$R$2:$R$803,"ANO")</f>
        <v>0</v>
      </c>
      <c r="F18" s="99"/>
      <c r="G18" s="99"/>
      <c r="H18" s="95">
        <f>SUMIFS('A-SOUHRN'!$K$2:$K$803,'A-SOUHRN'!$G$2:$G$803,#REF!,'A-SOUHRN'!$A$2:$A$803,#REF!,'A-SOUHRN'!$P$2:$P$803,"ANO",'A-SOUHRN'!$Q$2:$Q$803,"ANO",'A-SOUHRN'!$R$2:$R$803,"ANO",'A-SOUHRN'!$I$2:$I$803,$F18,'A-SOUHRN'!$J$2:$J$803,$G18)</f>
        <v>0</v>
      </c>
      <c r="I18" s="96">
        <f>SUMIFS('A-SOUHRN'!$F$2:$F$803,'A-SOUHRN'!$G$2:$G$803,#REF!,'A-SOUHRN'!$A$2:$A$803,#REF!,'A-SOUHRN'!$P$2:$P$803,"ANO",'A-SOUHRN'!$Q$2:$Q$803,"ANO",'A-SOUHRN'!$R$2:$R$803,"ANO",'A-SOUHRN'!$I$2:$I$803,$F18,'A-SOUHRN'!$J$2:$J$803,$G18)</f>
        <v>0</v>
      </c>
      <c r="J18" s="95">
        <f>SUMIFS('A-SOUHRN'!$L$2:$L$803,'A-SOUHRN'!$G$2:$G$803,#REF!,'A-SOUHRN'!$A$2:$A$803,#REF!,'A-SOUHRN'!$P$2:$P$803,"ANO",'A-SOUHRN'!$Q$2:$Q$803,"ANO",'A-SOUHRN'!$R$2:$R$803,"ANO",'A-SOUHRN'!$I$2:$I$803,$F18,'A-SOUHRN'!$J$2:$J$803,$G18)</f>
        <v>0</v>
      </c>
      <c r="K18" s="99"/>
      <c r="L18" s="99"/>
      <c r="M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N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O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P18" s="99"/>
      <c r="Q18" s="99"/>
      <c r="R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S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T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U18" s="99"/>
      <c r="V18" s="99"/>
      <c r="W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X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Y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  <c r="Z18" s="99"/>
      <c r="AA18" s="99"/>
      <c r="AB18" s="95">
        <f>SUMIFS('A-SOUHRN'!$K$2:$K$803,'A-SOUHRN'!$G$2:$G$803,#REF!,'A-SOUHRN'!$A$2:$A$803,#REF!,'A-SOUHRN'!$P$2:$P$803,"ANO",'A-SOUHRN'!$Q$2:$Q$803,"ANO",'A-SOUHRN'!$R$2:$R$803,"ANO",'A-SOUHRN'!$I$2:$I$803,$K18,'A-SOUHRN'!$J$2:$J$803,$L18)</f>
        <v>0</v>
      </c>
      <c r="AC18" s="96">
        <f>SUMIFS('A-SOUHRN'!$F$2:$F$803,'A-SOUHRN'!$G$2:$G$803,#REF!,'A-SOUHRN'!$A$2:$A$803,#REF!,'A-SOUHRN'!$P$2:$P$803,"ANO",'A-SOUHRN'!$Q$2:$Q$803,"ANO",'A-SOUHRN'!$R$2:$R$803,"ANO",'A-SOUHRN'!$I$2:$I$803,$K18,'A-SOUHRN'!$J$2:$J$803,$L18)</f>
        <v>0</v>
      </c>
      <c r="AD18" s="95">
        <f>SUMIFS('A-SOUHRN'!$L$2:$L$803,'A-SOUHRN'!$G$2:$G$803,#REF!,'A-SOUHRN'!$A$2:$A$803,#REF!,'A-SOUHRN'!$P$2:$P$803,"ANO",'A-SOUHRN'!$Q$2:$Q$803,"ANO",'A-SOUHRN'!$R$2:$R$803,"ANO",'A-SOUHRN'!$I$2:$I$803,$K18,'A-SOUHRN'!$J$2:$J$803,$L18)</f>
        <v>0</v>
      </c>
    </row>
    <row r="19" spans="1:30" x14ac:dyDescent="0.25">
      <c r="A19" s="88" t="s">
        <v>79</v>
      </c>
      <c r="B19" s="99"/>
      <c r="C19" s="95">
        <f>SUMIFS('A-SOUHRN'!$K$2:$K$803,'A-SOUHRN'!$G$2:$G$803,$B19,'A-SOUHRN'!$A$2:$A$803,$A19,'A-SOUHRN'!$P$2:$P$803,"ANO",'A-SOUHRN'!$Q$2:$Q$803,"ANO",'A-SOUHRN'!$R$2:$R$803,"ANO")</f>
        <v>0</v>
      </c>
      <c r="D19" s="96">
        <f>SUMIFS('A-SOUHRN'!$F$2:$F$803,'A-SOUHRN'!$G$2:$G$803,$B19,'A-SOUHRN'!$A$2:$A$803,$A19,'A-SOUHRN'!$P$2:$P$803,"ANO",'A-SOUHRN'!$Q$2:$Q$803,"ANO",'A-SOUHRN'!$R$2:$R$803,"ANO")</f>
        <v>0</v>
      </c>
      <c r="E19" s="95">
        <f>SUMIFS('A-SOUHRN'!$L$2:$L$803,'A-SOUHRN'!$G$2:$G$803,$B19,'A-SOUHRN'!$A$2:$A$803,$A19,'A-SOUHRN'!$P$2:$P$803,"ANO",'A-SOUHRN'!$Q$2:$Q$803,"ANO",'A-SOUHRN'!$R$2:$R$803,"ANO")</f>
        <v>0</v>
      </c>
      <c r="F19" s="99"/>
      <c r="G19" s="99"/>
      <c r="H19" s="95">
        <f>SUMIFS('A-SOUHRN'!$K$2:$K$803,'A-SOUHRN'!$G$2:$G$803,#REF!,'A-SOUHRN'!$A$2:$A$803,#REF!,'A-SOUHRN'!$P$2:$P$803,"ANO",'A-SOUHRN'!$Q$2:$Q$803,"ANO",'A-SOUHRN'!$R$2:$R$803,"ANO",'A-SOUHRN'!$I$2:$I$803,$F19,'A-SOUHRN'!$J$2:$J$803,$G19)</f>
        <v>0</v>
      </c>
      <c r="I19" s="96">
        <f>SUMIFS('A-SOUHRN'!$F$2:$F$803,'A-SOUHRN'!$G$2:$G$803,#REF!,'A-SOUHRN'!$A$2:$A$803,#REF!,'A-SOUHRN'!$P$2:$P$803,"ANO",'A-SOUHRN'!$Q$2:$Q$803,"ANO",'A-SOUHRN'!$R$2:$R$803,"ANO",'A-SOUHRN'!$I$2:$I$803,$F19,'A-SOUHRN'!$J$2:$J$803,$G19)</f>
        <v>0</v>
      </c>
      <c r="J19" s="95">
        <f>SUMIFS('A-SOUHRN'!$L$2:$L$803,'A-SOUHRN'!$G$2:$G$803,#REF!,'A-SOUHRN'!$A$2:$A$803,#REF!,'A-SOUHRN'!$P$2:$P$803,"ANO",'A-SOUHRN'!$Q$2:$Q$803,"ANO",'A-SOUHRN'!$R$2:$R$803,"ANO",'A-SOUHRN'!$I$2:$I$803,$F19,'A-SOUHRN'!$J$2:$J$803,$G19)</f>
        <v>0</v>
      </c>
      <c r="K19" s="99"/>
      <c r="L19" s="99"/>
      <c r="M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N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O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P19" s="99"/>
      <c r="Q19" s="99"/>
      <c r="R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S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T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U19" s="99"/>
      <c r="V19" s="99"/>
      <c r="W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X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Y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  <c r="Z19" s="99"/>
      <c r="AA19" s="99"/>
      <c r="AB19" s="95">
        <f>SUMIFS('A-SOUHRN'!$K$2:$K$803,'A-SOUHRN'!$G$2:$G$803,#REF!,'A-SOUHRN'!$A$2:$A$803,#REF!,'A-SOUHRN'!$P$2:$P$803,"ANO",'A-SOUHRN'!$Q$2:$Q$803,"ANO",'A-SOUHRN'!$R$2:$R$803,"ANO",'A-SOUHRN'!$I$2:$I$803,$K19,'A-SOUHRN'!$J$2:$J$803,$L19)</f>
        <v>0</v>
      </c>
      <c r="AC19" s="96">
        <f>SUMIFS('A-SOUHRN'!$F$2:$F$803,'A-SOUHRN'!$G$2:$G$803,#REF!,'A-SOUHRN'!$A$2:$A$803,#REF!,'A-SOUHRN'!$P$2:$P$803,"ANO",'A-SOUHRN'!$Q$2:$Q$803,"ANO",'A-SOUHRN'!$R$2:$R$803,"ANO",'A-SOUHRN'!$I$2:$I$803,$K19,'A-SOUHRN'!$J$2:$J$803,$L19)</f>
        <v>0</v>
      </c>
      <c r="AD19" s="95">
        <f>SUMIFS('A-SOUHRN'!$L$2:$L$803,'A-SOUHRN'!$G$2:$G$803,#REF!,'A-SOUHRN'!$A$2:$A$803,#REF!,'A-SOUHRN'!$P$2:$P$803,"ANO",'A-SOUHRN'!$Q$2:$Q$803,"ANO",'A-SOUHRN'!$R$2:$R$803,"ANO",'A-SOUHRN'!$I$2:$I$803,$K19,'A-SOUHRN'!$J$2:$J$803,$L19)</f>
        <v>0</v>
      </c>
    </row>
    <row r="20" spans="1:30" x14ac:dyDescent="0.25">
      <c r="A20" s="88" t="s">
        <v>79</v>
      </c>
      <c r="B20" s="99"/>
      <c r="C20" s="95">
        <f>SUMIFS('A-SOUHRN'!$K$2:$K$803,'A-SOUHRN'!$G$2:$G$803,$B20,'A-SOUHRN'!$A$2:$A$803,$A20,'A-SOUHRN'!$P$2:$P$803,"ANO",'A-SOUHRN'!$Q$2:$Q$803,"ANO",'A-SOUHRN'!$R$2:$R$803,"ANO")</f>
        <v>0</v>
      </c>
      <c r="D20" s="96">
        <f>SUMIFS('A-SOUHRN'!$F$2:$F$803,'A-SOUHRN'!$G$2:$G$803,$B20,'A-SOUHRN'!$A$2:$A$803,$A20,'A-SOUHRN'!$P$2:$P$803,"ANO",'A-SOUHRN'!$Q$2:$Q$803,"ANO",'A-SOUHRN'!$R$2:$R$803,"ANO")</f>
        <v>0</v>
      </c>
      <c r="E20" s="95">
        <f>SUMIFS('A-SOUHRN'!$L$2:$L$803,'A-SOUHRN'!$G$2:$G$803,$B20,'A-SOUHRN'!$A$2:$A$803,$A20,'A-SOUHRN'!$P$2:$P$803,"ANO",'A-SOUHRN'!$Q$2:$Q$803,"ANO",'A-SOUHRN'!$R$2:$R$803,"ANO")</f>
        <v>0</v>
      </c>
      <c r="F20" s="99"/>
      <c r="G20" s="99"/>
      <c r="H20" s="95">
        <f>SUMIFS('A-SOUHRN'!$K$2:$K$803,'A-SOUHRN'!$G$2:$G$803,#REF!,'A-SOUHRN'!$A$2:$A$803,#REF!,'A-SOUHRN'!$P$2:$P$803,"ANO",'A-SOUHRN'!$Q$2:$Q$803,"ANO",'A-SOUHRN'!$R$2:$R$803,"ANO",'A-SOUHRN'!$I$2:$I$803,$F20,'A-SOUHRN'!$J$2:$J$803,$G20)</f>
        <v>0</v>
      </c>
      <c r="I20" s="96">
        <f>SUMIFS('A-SOUHRN'!$F$2:$F$803,'A-SOUHRN'!$G$2:$G$803,#REF!,'A-SOUHRN'!$A$2:$A$803,#REF!,'A-SOUHRN'!$P$2:$P$803,"ANO",'A-SOUHRN'!$Q$2:$Q$803,"ANO",'A-SOUHRN'!$R$2:$R$803,"ANO",'A-SOUHRN'!$I$2:$I$803,$F20,'A-SOUHRN'!$J$2:$J$803,$G20)</f>
        <v>0</v>
      </c>
      <c r="J20" s="95">
        <f>SUMIFS('A-SOUHRN'!$L$2:$L$803,'A-SOUHRN'!$G$2:$G$803,#REF!,'A-SOUHRN'!$A$2:$A$803,#REF!,'A-SOUHRN'!$P$2:$P$803,"ANO",'A-SOUHRN'!$Q$2:$Q$803,"ANO",'A-SOUHRN'!$R$2:$R$803,"ANO",'A-SOUHRN'!$I$2:$I$803,$F20,'A-SOUHRN'!$J$2:$J$803,$G20)</f>
        <v>0</v>
      </c>
      <c r="K20" s="99"/>
      <c r="L20" s="99"/>
      <c r="M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N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O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P20" s="99"/>
      <c r="Q20" s="99"/>
      <c r="R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S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T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U20" s="99"/>
      <c r="V20" s="99"/>
      <c r="W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X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Y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  <c r="Z20" s="99"/>
      <c r="AA20" s="99"/>
      <c r="AB20" s="95">
        <f>SUMIFS('A-SOUHRN'!$K$2:$K$803,'A-SOUHRN'!$G$2:$G$803,#REF!,'A-SOUHRN'!$A$2:$A$803,#REF!,'A-SOUHRN'!$P$2:$P$803,"ANO",'A-SOUHRN'!$Q$2:$Q$803,"ANO",'A-SOUHRN'!$R$2:$R$803,"ANO",'A-SOUHRN'!$I$2:$I$803,$K20,'A-SOUHRN'!$J$2:$J$803,$L20)</f>
        <v>0</v>
      </c>
      <c r="AC20" s="96">
        <f>SUMIFS('A-SOUHRN'!$F$2:$F$803,'A-SOUHRN'!$G$2:$G$803,#REF!,'A-SOUHRN'!$A$2:$A$803,#REF!,'A-SOUHRN'!$P$2:$P$803,"ANO",'A-SOUHRN'!$Q$2:$Q$803,"ANO",'A-SOUHRN'!$R$2:$R$803,"ANO",'A-SOUHRN'!$I$2:$I$803,$K20,'A-SOUHRN'!$J$2:$J$803,$L20)</f>
        <v>0</v>
      </c>
      <c r="AD20" s="95">
        <f>SUMIFS('A-SOUHRN'!$L$2:$L$803,'A-SOUHRN'!$G$2:$G$803,#REF!,'A-SOUHRN'!$A$2:$A$803,#REF!,'A-SOUHRN'!$P$2:$P$803,"ANO",'A-SOUHRN'!$Q$2:$Q$803,"ANO",'A-SOUHRN'!$R$2:$R$803,"ANO",'A-SOUHRN'!$I$2:$I$803,$K20,'A-SOUHRN'!$J$2:$J$803,$L20)</f>
        <v>0</v>
      </c>
    </row>
    <row r="21" spans="1:30" x14ac:dyDescent="0.25">
      <c r="A21" s="88" t="s">
        <v>79</v>
      </c>
      <c r="B21" s="99"/>
      <c r="C21" s="95">
        <f>SUMIFS('A-SOUHRN'!$K$2:$K$803,'A-SOUHRN'!$G$2:$G$803,$B21,'A-SOUHRN'!$A$2:$A$803,$A21,'A-SOUHRN'!$P$2:$P$803,"ANO",'A-SOUHRN'!$Q$2:$Q$803,"ANO",'A-SOUHRN'!$R$2:$R$803,"ANO")</f>
        <v>0</v>
      </c>
      <c r="D21" s="96">
        <f>SUMIFS('A-SOUHRN'!$F$2:$F$803,'A-SOUHRN'!$G$2:$G$803,$B21,'A-SOUHRN'!$A$2:$A$803,$A21,'A-SOUHRN'!$P$2:$P$803,"ANO",'A-SOUHRN'!$Q$2:$Q$803,"ANO",'A-SOUHRN'!$R$2:$R$803,"ANO")</f>
        <v>0</v>
      </c>
      <c r="E21" s="95">
        <f>SUMIFS('A-SOUHRN'!$L$2:$L$803,'A-SOUHRN'!$G$2:$G$803,$B21,'A-SOUHRN'!$A$2:$A$803,$A21,'A-SOUHRN'!$P$2:$P$803,"ANO",'A-SOUHRN'!$Q$2:$Q$803,"ANO",'A-SOUHRN'!$R$2:$R$803,"ANO")</f>
        <v>0</v>
      </c>
      <c r="F21" s="99"/>
      <c r="G21" s="99"/>
      <c r="H21" s="95">
        <f>SUMIFS('A-SOUHRN'!$K$2:$K$803,'A-SOUHRN'!$G$2:$G$803,#REF!,'A-SOUHRN'!$A$2:$A$803,#REF!,'A-SOUHRN'!$P$2:$P$803,"ANO",'A-SOUHRN'!$Q$2:$Q$803,"ANO",'A-SOUHRN'!$R$2:$R$803,"ANO",'A-SOUHRN'!$I$2:$I$803,$F21,'A-SOUHRN'!$J$2:$J$803,$G21)</f>
        <v>0</v>
      </c>
      <c r="I21" s="96">
        <f>SUMIFS('A-SOUHRN'!$F$2:$F$803,'A-SOUHRN'!$G$2:$G$803,#REF!,'A-SOUHRN'!$A$2:$A$803,#REF!,'A-SOUHRN'!$P$2:$P$803,"ANO",'A-SOUHRN'!$Q$2:$Q$803,"ANO",'A-SOUHRN'!$R$2:$R$803,"ANO",'A-SOUHRN'!$I$2:$I$803,$F21,'A-SOUHRN'!$J$2:$J$803,$G21)</f>
        <v>0</v>
      </c>
      <c r="J21" s="95">
        <f>SUMIFS('A-SOUHRN'!$L$2:$L$803,'A-SOUHRN'!$G$2:$G$803,#REF!,'A-SOUHRN'!$A$2:$A$803,#REF!,'A-SOUHRN'!$P$2:$P$803,"ANO",'A-SOUHRN'!$Q$2:$Q$803,"ANO",'A-SOUHRN'!$R$2:$R$803,"ANO",'A-SOUHRN'!$I$2:$I$803,$F21,'A-SOUHRN'!$J$2:$J$803,$G21)</f>
        <v>0</v>
      </c>
      <c r="K21" s="99"/>
      <c r="L21" s="99"/>
      <c r="M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N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O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P21" s="99"/>
      <c r="Q21" s="99"/>
      <c r="R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S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T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U21" s="99"/>
      <c r="V21" s="99"/>
      <c r="W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X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Y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  <c r="Z21" s="99"/>
      <c r="AA21" s="99"/>
      <c r="AB21" s="95">
        <f>SUMIFS('A-SOUHRN'!$K$2:$K$803,'A-SOUHRN'!$G$2:$G$803,#REF!,'A-SOUHRN'!$A$2:$A$803,#REF!,'A-SOUHRN'!$P$2:$P$803,"ANO",'A-SOUHRN'!$Q$2:$Q$803,"ANO",'A-SOUHRN'!$R$2:$R$803,"ANO",'A-SOUHRN'!$I$2:$I$803,$K21,'A-SOUHRN'!$J$2:$J$803,$L21)</f>
        <v>0</v>
      </c>
      <c r="AC21" s="96">
        <f>SUMIFS('A-SOUHRN'!$F$2:$F$803,'A-SOUHRN'!$G$2:$G$803,#REF!,'A-SOUHRN'!$A$2:$A$803,#REF!,'A-SOUHRN'!$P$2:$P$803,"ANO",'A-SOUHRN'!$Q$2:$Q$803,"ANO",'A-SOUHRN'!$R$2:$R$803,"ANO",'A-SOUHRN'!$I$2:$I$803,$K21,'A-SOUHRN'!$J$2:$J$803,$L21)</f>
        <v>0</v>
      </c>
      <c r="AD21" s="95">
        <f>SUMIFS('A-SOUHRN'!$L$2:$L$803,'A-SOUHRN'!$G$2:$G$803,#REF!,'A-SOUHRN'!$A$2:$A$803,#REF!,'A-SOUHRN'!$P$2:$P$803,"ANO",'A-SOUHRN'!$Q$2:$Q$803,"ANO",'A-SOUHRN'!$R$2:$R$803,"ANO",'A-SOUHRN'!$I$2:$I$803,$K21,'A-SOUHRN'!$J$2:$J$803,$L21)</f>
        <v>0</v>
      </c>
    </row>
    <row r="22" spans="1:30" x14ac:dyDescent="0.25">
      <c r="A22" s="88" t="s">
        <v>79</v>
      </c>
      <c r="B22" s="99"/>
      <c r="C22" s="95">
        <f>SUMIFS('A-SOUHRN'!$K$2:$K$803,'A-SOUHRN'!$G$2:$G$803,$B22,'A-SOUHRN'!$A$2:$A$803,$A22,'A-SOUHRN'!$P$2:$P$803,"ANO",'A-SOUHRN'!$Q$2:$Q$803,"ANO",'A-SOUHRN'!$R$2:$R$803,"ANO")</f>
        <v>0</v>
      </c>
      <c r="D22" s="96">
        <f>SUMIFS('A-SOUHRN'!$F$2:$F$803,'A-SOUHRN'!$G$2:$G$803,$B22,'A-SOUHRN'!$A$2:$A$803,$A22,'A-SOUHRN'!$P$2:$P$803,"ANO",'A-SOUHRN'!$Q$2:$Q$803,"ANO",'A-SOUHRN'!$R$2:$R$803,"ANO")</f>
        <v>0</v>
      </c>
      <c r="E22" s="95">
        <f>SUMIFS('A-SOUHRN'!$L$2:$L$803,'A-SOUHRN'!$G$2:$G$803,$B22,'A-SOUHRN'!$A$2:$A$803,$A22,'A-SOUHRN'!$P$2:$P$803,"ANO",'A-SOUHRN'!$Q$2:$Q$803,"ANO",'A-SOUHRN'!$R$2:$R$803,"ANO")</f>
        <v>0</v>
      </c>
      <c r="F22" s="99"/>
      <c r="G22" s="99"/>
      <c r="H22" s="95">
        <f>SUMIFS('A-SOUHRN'!$K$2:$K$803,'A-SOUHRN'!$G$2:$G$803,#REF!,'A-SOUHRN'!$A$2:$A$803,#REF!,'A-SOUHRN'!$P$2:$P$803,"ANO",'A-SOUHRN'!$Q$2:$Q$803,"ANO",'A-SOUHRN'!$R$2:$R$803,"ANO",'A-SOUHRN'!$I$2:$I$803,$F22,'A-SOUHRN'!$J$2:$J$803,$G22)</f>
        <v>0</v>
      </c>
      <c r="I22" s="96">
        <f>SUMIFS('A-SOUHRN'!$F$2:$F$803,'A-SOUHRN'!$G$2:$G$803,#REF!,'A-SOUHRN'!$A$2:$A$803,#REF!,'A-SOUHRN'!$P$2:$P$803,"ANO",'A-SOUHRN'!$Q$2:$Q$803,"ANO",'A-SOUHRN'!$R$2:$R$803,"ANO",'A-SOUHRN'!$I$2:$I$803,$F22,'A-SOUHRN'!$J$2:$J$803,$G22)</f>
        <v>0</v>
      </c>
      <c r="J22" s="95">
        <f>SUMIFS('A-SOUHRN'!$L$2:$L$803,'A-SOUHRN'!$G$2:$G$803,#REF!,'A-SOUHRN'!$A$2:$A$803,#REF!,'A-SOUHRN'!$P$2:$P$803,"ANO",'A-SOUHRN'!$Q$2:$Q$803,"ANO",'A-SOUHRN'!$R$2:$R$803,"ANO",'A-SOUHRN'!$I$2:$I$803,$F22,'A-SOUHRN'!$J$2:$J$803,$G22)</f>
        <v>0</v>
      </c>
      <c r="K22" s="99"/>
      <c r="L22" s="99"/>
      <c r="M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N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O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P22" s="99"/>
      <c r="Q22" s="99"/>
      <c r="R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S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T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U22" s="99"/>
      <c r="V22" s="99"/>
      <c r="W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X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Y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  <c r="Z22" s="99"/>
      <c r="AA22" s="99"/>
      <c r="AB22" s="95">
        <f>SUMIFS('A-SOUHRN'!$K$2:$K$803,'A-SOUHRN'!$G$2:$G$803,#REF!,'A-SOUHRN'!$A$2:$A$803,#REF!,'A-SOUHRN'!$P$2:$P$803,"ANO",'A-SOUHRN'!$Q$2:$Q$803,"ANO",'A-SOUHRN'!$R$2:$R$803,"ANO",'A-SOUHRN'!$I$2:$I$803,$K22,'A-SOUHRN'!$J$2:$J$803,$L22)</f>
        <v>0</v>
      </c>
      <c r="AC22" s="96">
        <f>SUMIFS('A-SOUHRN'!$F$2:$F$803,'A-SOUHRN'!$G$2:$G$803,#REF!,'A-SOUHRN'!$A$2:$A$803,#REF!,'A-SOUHRN'!$P$2:$P$803,"ANO",'A-SOUHRN'!$Q$2:$Q$803,"ANO",'A-SOUHRN'!$R$2:$R$803,"ANO",'A-SOUHRN'!$I$2:$I$803,$K22,'A-SOUHRN'!$J$2:$J$803,$L22)</f>
        <v>0</v>
      </c>
      <c r="AD22" s="95">
        <f>SUMIFS('A-SOUHRN'!$L$2:$L$803,'A-SOUHRN'!$G$2:$G$803,#REF!,'A-SOUHRN'!$A$2:$A$803,#REF!,'A-SOUHRN'!$P$2:$P$803,"ANO",'A-SOUHRN'!$Q$2:$Q$803,"ANO",'A-SOUHRN'!$R$2:$R$803,"ANO",'A-SOUHRN'!$I$2:$I$803,$K22,'A-SOUHRN'!$J$2:$J$803,$L22)</f>
        <v>0</v>
      </c>
    </row>
    <row r="23" spans="1:30" x14ac:dyDescent="0.25">
      <c r="A23" s="88" t="s">
        <v>79</v>
      </c>
      <c r="B23" s="99"/>
      <c r="C23" s="95">
        <f>SUMIFS('A-SOUHRN'!$K$2:$K$803,'A-SOUHRN'!$G$2:$G$803,$B23,'A-SOUHRN'!$A$2:$A$803,$A23,'A-SOUHRN'!$P$2:$P$803,"ANO",'A-SOUHRN'!$Q$2:$Q$803,"ANO",'A-SOUHRN'!$R$2:$R$803,"ANO")</f>
        <v>0</v>
      </c>
      <c r="D23" s="96">
        <f>SUMIFS('A-SOUHRN'!$F$2:$F$803,'A-SOUHRN'!$G$2:$G$803,$B23,'A-SOUHRN'!$A$2:$A$803,$A23,'A-SOUHRN'!$P$2:$P$803,"ANO",'A-SOUHRN'!$Q$2:$Q$803,"ANO",'A-SOUHRN'!$R$2:$R$803,"ANO")</f>
        <v>0</v>
      </c>
      <c r="E23" s="95">
        <f>SUMIFS('A-SOUHRN'!$L$2:$L$803,'A-SOUHRN'!$G$2:$G$803,$B23,'A-SOUHRN'!$A$2:$A$803,$A23,'A-SOUHRN'!$P$2:$P$803,"ANO",'A-SOUHRN'!$Q$2:$Q$803,"ANO",'A-SOUHRN'!$R$2:$R$803,"ANO")</f>
        <v>0</v>
      </c>
      <c r="F23" s="99"/>
      <c r="G23" s="99"/>
      <c r="H23" s="95">
        <f>SUMIFS('A-SOUHRN'!$K$2:$K$803,'A-SOUHRN'!$G$2:$G$803,#REF!,'A-SOUHRN'!$A$2:$A$803,#REF!,'A-SOUHRN'!$P$2:$P$803,"ANO",'A-SOUHRN'!$Q$2:$Q$803,"ANO",'A-SOUHRN'!$R$2:$R$803,"ANO",'A-SOUHRN'!$I$2:$I$803,$F23,'A-SOUHRN'!$J$2:$J$803,$G23)</f>
        <v>0</v>
      </c>
      <c r="I23" s="96">
        <f>SUMIFS('A-SOUHRN'!$F$2:$F$803,'A-SOUHRN'!$G$2:$G$803,#REF!,'A-SOUHRN'!$A$2:$A$803,#REF!,'A-SOUHRN'!$P$2:$P$803,"ANO",'A-SOUHRN'!$Q$2:$Q$803,"ANO",'A-SOUHRN'!$R$2:$R$803,"ANO",'A-SOUHRN'!$I$2:$I$803,$F23,'A-SOUHRN'!$J$2:$J$803,$G23)</f>
        <v>0</v>
      </c>
      <c r="J23" s="95">
        <f>SUMIFS('A-SOUHRN'!$L$2:$L$803,'A-SOUHRN'!$G$2:$G$803,#REF!,'A-SOUHRN'!$A$2:$A$803,#REF!,'A-SOUHRN'!$P$2:$P$803,"ANO",'A-SOUHRN'!$Q$2:$Q$803,"ANO",'A-SOUHRN'!$R$2:$R$803,"ANO",'A-SOUHRN'!$I$2:$I$803,$F23,'A-SOUHRN'!$J$2:$J$803,$G23)</f>
        <v>0</v>
      </c>
      <c r="K23" s="99"/>
      <c r="L23" s="99"/>
      <c r="M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N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O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P23" s="99"/>
      <c r="Q23" s="99"/>
      <c r="R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S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T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U23" s="99"/>
      <c r="V23" s="99"/>
      <c r="W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X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Y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  <c r="Z23" s="99"/>
      <c r="AA23" s="99"/>
      <c r="AB23" s="95">
        <f>SUMIFS('A-SOUHRN'!$K$2:$K$803,'A-SOUHRN'!$G$2:$G$803,#REF!,'A-SOUHRN'!$A$2:$A$803,#REF!,'A-SOUHRN'!$P$2:$P$803,"ANO",'A-SOUHRN'!$Q$2:$Q$803,"ANO",'A-SOUHRN'!$R$2:$R$803,"ANO",'A-SOUHRN'!$I$2:$I$803,$K23,'A-SOUHRN'!$J$2:$J$803,$L23)</f>
        <v>0</v>
      </c>
      <c r="AC23" s="96">
        <f>SUMIFS('A-SOUHRN'!$F$2:$F$803,'A-SOUHRN'!$G$2:$G$803,#REF!,'A-SOUHRN'!$A$2:$A$803,#REF!,'A-SOUHRN'!$P$2:$P$803,"ANO",'A-SOUHRN'!$Q$2:$Q$803,"ANO",'A-SOUHRN'!$R$2:$R$803,"ANO",'A-SOUHRN'!$I$2:$I$803,$K23,'A-SOUHRN'!$J$2:$J$803,$L23)</f>
        <v>0</v>
      </c>
      <c r="AD23" s="95">
        <f>SUMIFS('A-SOUHRN'!$L$2:$L$803,'A-SOUHRN'!$G$2:$G$803,#REF!,'A-SOUHRN'!$A$2:$A$803,#REF!,'A-SOUHRN'!$P$2:$P$803,"ANO",'A-SOUHRN'!$Q$2:$Q$803,"ANO",'A-SOUHRN'!$R$2:$R$803,"ANO",'A-SOUHRN'!$I$2:$I$803,$K23,'A-SOUHRN'!$J$2:$J$803,$L23)</f>
        <v>0</v>
      </c>
    </row>
    <row r="25" spans="1:30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</row>
    <row r="27" spans="1:30" ht="45" x14ac:dyDescent="0.25">
      <c r="A27" s="76" t="s">
        <v>78</v>
      </c>
      <c r="B27" s="76" t="s">
        <v>3</v>
      </c>
      <c r="C27" s="1" t="s">
        <v>31</v>
      </c>
      <c r="D27" s="76" t="s">
        <v>2</v>
      </c>
      <c r="E27" s="5" t="s">
        <v>64</v>
      </c>
      <c r="F27" s="87" t="s">
        <v>75</v>
      </c>
      <c r="G27" s="87" t="s">
        <v>76</v>
      </c>
      <c r="H27" s="1" t="s">
        <v>31</v>
      </c>
      <c r="I27" s="76" t="s">
        <v>2</v>
      </c>
      <c r="J27" s="5" t="s">
        <v>64</v>
      </c>
      <c r="K27" s="87" t="s">
        <v>75</v>
      </c>
      <c r="L27" s="87" t="s">
        <v>76</v>
      </c>
      <c r="M27" s="1" t="s">
        <v>31</v>
      </c>
      <c r="N27" s="76" t="s">
        <v>2</v>
      </c>
      <c r="O27" s="5" t="s">
        <v>64</v>
      </c>
      <c r="P27" s="87" t="s">
        <v>75</v>
      </c>
      <c r="Q27" s="87" t="s">
        <v>76</v>
      </c>
      <c r="R27" s="1" t="s">
        <v>31</v>
      </c>
      <c r="S27" s="76" t="s">
        <v>2</v>
      </c>
      <c r="T27" s="5" t="s">
        <v>64</v>
      </c>
      <c r="U27" s="87" t="s">
        <v>75</v>
      </c>
      <c r="V27" s="87" t="s">
        <v>76</v>
      </c>
      <c r="W27" s="1" t="s">
        <v>31</v>
      </c>
      <c r="X27" s="76" t="s">
        <v>2</v>
      </c>
      <c r="Y27" s="5" t="s">
        <v>64</v>
      </c>
      <c r="Z27" s="87" t="s">
        <v>75</v>
      </c>
      <c r="AA27" s="87" t="s">
        <v>76</v>
      </c>
      <c r="AB27" s="1" t="s">
        <v>31</v>
      </c>
      <c r="AC27" s="76" t="s">
        <v>2</v>
      </c>
      <c r="AD27" s="5" t="s">
        <v>64</v>
      </c>
    </row>
    <row r="28" spans="1:30" x14ac:dyDescent="0.25">
      <c r="A28" s="88" t="s">
        <v>80</v>
      </c>
      <c r="B28" s="98"/>
      <c r="C28" s="95">
        <f>SUMIFS('A-SOUHRN'!$K$2:$K$803,'A-SOUHRN'!$G$2:$G$803,$B28,'A-SOUHRN'!$A$2:$A$803,$A28,'A-SOUHRN'!$P$2:$P$803,"ANO",'A-SOUHRN'!$Q$2:$Q$803,"ANO",'A-SOUHRN'!$R$2:$R$803,"ANO")</f>
        <v>0</v>
      </c>
      <c r="D28" s="96">
        <f>SUMIFS('A-SOUHRN'!$F$2:$F$803,'A-SOUHRN'!$G$2:$G$803,$B28,'A-SOUHRN'!$A$2:$A$803,$A28,'A-SOUHRN'!$P$2:$P$803,"ANO",'A-SOUHRN'!$Q$2:$Q$803,"ANO",'A-SOUHRN'!$R$2:$R$803,"ANO")</f>
        <v>0</v>
      </c>
      <c r="E28" s="95">
        <f>SUMIFS('A-SOUHRN'!$L$2:$L$803,'A-SOUHRN'!$G$2:$G$803,$B28,'A-SOUHRN'!$A$2:$A$803,$A28,'A-SOUHRN'!$P$2:$P$803,"ANO",'A-SOUHRN'!$Q$2:$Q$803,"ANO",'A-SOUHRN'!$R$2:$R$803,"ANO")</f>
        <v>0</v>
      </c>
      <c r="F28" s="98"/>
      <c r="G28" s="98"/>
      <c r="H28" s="95">
        <f>SUMIFS('A-SOUHRN'!$K$2:$K$803,'A-SOUHRN'!$G$2:$G$803,#REF!,'A-SOUHRN'!$A$2:$A$803,#REF!,'A-SOUHRN'!$P$2:$P$803,"ANO",'A-SOUHRN'!$Q$2:$Q$803,"ANO",'A-SOUHRN'!$R$2:$R$803,"ANO",'A-SOUHRN'!$I$2:$I$803,$F28,'A-SOUHRN'!$J$2:$J$803,$G28)</f>
        <v>0</v>
      </c>
      <c r="I28" s="96">
        <f>SUMIFS('A-SOUHRN'!$F$2:$F$803,'A-SOUHRN'!$G$2:$G$803,#REF!,'A-SOUHRN'!$A$2:$A$803,#REF!,'A-SOUHRN'!$P$2:$P$803,"ANO",'A-SOUHRN'!$Q$2:$Q$803,"ANO",'A-SOUHRN'!$R$2:$R$803,"ANO",'A-SOUHRN'!$I$2:$I$803,$F28,'A-SOUHRN'!$J$2:$J$803,$G28)</f>
        <v>0</v>
      </c>
      <c r="J28" s="95">
        <f>SUMIFS('A-SOUHRN'!$L$2:$L$803,'A-SOUHRN'!$G$2:$G$803,#REF!,'A-SOUHRN'!$A$2:$A$803,#REF!,'A-SOUHRN'!$P$2:$P$803,"ANO",'A-SOUHRN'!$Q$2:$Q$803,"ANO",'A-SOUHRN'!$R$2:$R$803,"ANO",'A-SOUHRN'!$I$2:$I$803,$F28,'A-SOUHRN'!$J$2:$J$803,$G28)</f>
        <v>0</v>
      </c>
      <c r="K28" s="98"/>
      <c r="L28" s="98"/>
      <c r="M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N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O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P28" s="98"/>
      <c r="Q28" s="98"/>
      <c r="R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S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T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U28" s="98"/>
      <c r="V28" s="98"/>
      <c r="W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X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Y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  <c r="Z28" s="98"/>
      <c r="AA28" s="98"/>
      <c r="AB28" s="95">
        <f>SUMIFS('A-SOUHRN'!$K$2:$K$803,'A-SOUHRN'!$G$2:$G$803,#REF!,'A-SOUHRN'!$A$2:$A$803,#REF!,'A-SOUHRN'!$P$2:$P$803,"ANO",'A-SOUHRN'!$Q$2:$Q$803,"ANO",'A-SOUHRN'!$R$2:$R$803,"ANO",'A-SOUHRN'!$I$2:$I$803,$K28,'A-SOUHRN'!$J$2:$J$803,$L28)</f>
        <v>0</v>
      </c>
      <c r="AC28" s="96">
        <f>SUMIFS('A-SOUHRN'!$F$2:$F$803,'A-SOUHRN'!$G$2:$G$803,#REF!,'A-SOUHRN'!$A$2:$A$803,#REF!,'A-SOUHRN'!$P$2:$P$803,"ANO",'A-SOUHRN'!$Q$2:$Q$803,"ANO",'A-SOUHRN'!$R$2:$R$803,"ANO",'A-SOUHRN'!$I$2:$I$803,$K28,'A-SOUHRN'!$J$2:$J$803,$L28)</f>
        <v>0</v>
      </c>
      <c r="AD28" s="95">
        <f>SUMIFS('A-SOUHRN'!$L$2:$L$803,'A-SOUHRN'!$G$2:$G$803,#REF!,'A-SOUHRN'!$A$2:$A$803,#REF!,'A-SOUHRN'!$P$2:$P$803,"ANO",'A-SOUHRN'!$Q$2:$Q$803,"ANO",'A-SOUHRN'!$R$2:$R$803,"ANO",'A-SOUHRN'!$I$2:$I$803,$K28,'A-SOUHRN'!$J$2:$J$803,$L28)</f>
        <v>0</v>
      </c>
    </row>
    <row r="29" spans="1:30" x14ac:dyDescent="0.25">
      <c r="A29" s="88" t="s">
        <v>80</v>
      </c>
      <c r="B29" s="98"/>
      <c r="C29" s="95">
        <f>SUMIFS('A-SOUHRN'!$K$2:$K$803,'A-SOUHRN'!$G$2:$G$803,$B29,'A-SOUHRN'!$A$2:$A$803,$A29,'A-SOUHRN'!$P$2:$P$803,"ANO",'A-SOUHRN'!$Q$2:$Q$803,"ANO",'A-SOUHRN'!$R$2:$R$803,"ANO")</f>
        <v>0</v>
      </c>
      <c r="D29" s="96">
        <f>SUMIFS('A-SOUHRN'!$F$2:$F$803,'A-SOUHRN'!$G$2:$G$803,$B29,'A-SOUHRN'!$A$2:$A$803,$A29,'A-SOUHRN'!$P$2:$P$803,"ANO",'A-SOUHRN'!$Q$2:$Q$803,"ANO",'A-SOUHRN'!$R$2:$R$803,"ANO")</f>
        <v>0</v>
      </c>
      <c r="E29" s="95">
        <f>SUMIFS('A-SOUHRN'!$L$2:$L$803,'A-SOUHRN'!$G$2:$G$803,$B29,'A-SOUHRN'!$A$2:$A$803,$A29,'A-SOUHRN'!$P$2:$P$803,"ANO",'A-SOUHRN'!$Q$2:$Q$803,"ANO",'A-SOUHRN'!$R$2:$R$803,"ANO")</f>
        <v>0</v>
      </c>
      <c r="F29" s="98"/>
      <c r="G29" s="98"/>
      <c r="H29" s="95">
        <f>SUMIFS('A-SOUHRN'!$K$2:$K$803,'A-SOUHRN'!$G$2:$G$803,#REF!,'A-SOUHRN'!$A$2:$A$803,#REF!,'A-SOUHRN'!$P$2:$P$803,"ANO",'A-SOUHRN'!$Q$2:$Q$803,"ANO",'A-SOUHRN'!$R$2:$R$803,"ANO",'A-SOUHRN'!$I$2:$I$803,$F29,'A-SOUHRN'!$J$2:$J$803,$G29)</f>
        <v>0</v>
      </c>
      <c r="I29" s="96">
        <f>SUMIFS('A-SOUHRN'!$F$2:$F$803,'A-SOUHRN'!$G$2:$G$803,#REF!,'A-SOUHRN'!$A$2:$A$803,#REF!,'A-SOUHRN'!$P$2:$P$803,"ANO",'A-SOUHRN'!$Q$2:$Q$803,"ANO",'A-SOUHRN'!$R$2:$R$803,"ANO",'A-SOUHRN'!$I$2:$I$803,$F29,'A-SOUHRN'!$J$2:$J$803,$G29)</f>
        <v>0</v>
      </c>
      <c r="J29" s="95">
        <f>SUMIFS('A-SOUHRN'!$L$2:$L$803,'A-SOUHRN'!$G$2:$G$803,#REF!,'A-SOUHRN'!$A$2:$A$803,#REF!,'A-SOUHRN'!$P$2:$P$803,"ANO",'A-SOUHRN'!$Q$2:$Q$803,"ANO",'A-SOUHRN'!$R$2:$R$803,"ANO",'A-SOUHRN'!$I$2:$I$803,$F29,'A-SOUHRN'!$J$2:$J$803,$G29)</f>
        <v>0</v>
      </c>
      <c r="K29" s="98"/>
      <c r="L29" s="98"/>
      <c r="M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N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O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P29" s="98"/>
      <c r="Q29" s="98"/>
      <c r="R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S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T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U29" s="98"/>
      <c r="V29" s="98"/>
      <c r="W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X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Y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  <c r="Z29" s="98"/>
      <c r="AA29" s="98"/>
      <c r="AB29" s="95">
        <f>SUMIFS('A-SOUHRN'!$K$2:$K$803,'A-SOUHRN'!$G$2:$G$803,#REF!,'A-SOUHRN'!$A$2:$A$803,#REF!,'A-SOUHRN'!$P$2:$P$803,"ANO",'A-SOUHRN'!$Q$2:$Q$803,"ANO",'A-SOUHRN'!$R$2:$R$803,"ANO",'A-SOUHRN'!$I$2:$I$803,$K29,'A-SOUHRN'!$J$2:$J$803,$L29)</f>
        <v>0</v>
      </c>
      <c r="AC29" s="96">
        <f>SUMIFS('A-SOUHRN'!$F$2:$F$803,'A-SOUHRN'!$G$2:$G$803,#REF!,'A-SOUHRN'!$A$2:$A$803,#REF!,'A-SOUHRN'!$P$2:$P$803,"ANO",'A-SOUHRN'!$Q$2:$Q$803,"ANO",'A-SOUHRN'!$R$2:$R$803,"ANO",'A-SOUHRN'!$I$2:$I$803,$K29,'A-SOUHRN'!$J$2:$J$803,$L29)</f>
        <v>0</v>
      </c>
      <c r="AD29" s="95">
        <f>SUMIFS('A-SOUHRN'!$L$2:$L$803,'A-SOUHRN'!$G$2:$G$803,#REF!,'A-SOUHRN'!$A$2:$A$803,#REF!,'A-SOUHRN'!$P$2:$P$803,"ANO",'A-SOUHRN'!$Q$2:$Q$803,"ANO",'A-SOUHRN'!$R$2:$R$803,"ANO",'A-SOUHRN'!$I$2:$I$803,$K29,'A-SOUHRN'!$J$2:$J$803,$L29)</f>
        <v>0</v>
      </c>
    </row>
    <row r="30" spans="1:30" x14ac:dyDescent="0.25">
      <c r="A30" s="88" t="s">
        <v>80</v>
      </c>
      <c r="B30" s="98"/>
      <c r="C30" s="95">
        <f>SUMIFS('A-SOUHRN'!$K$2:$K$803,'A-SOUHRN'!$G$2:$G$803,$B30,'A-SOUHRN'!$A$2:$A$803,$A30,'A-SOUHRN'!$P$2:$P$803,"ANO",'A-SOUHRN'!$Q$2:$Q$803,"ANO",'A-SOUHRN'!$R$2:$R$803,"ANO")</f>
        <v>0</v>
      </c>
      <c r="D30" s="96">
        <f>SUMIFS('A-SOUHRN'!$F$2:$F$803,'A-SOUHRN'!$G$2:$G$803,$B30,'A-SOUHRN'!$A$2:$A$803,$A30,'A-SOUHRN'!$P$2:$P$803,"ANO",'A-SOUHRN'!$Q$2:$Q$803,"ANO",'A-SOUHRN'!$R$2:$R$803,"ANO")</f>
        <v>0</v>
      </c>
      <c r="E30" s="95">
        <f>SUMIFS('A-SOUHRN'!$L$2:$L$803,'A-SOUHRN'!$G$2:$G$803,$B30,'A-SOUHRN'!$A$2:$A$803,$A30,'A-SOUHRN'!$P$2:$P$803,"ANO",'A-SOUHRN'!$Q$2:$Q$803,"ANO",'A-SOUHRN'!$R$2:$R$803,"ANO")</f>
        <v>0</v>
      </c>
      <c r="F30" s="98"/>
      <c r="G30" s="98"/>
      <c r="H30" s="95">
        <f>SUMIFS('A-SOUHRN'!$K$2:$K$803,'A-SOUHRN'!$G$2:$G$803,#REF!,'A-SOUHRN'!$A$2:$A$803,#REF!,'A-SOUHRN'!$P$2:$P$803,"ANO",'A-SOUHRN'!$Q$2:$Q$803,"ANO",'A-SOUHRN'!$R$2:$R$803,"ANO",'A-SOUHRN'!$I$2:$I$803,$F30,'A-SOUHRN'!$J$2:$J$803,$G30)</f>
        <v>0</v>
      </c>
      <c r="I30" s="96">
        <f>SUMIFS('A-SOUHRN'!$F$2:$F$803,'A-SOUHRN'!$G$2:$G$803,#REF!,'A-SOUHRN'!$A$2:$A$803,#REF!,'A-SOUHRN'!$P$2:$P$803,"ANO",'A-SOUHRN'!$Q$2:$Q$803,"ANO",'A-SOUHRN'!$R$2:$R$803,"ANO",'A-SOUHRN'!$I$2:$I$803,$F30,'A-SOUHRN'!$J$2:$J$803,$G30)</f>
        <v>0</v>
      </c>
      <c r="J30" s="95">
        <f>SUMIFS('A-SOUHRN'!$L$2:$L$803,'A-SOUHRN'!$G$2:$G$803,#REF!,'A-SOUHRN'!$A$2:$A$803,#REF!,'A-SOUHRN'!$P$2:$P$803,"ANO",'A-SOUHRN'!$Q$2:$Q$803,"ANO",'A-SOUHRN'!$R$2:$R$803,"ANO",'A-SOUHRN'!$I$2:$I$803,$F30,'A-SOUHRN'!$J$2:$J$803,$G30)</f>
        <v>0</v>
      </c>
      <c r="K30" s="98"/>
      <c r="L30" s="98"/>
      <c r="M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N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O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P30" s="98"/>
      <c r="Q30" s="98"/>
      <c r="R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S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T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U30" s="98"/>
      <c r="V30" s="98"/>
      <c r="W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X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Y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  <c r="Z30" s="98"/>
      <c r="AA30" s="98"/>
      <c r="AB30" s="95">
        <f>SUMIFS('A-SOUHRN'!$K$2:$K$803,'A-SOUHRN'!$G$2:$G$803,#REF!,'A-SOUHRN'!$A$2:$A$803,#REF!,'A-SOUHRN'!$P$2:$P$803,"ANO",'A-SOUHRN'!$Q$2:$Q$803,"ANO",'A-SOUHRN'!$R$2:$R$803,"ANO",'A-SOUHRN'!$I$2:$I$803,$K30,'A-SOUHRN'!$J$2:$J$803,$L30)</f>
        <v>0</v>
      </c>
      <c r="AC30" s="96">
        <f>SUMIFS('A-SOUHRN'!$F$2:$F$803,'A-SOUHRN'!$G$2:$G$803,#REF!,'A-SOUHRN'!$A$2:$A$803,#REF!,'A-SOUHRN'!$P$2:$P$803,"ANO",'A-SOUHRN'!$Q$2:$Q$803,"ANO",'A-SOUHRN'!$R$2:$R$803,"ANO",'A-SOUHRN'!$I$2:$I$803,$K30,'A-SOUHRN'!$J$2:$J$803,$L30)</f>
        <v>0</v>
      </c>
      <c r="AD30" s="95">
        <f>SUMIFS('A-SOUHRN'!$L$2:$L$803,'A-SOUHRN'!$G$2:$G$803,#REF!,'A-SOUHRN'!$A$2:$A$803,#REF!,'A-SOUHRN'!$P$2:$P$803,"ANO",'A-SOUHRN'!$Q$2:$Q$803,"ANO",'A-SOUHRN'!$R$2:$R$803,"ANO",'A-SOUHRN'!$I$2:$I$803,$K30,'A-SOUHRN'!$J$2:$J$803,$L30)</f>
        <v>0</v>
      </c>
    </row>
    <row r="31" spans="1:30" x14ac:dyDescent="0.25">
      <c r="A31" s="88" t="s">
        <v>80</v>
      </c>
      <c r="B31" s="98"/>
      <c r="C31" s="95">
        <f>SUMIFS('A-SOUHRN'!$K$2:$K$803,'A-SOUHRN'!$G$2:$G$803,$B31,'A-SOUHRN'!$A$2:$A$803,$A31,'A-SOUHRN'!$P$2:$P$803,"ANO",'A-SOUHRN'!$Q$2:$Q$803,"ANO",'A-SOUHRN'!$R$2:$R$803,"ANO")</f>
        <v>0</v>
      </c>
      <c r="D31" s="96">
        <f>SUMIFS('A-SOUHRN'!$F$2:$F$803,'A-SOUHRN'!$G$2:$G$803,$B31,'A-SOUHRN'!$A$2:$A$803,$A31,'A-SOUHRN'!$P$2:$P$803,"ANO",'A-SOUHRN'!$Q$2:$Q$803,"ANO",'A-SOUHRN'!$R$2:$R$803,"ANO")</f>
        <v>0</v>
      </c>
      <c r="E31" s="95">
        <f>SUMIFS('A-SOUHRN'!$L$2:$L$803,'A-SOUHRN'!$G$2:$G$803,$B31,'A-SOUHRN'!$A$2:$A$803,$A31,'A-SOUHRN'!$P$2:$P$803,"ANO",'A-SOUHRN'!$Q$2:$Q$803,"ANO",'A-SOUHRN'!$R$2:$R$803,"ANO")</f>
        <v>0</v>
      </c>
      <c r="F31" s="98"/>
      <c r="G31" s="98"/>
      <c r="H31" s="95">
        <f>SUMIFS('A-SOUHRN'!$K$2:$K$803,'A-SOUHRN'!$G$2:$G$803,#REF!,'A-SOUHRN'!$A$2:$A$803,#REF!,'A-SOUHRN'!$P$2:$P$803,"ANO",'A-SOUHRN'!$Q$2:$Q$803,"ANO",'A-SOUHRN'!$R$2:$R$803,"ANO",'A-SOUHRN'!$I$2:$I$803,$F31,'A-SOUHRN'!$J$2:$J$803,$G31)</f>
        <v>0</v>
      </c>
      <c r="I31" s="96">
        <f>SUMIFS('A-SOUHRN'!$F$2:$F$803,'A-SOUHRN'!$G$2:$G$803,#REF!,'A-SOUHRN'!$A$2:$A$803,#REF!,'A-SOUHRN'!$P$2:$P$803,"ANO",'A-SOUHRN'!$Q$2:$Q$803,"ANO",'A-SOUHRN'!$R$2:$R$803,"ANO",'A-SOUHRN'!$I$2:$I$803,$F31,'A-SOUHRN'!$J$2:$J$803,$G31)</f>
        <v>0</v>
      </c>
      <c r="J31" s="95">
        <f>SUMIFS('A-SOUHRN'!$L$2:$L$803,'A-SOUHRN'!$G$2:$G$803,#REF!,'A-SOUHRN'!$A$2:$A$803,#REF!,'A-SOUHRN'!$P$2:$P$803,"ANO",'A-SOUHRN'!$Q$2:$Q$803,"ANO",'A-SOUHRN'!$R$2:$R$803,"ANO",'A-SOUHRN'!$I$2:$I$803,$F31,'A-SOUHRN'!$J$2:$J$803,$G31)</f>
        <v>0</v>
      </c>
      <c r="K31" s="98"/>
      <c r="L31" s="98"/>
      <c r="M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N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O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P31" s="98"/>
      <c r="Q31" s="98"/>
      <c r="R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S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T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U31" s="98"/>
      <c r="V31" s="98"/>
      <c r="W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X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Y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  <c r="Z31" s="98"/>
      <c r="AA31" s="98"/>
      <c r="AB31" s="95">
        <f>SUMIFS('A-SOUHRN'!$K$2:$K$803,'A-SOUHRN'!$G$2:$G$803,#REF!,'A-SOUHRN'!$A$2:$A$803,#REF!,'A-SOUHRN'!$P$2:$P$803,"ANO",'A-SOUHRN'!$Q$2:$Q$803,"ANO",'A-SOUHRN'!$R$2:$R$803,"ANO",'A-SOUHRN'!$I$2:$I$803,$K31,'A-SOUHRN'!$J$2:$J$803,$L31)</f>
        <v>0</v>
      </c>
      <c r="AC31" s="96">
        <f>SUMIFS('A-SOUHRN'!$F$2:$F$803,'A-SOUHRN'!$G$2:$G$803,#REF!,'A-SOUHRN'!$A$2:$A$803,#REF!,'A-SOUHRN'!$P$2:$P$803,"ANO",'A-SOUHRN'!$Q$2:$Q$803,"ANO",'A-SOUHRN'!$R$2:$R$803,"ANO",'A-SOUHRN'!$I$2:$I$803,$K31,'A-SOUHRN'!$J$2:$J$803,$L31)</f>
        <v>0</v>
      </c>
      <c r="AD31" s="95">
        <f>SUMIFS('A-SOUHRN'!$L$2:$L$803,'A-SOUHRN'!$G$2:$G$803,#REF!,'A-SOUHRN'!$A$2:$A$803,#REF!,'A-SOUHRN'!$P$2:$P$803,"ANO",'A-SOUHRN'!$Q$2:$Q$803,"ANO",'A-SOUHRN'!$R$2:$R$803,"ANO",'A-SOUHRN'!$I$2:$I$803,$K31,'A-SOUHRN'!$J$2:$J$803,$L31)</f>
        <v>0</v>
      </c>
    </row>
    <row r="32" spans="1:30" x14ac:dyDescent="0.25">
      <c r="A32" s="88" t="s">
        <v>80</v>
      </c>
      <c r="B32" s="98"/>
      <c r="C32" s="95">
        <f>SUMIFS('A-SOUHRN'!$K$2:$K$803,'A-SOUHRN'!$G$2:$G$803,$B32,'A-SOUHRN'!$A$2:$A$803,$A32,'A-SOUHRN'!$P$2:$P$803,"ANO",'A-SOUHRN'!$Q$2:$Q$803,"ANO",'A-SOUHRN'!$R$2:$R$803,"ANO")</f>
        <v>0</v>
      </c>
      <c r="D32" s="96">
        <f>SUMIFS('A-SOUHRN'!$F$2:$F$803,'A-SOUHRN'!$G$2:$G$803,$B32,'A-SOUHRN'!$A$2:$A$803,$A32,'A-SOUHRN'!$P$2:$P$803,"ANO",'A-SOUHRN'!$Q$2:$Q$803,"ANO",'A-SOUHRN'!$R$2:$R$803,"ANO")</f>
        <v>0</v>
      </c>
      <c r="E32" s="95">
        <f>SUMIFS('A-SOUHRN'!$L$2:$L$803,'A-SOUHRN'!$G$2:$G$803,$B32,'A-SOUHRN'!$A$2:$A$803,$A32,'A-SOUHRN'!$P$2:$P$803,"ANO",'A-SOUHRN'!$Q$2:$Q$803,"ANO",'A-SOUHRN'!$R$2:$R$803,"ANO")</f>
        <v>0</v>
      </c>
      <c r="F32" s="98"/>
      <c r="G32" s="98"/>
      <c r="H32" s="95">
        <f>SUMIFS('A-SOUHRN'!$K$2:$K$803,'A-SOUHRN'!$G$2:$G$803,#REF!,'A-SOUHRN'!$A$2:$A$803,#REF!,'A-SOUHRN'!$P$2:$P$803,"ANO",'A-SOUHRN'!$Q$2:$Q$803,"ANO",'A-SOUHRN'!$R$2:$R$803,"ANO",'A-SOUHRN'!$I$2:$I$803,$F32,'A-SOUHRN'!$J$2:$J$803,$G32)</f>
        <v>0</v>
      </c>
      <c r="I32" s="96">
        <f>SUMIFS('A-SOUHRN'!$F$2:$F$803,'A-SOUHRN'!$G$2:$G$803,#REF!,'A-SOUHRN'!$A$2:$A$803,#REF!,'A-SOUHRN'!$P$2:$P$803,"ANO",'A-SOUHRN'!$Q$2:$Q$803,"ANO",'A-SOUHRN'!$R$2:$R$803,"ANO",'A-SOUHRN'!$I$2:$I$803,$F32,'A-SOUHRN'!$J$2:$J$803,$G32)</f>
        <v>0</v>
      </c>
      <c r="J32" s="95">
        <f>SUMIFS('A-SOUHRN'!$L$2:$L$803,'A-SOUHRN'!$G$2:$G$803,#REF!,'A-SOUHRN'!$A$2:$A$803,#REF!,'A-SOUHRN'!$P$2:$P$803,"ANO",'A-SOUHRN'!$Q$2:$Q$803,"ANO",'A-SOUHRN'!$R$2:$R$803,"ANO",'A-SOUHRN'!$I$2:$I$803,$F32,'A-SOUHRN'!$J$2:$J$803,$G32)</f>
        <v>0</v>
      </c>
      <c r="K32" s="98"/>
      <c r="L32" s="98"/>
      <c r="M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N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O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P32" s="98"/>
      <c r="Q32" s="98"/>
      <c r="R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S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T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U32" s="98"/>
      <c r="V32" s="98"/>
      <c r="W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X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Y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  <c r="Z32" s="98"/>
      <c r="AA32" s="98"/>
      <c r="AB32" s="95">
        <f>SUMIFS('A-SOUHRN'!$K$2:$K$803,'A-SOUHRN'!$G$2:$G$803,#REF!,'A-SOUHRN'!$A$2:$A$803,#REF!,'A-SOUHRN'!$P$2:$P$803,"ANO",'A-SOUHRN'!$Q$2:$Q$803,"ANO",'A-SOUHRN'!$R$2:$R$803,"ANO",'A-SOUHRN'!$I$2:$I$803,$K32,'A-SOUHRN'!$J$2:$J$803,$L32)</f>
        <v>0</v>
      </c>
      <c r="AC32" s="96">
        <f>SUMIFS('A-SOUHRN'!$F$2:$F$803,'A-SOUHRN'!$G$2:$G$803,#REF!,'A-SOUHRN'!$A$2:$A$803,#REF!,'A-SOUHRN'!$P$2:$P$803,"ANO",'A-SOUHRN'!$Q$2:$Q$803,"ANO",'A-SOUHRN'!$R$2:$R$803,"ANO",'A-SOUHRN'!$I$2:$I$803,$K32,'A-SOUHRN'!$J$2:$J$803,$L32)</f>
        <v>0</v>
      </c>
      <c r="AD32" s="95">
        <f>SUMIFS('A-SOUHRN'!$L$2:$L$803,'A-SOUHRN'!$G$2:$G$803,#REF!,'A-SOUHRN'!$A$2:$A$803,#REF!,'A-SOUHRN'!$P$2:$P$803,"ANO",'A-SOUHRN'!$Q$2:$Q$803,"ANO",'A-SOUHRN'!$R$2:$R$803,"ANO",'A-SOUHRN'!$I$2:$I$803,$K32,'A-SOUHRN'!$J$2:$J$803,$L32)</f>
        <v>0</v>
      </c>
    </row>
    <row r="33" spans="1:30" x14ac:dyDescent="0.25">
      <c r="A33" s="88" t="s">
        <v>80</v>
      </c>
      <c r="B33" s="98"/>
      <c r="C33" s="95">
        <f>SUMIFS('A-SOUHRN'!$K$2:$K$803,'A-SOUHRN'!$G$2:$G$803,$B33,'A-SOUHRN'!$A$2:$A$803,$A33,'A-SOUHRN'!$P$2:$P$803,"ANO",'A-SOUHRN'!$Q$2:$Q$803,"ANO",'A-SOUHRN'!$R$2:$R$803,"ANO")</f>
        <v>0</v>
      </c>
      <c r="D33" s="96">
        <f>SUMIFS('A-SOUHRN'!$F$2:$F$803,'A-SOUHRN'!$G$2:$G$803,$B33,'A-SOUHRN'!$A$2:$A$803,$A33,'A-SOUHRN'!$P$2:$P$803,"ANO",'A-SOUHRN'!$Q$2:$Q$803,"ANO",'A-SOUHRN'!$R$2:$R$803,"ANO")</f>
        <v>0</v>
      </c>
      <c r="E33" s="95">
        <f>SUMIFS('A-SOUHRN'!$L$2:$L$803,'A-SOUHRN'!$G$2:$G$803,$B33,'A-SOUHRN'!$A$2:$A$803,$A33,'A-SOUHRN'!$P$2:$P$803,"ANO",'A-SOUHRN'!$Q$2:$Q$803,"ANO",'A-SOUHRN'!$R$2:$R$803,"ANO")</f>
        <v>0</v>
      </c>
      <c r="F33" s="98"/>
      <c r="G33" s="98"/>
      <c r="H33" s="95">
        <f>SUMIFS('A-SOUHRN'!$K$2:$K$803,'A-SOUHRN'!$G$2:$G$803,#REF!,'A-SOUHRN'!$A$2:$A$803,#REF!,'A-SOUHRN'!$P$2:$P$803,"ANO",'A-SOUHRN'!$Q$2:$Q$803,"ANO",'A-SOUHRN'!$R$2:$R$803,"ANO",'A-SOUHRN'!$I$2:$I$803,$F33,'A-SOUHRN'!$J$2:$J$803,$G33)</f>
        <v>0</v>
      </c>
      <c r="I33" s="96">
        <f>SUMIFS('A-SOUHRN'!$F$2:$F$803,'A-SOUHRN'!$G$2:$G$803,#REF!,'A-SOUHRN'!$A$2:$A$803,#REF!,'A-SOUHRN'!$P$2:$P$803,"ANO",'A-SOUHRN'!$Q$2:$Q$803,"ANO",'A-SOUHRN'!$R$2:$R$803,"ANO",'A-SOUHRN'!$I$2:$I$803,$F33,'A-SOUHRN'!$J$2:$J$803,$G33)</f>
        <v>0</v>
      </c>
      <c r="J33" s="95">
        <f>SUMIFS('A-SOUHRN'!$L$2:$L$803,'A-SOUHRN'!$G$2:$G$803,#REF!,'A-SOUHRN'!$A$2:$A$803,#REF!,'A-SOUHRN'!$P$2:$P$803,"ANO",'A-SOUHRN'!$Q$2:$Q$803,"ANO",'A-SOUHRN'!$R$2:$R$803,"ANO",'A-SOUHRN'!$I$2:$I$803,$F33,'A-SOUHRN'!$J$2:$J$803,$G33)</f>
        <v>0</v>
      </c>
      <c r="K33" s="98"/>
      <c r="L33" s="98"/>
      <c r="M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N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O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P33" s="98"/>
      <c r="Q33" s="98"/>
      <c r="R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S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T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U33" s="98"/>
      <c r="V33" s="98"/>
      <c r="W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X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Y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  <c r="Z33" s="98"/>
      <c r="AA33" s="98"/>
      <c r="AB33" s="95">
        <f>SUMIFS('A-SOUHRN'!$K$2:$K$803,'A-SOUHRN'!$G$2:$G$803,#REF!,'A-SOUHRN'!$A$2:$A$803,#REF!,'A-SOUHRN'!$P$2:$P$803,"ANO",'A-SOUHRN'!$Q$2:$Q$803,"ANO",'A-SOUHRN'!$R$2:$R$803,"ANO",'A-SOUHRN'!$I$2:$I$803,$K33,'A-SOUHRN'!$J$2:$J$803,$L33)</f>
        <v>0</v>
      </c>
      <c r="AC33" s="96">
        <f>SUMIFS('A-SOUHRN'!$F$2:$F$803,'A-SOUHRN'!$G$2:$G$803,#REF!,'A-SOUHRN'!$A$2:$A$803,#REF!,'A-SOUHRN'!$P$2:$P$803,"ANO",'A-SOUHRN'!$Q$2:$Q$803,"ANO",'A-SOUHRN'!$R$2:$R$803,"ANO",'A-SOUHRN'!$I$2:$I$803,$K33,'A-SOUHRN'!$J$2:$J$803,$L33)</f>
        <v>0</v>
      </c>
      <c r="AD33" s="95">
        <f>SUMIFS('A-SOUHRN'!$L$2:$L$803,'A-SOUHRN'!$G$2:$G$803,#REF!,'A-SOUHRN'!$A$2:$A$803,#REF!,'A-SOUHRN'!$P$2:$P$803,"ANO",'A-SOUHRN'!$Q$2:$Q$803,"ANO",'A-SOUHRN'!$R$2:$R$803,"ANO",'A-SOUHRN'!$I$2:$I$803,$K33,'A-SOUHRN'!$J$2:$J$803,$L33)</f>
        <v>0</v>
      </c>
    </row>
    <row r="34" spans="1:30" x14ac:dyDescent="0.25">
      <c r="A34" s="88" t="s">
        <v>80</v>
      </c>
      <c r="B34" s="99"/>
      <c r="C34" s="95">
        <f>SUMIFS('A-SOUHRN'!$K$2:$K$803,'A-SOUHRN'!$G$2:$G$803,$B34,'A-SOUHRN'!$A$2:$A$803,$A34,'A-SOUHRN'!$P$2:$P$803,"ANO",'A-SOUHRN'!$Q$2:$Q$803,"ANO",'A-SOUHRN'!$R$2:$R$803,"ANO")</f>
        <v>0</v>
      </c>
      <c r="D34" s="96">
        <f>SUMIFS('A-SOUHRN'!$F$2:$F$803,'A-SOUHRN'!$G$2:$G$803,$B34,'A-SOUHRN'!$A$2:$A$803,$A34,'A-SOUHRN'!$P$2:$P$803,"ANO",'A-SOUHRN'!$Q$2:$Q$803,"ANO",'A-SOUHRN'!$R$2:$R$803,"ANO")</f>
        <v>0</v>
      </c>
      <c r="E34" s="95">
        <f>SUMIFS('A-SOUHRN'!$L$2:$L$803,'A-SOUHRN'!$G$2:$G$803,$B34,'A-SOUHRN'!$A$2:$A$803,$A34,'A-SOUHRN'!$P$2:$P$803,"ANO",'A-SOUHRN'!$Q$2:$Q$803,"ANO",'A-SOUHRN'!$R$2:$R$803,"ANO")</f>
        <v>0</v>
      </c>
      <c r="F34" s="99"/>
      <c r="G34" s="99"/>
      <c r="H34" s="95">
        <f>SUMIFS('A-SOUHRN'!$K$2:$K$803,'A-SOUHRN'!$G$2:$G$803,#REF!,'A-SOUHRN'!$A$2:$A$803,#REF!,'A-SOUHRN'!$P$2:$P$803,"ANO",'A-SOUHRN'!$Q$2:$Q$803,"ANO",'A-SOUHRN'!$R$2:$R$803,"ANO",'A-SOUHRN'!$I$2:$I$803,$F34,'A-SOUHRN'!$J$2:$J$803,$G34)</f>
        <v>0</v>
      </c>
      <c r="I34" s="96">
        <f>SUMIFS('A-SOUHRN'!$F$2:$F$803,'A-SOUHRN'!$G$2:$G$803,#REF!,'A-SOUHRN'!$A$2:$A$803,#REF!,'A-SOUHRN'!$P$2:$P$803,"ANO",'A-SOUHRN'!$Q$2:$Q$803,"ANO",'A-SOUHRN'!$R$2:$R$803,"ANO",'A-SOUHRN'!$I$2:$I$803,$F34,'A-SOUHRN'!$J$2:$J$803,$G34)</f>
        <v>0</v>
      </c>
      <c r="J34" s="95">
        <f>SUMIFS('A-SOUHRN'!$L$2:$L$803,'A-SOUHRN'!$G$2:$G$803,#REF!,'A-SOUHRN'!$A$2:$A$803,#REF!,'A-SOUHRN'!$P$2:$P$803,"ANO",'A-SOUHRN'!$Q$2:$Q$803,"ANO",'A-SOUHRN'!$R$2:$R$803,"ANO",'A-SOUHRN'!$I$2:$I$803,$F34,'A-SOUHRN'!$J$2:$J$803,$G34)</f>
        <v>0</v>
      </c>
      <c r="K34" s="99"/>
      <c r="L34" s="99"/>
      <c r="M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N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O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P34" s="99"/>
      <c r="Q34" s="99"/>
      <c r="R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S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T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U34" s="99"/>
      <c r="V34" s="99"/>
      <c r="W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X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Y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  <c r="Z34" s="99"/>
      <c r="AA34" s="99"/>
      <c r="AB34" s="95">
        <f>SUMIFS('A-SOUHRN'!$K$2:$K$803,'A-SOUHRN'!$G$2:$G$803,#REF!,'A-SOUHRN'!$A$2:$A$803,#REF!,'A-SOUHRN'!$P$2:$P$803,"ANO",'A-SOUHRN'!$Q$2:$Q$803,"ANO",'A-SOUHRN'!$R$2:$R$803,"ANO",'A-SOUHRN'!$I$2:$I$803,$K34,'A-SOUHRN'!$J$2:$J$803,$L34)</f>
        <v>0</v>
      </c>
      <c r="AC34" s="96">
        <f>SUMIFS('A-SOUHRN'!$F$2:$F$803,'A-SOUHRN'!$G$2:$G$803,#REF!,'A-SOUHRN'!$A$2:$A$803,#REF!,'A-SOUHRN'!$P$2:$P$803,"ANO",'A-SOUHRN'!$Q$2:$Q$803,"ANO",'A-SOUHRN'!$R$2:$R$803,"ANO",'A-SOUHRN'!$I$2:$I$803,$K34,'A-SOUHRN'!$J$2:$J$803,$L34)</f>
        <v>0</v>
      </c>
      <c r="AD34" s="95">
        <f>SUMIFS('A-SOUHRN'!$L$2:$L$803,'A-SOUHRN'!$G$2:$G$803,#REF!,'A-SOUHRN'!$A$2:$A$803,#REF!,'A-SOUHRN'!$P$2:$P$803,"ANO",'A-SOUHRN'!$Q$2:$Q$803,"ANO",'A-SOUHRN'!$R$2:$R$803,"ANO",'A-SOUHRN'!$I$2:$I$803,$K34,'A-SOUHRN'!$J$2:$J$803,$L34)</f>
        <v>0</v>
      </c>
    </row>
    <row r="35" spans="1:30" x14ac:dyDescent="0.25">
      <c r="A35" s="88" t="s">
        <v>80</v>
      </c>
      <c r="B35" s="99"/>
      <c r="C35" s="95">
        <f>SUMIFS('A-SOUHRN'!$K$2:$K$803,'A-SOUHRN'!$G$2:$G$803,$B35,'A-SOUHRN'!$A$2:$A$803,$A35,'A-SOUHRN'!$P$2:$P$803,"ANO",'A-SOUHRN'!$Q$2:$Q$803,"ANO",'A-SOUHRN'!$R$2:$R$803,"ANO")</f>
        <v>0</v>
      </c>
      <c r="D35" s="96">
        <f>SUMIFS('A-SOUHRN'!$F$2:$F$803,'A-SOUHRN'!$G$2:$G$803,$B35,'A-SOUHRN'!$A$2:$A$803,$A35,'A-SOUHRN'!$P$2:$P$803,"ANO",'A-SOUHRN'!$Q$2:$Q$803,"ANO",'A-SOUHRN'!$R$2:$R$803,"ANO")</f>
        <v>0</v>
      </c>
      <c r="E35" s="95">
        <f>SUMIFS('A-SOUHRN'!$L$2:$L$803,'A-SOUHRN'!$G$2:$G$803,$B35,'A-SOUHRN'!$A$2:$A$803,$A35,'A-SOUHRN'!$P$2:$P$803,"ANO",'A-SOUHRN'!$Q$2:$Q$803,"ANO",'A-SOUHRN'!$R$2:$R$803,"ANO")</f>
        <v>0</v>
      </c>
      <c r="F35" s="99"/>
      <c r="G35" s="99"/>
      <c r="H35" s="95">
        <f>SUMIFS('A-SOUHRN'!$K$2:$K$803,'A-SOUHRN'!$G$2:$G$803,#REF!,'A-SOUHRN'!$A$2:$A$803,#REF!,'A-SOUHRN'!$P$2:$P$803,"ANO",'A-SOUHRN'!$Q$2:$Q$803,"ANO",'A-SOUHRN'!$R$2:$R$803,"ANO",'A-SOUHRN'!$I$2:$I$803,$F35,'A-SOUHRN'!$J$2:$J$803,$G35)</f>
        <v>0</v>
      </c>
      <c r="I35" s="96">
        <f>SUMIFS('A-SOUHRN'!$F$2:$F$803,'A-SOUHRN'!$G$2:$G$803,#REF!,'A-SOUHRN'!$A$2:$A$803,#REF!,'A-SOUHRN'!$P$2:$P$803,"ANO",'A-SOUHRN'!$Q$2:$Q$803,"ANO",'A-SOUHRN'!$R$2:$R$803,"ANO",'A-SOUHRN'!$I$2:$I$803,$F35,'A-SOUHRN'!$J$2:$J$803,$G35)</f>
        <v>0</v>
      </c>
      <c r="J35" s="95">
        <f>SUMIFS('A-SOUHRN'!$L$2:$L$803,'A-SOUHRN'!$G$2:$G$803,#REF!,'A-SOUHRN'!$A$2:$A$803,#REF!,'A-SOUHRN'!$P$2:$P$803,"ANO",'A-SOUHRN'!$Q$2:$Q$803,"ANO",'A-SOUHRN'!$R$2:$R$803,"ANO",'A-SOUHRN'!$I$2:$I$803,$F35,'A-SOUHRN'!$J$2:$J$803,$G35)</f>
        <v>0</v>
      </c>
      <c r="K35" s="99"/>
      <c r="L35" s="99"/>
      <c r="M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N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O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P35" s="99"/>
      <c r="Q35" s="99"/>
      <c r="R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S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T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U35" s="99"/>
      <c r="V35" s="99"/>
      <c r="W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X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Y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  <c r="Z35" s="99"/>
      <c r="AA35" s="99"/>
      <c r="AB35" s="95">
        <f>SUMIFS('A-SOUHRN'!$K$2:$K$803,'A-SOUHRN'!$G$2:$G$803,#REF!,'A-SOUHRN'!$A$2:$A$803,#REF!,'A-SOUHRN'!$P$2:$P$803,"ANO",'A-SOUHRN'!$Q$2:$Q$803,"ANO",'A-SOUHRN'!$R$2:$R$803,"ANO",'A-SOUHRN'!$I$2:$I$803,$K35,'A-SOUHRN'!$J$2:$J$803,$L35)</f>
        <v>0</v>
      </c>
      <c r="AC35" s="96">
        <f>SUMIFS('A-SOUHRN'!$F$2:$F$803,'A-SOUHRN'!$G$2:$G$803,#REF!,'A-SOUHRN'!$A$2:$A$803,#REF!,'A-SOUHRN'!$P$2:$P$803,"ANO",'A-SOUHRN'!$Q$2:$Q$803,"ANO",'A-SOUHRN'!$R$2:$R$803,"ANO",'A-SOUHRN'!$I$2:$I$803,$K35,'A-SOUHRN'!$J$2:$J$803,$L35)</f>
        <v>0</v>
      </c>
      <c r="AD35" s="95">
        <f>SUMIFS('A-SOUHRN'!$L$2:$L$803,'A-SOUHRN'!$G$2:$G$803,#REF!,'A-SOUHRN'!$A$2:$A$803,#REF!,'A-SOUHRN'!$P$2:$P$803,"ANO",'A-SOUHRN'!$Q$2:$Q$803,"ANO",'A-SOUHRN'!$R$2:$R$803,"ANO",'A-SOUHRN'!$I$2:$I$803,$K35,'A-SOUHRN'!$J$2:$J$803,$L35)</f>
        <v>0</v>
      </c>
    </row>
    <row r="36" spans="1:30" x14ac:dyDescent="0.25">
      <c r="A36" s="88" t="s">
        <v>80</v>
      </c>
      <c r="B36" s="99"/>
      <c r="C36" s="95">
        <f>SUMIFS('A-SOUHRN'!$K$2:$K$803,'A-SOUHRN'!$G$2:$G$803,$B36,'A-SOUHRN'!$A$2:$A$803,$A36,'A-SOUHRN'!$P$2:$P$803,"ANO",'A-SOUHRN'!$Q$2:$Q$803,"ANO",'A-SOUHRN'!$R$2:$R$803,"ANO")</f>
        <v>0</v>
      </c>
      <c r="D36" s="96">
        <f>SUMIFS('A-SOUHRN'!$F$2:$F$803,'A-SOUHRN'!$G$2:$G$803,$B36,'A-SOUHRN'!$A$2:$A$803,$A36,'A-SOUHRN'!$P$2:$P$803,"ANO",'A-SOUHRN'!$Q$2:$Q$803,"ANO",'A-SOUHRN'!$R$2:$R$803,"ANO")</f>
        <v>0</v>
      </c>
      <c r="E36" s="95">
        <f>SUMIFS('A-SOUHRN'!$L$2:$L$803,'A-SOUHRN'!$G$2:$G$803,$B36,'A-SOUHRN'!$A$2:$A$803,$A36,'A-SOUHRN'!$P$2:$P$803,"ANO",'A-SOUHRN'!$Q$2:$Q$803,"ANO",'A-SOUHRN'!$R$2:$R$803,"ANO")</f>
        <v>0</v>
      </c>
      <c r="F36" s="99"/>
      <c r="G36" s="99"/>
      <c r="H36" s="95">
        <f>SUMIFS('A-SOUHRN'!$K$2:$K$803,'A-SOUHRN'!$G$2:$G$803,#REF!,'A-SOUHRN'!$A$2:$A$803,#REF!,'A-SOUHRN'!$P$2:$P$803,"ANO",'A-SOUHRN'!$Q$2:$Q$803,"ANO",'A-SOUHRN'!$R$2:$R$803,"ANO",'A-SOUHRN'!$I$2:$I$803,$F36,'A-SOUHRN'!$J$2:$J$803,$G36)</f>
        <v>0</v>
      </c>
      <c r="I36" s="96">
        <f>SUMIFS('A-SOUHRN'!$F$2:$F$803,'A-SOUHRN'!$G$2:$G$803,#REF!,'A-SOUHRN'!$A$2:$A$803,#REF!,'A-SOUHRN'!$P$2:$P$803,"ANO",'A-SOUHRN'!$Q$2:$Q$803,"ANO",'A-SOUHRN'!$R$2:$R$803,"ANO",'A-SOUHRN'!$I$2:$I$803,$F36,'A-SOUHRN'!$J$2:$J$803,$G36)</f>
        <v>0</v>
      </c>
      <c r="J36" s="95">
        <f>SUMIFS('A-SOUHRN'!$L$2:$L$803,'A-SOUHRN'!$G$2:$G$803,#REF!,'A-SOUHRN'!$A$2:$A$803,#REF!,'A-SOUHRN'!$P$2:$P$803,"ANO",'A-SOUHRN'!$Q$2:$Q$803,"ANO",'A-SOUHRN'!$R$2:$R$803,"ANO",'A-SOUHRN'!$I$2:$I$803,$F36,'A-SOUHRN'!$J$2:$J$803,$G36)</f>
        <v>0</v>
      </c>
      <c r="K36" s="99"/>
      <c r="L36" s="99"/>
      <c r="M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N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O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P36" s="99"/>
      <c r="Q36" s="99"/>
      <c r="R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S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T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U36" s="99"/>
      <c r="V36" s="99"/>
      <c r="W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X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Y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  <c r="Z36" s="99"/>
      <c r="AA36" s="99"/>
      <c r="AB36" s="95">
        <f>SUMIFS('A-SOUHRN'!$K$2:$K$803,'A-SOUHRN'!$G$2:$G$803,#REF!,'A-SOUHRN'!$A$2:$A$803,#REF!,'A-SOUHRN'!$P$2:$P$803,"ANO",'A-SOUHRN'!$Q$2:$Q$803,"ANO",'A-SOUHRN'!$R$2:$R$803,"ANO",'A-SOUHRN'!$I$2:$I$803,$K36,'A-SOUHRN'!$J$2:$J$803,$L36)</f>
        <v>0</v>
      </c>
      <c r="AC36" s="96">
        <f>SUMIFS('A-SOUHRN'!$F$2:$F$803,'A-SOUHRN'!$G$2:$G$803,#REF!,'A-SOUHRN'!$A$2:$A$803,#REF!,'A-SOUHRN'!$P$2:$P$803,"ANO",'A-SOUHRN'!$Q$2:$Q$803,"ANO",'A-SOUHRN'!$R$2:$R$803,"ANO",'A-SOUHRN'!$I$2:$I$803,$K36,'A-SOUHRN'!$J$2:$J$803,$L36)</f>
        <v>0</v>
      </c>
      <c r="AD36" s="95">
        <f>SUMIFS('A-SOUHRN'!$L$2:$L$803,'A-SOUHRN'!$G$2:$G$803,#REF!,'A-SOUHRN'!$A$2:$A$803,#REF!,'A-SOUHRN'!$P$2:$P$803,"ANO",'A-SOUHRN'!$Q$2:$Q$803,"ANO",'A-SOUHRN'!$R$2:$R$803,"ANO",'A-SOUHRN'!$I$2:$I$803,$K36,'A-SOUHRN'!$J$2:$J$803,$L36)</f>
        <v>0</v>
      </c>
    </row>
    <row r="37" spans="1:30" x14ac:dyDescent="0.25">
      <c r="A37" s="88" t="s">
        <v>80</v>
      </c>
      <c r="B37" s="99"/>
      <c r="C37" s="95">
        <f>SUMIFS('A-SOUHRN'!$K$2:$K$803,'A-SOUHRN'!$G$2:$G$803,$B37,'A-SOUHRN'!$A$2:$A$803,$A37,'A-SOUHRN'!$P$2:$P$803,"ANO",'A-SOUHRN'!$Q$2:$Q$803,"ANO",'A-SOUHRN'!$R$2:$R$803,"ANO")</f>
        <v>0</v>
      </c>
      <c r="D37" s="96">
        <f>SUMIFS('A-SOUHRN'!$F$2:$F$803,'A-SOUHRN'!$G$2:$G$803,$B37,'A-SOUHRN'!$A$2:$A$803,$A37,'A-SOUHRN'!$P$2:$P$803,"ANO",'A-SOUHRN'!$Q$2:$Q$803,"ANO",'A-SOUHRN'!$R$2:$R$803,"ANO")</f>
        <v>0</v>
      </c>
      <c r="E37" s="95">
        <f>SUMIFS('A-SOUHRN'!$L$2:$L$803,'A-SOUHRN'!$G$2:$G$803,$B37,'A-SOUHRN'!$A$2:$A$803,$A37,'A-SOUHRN'!$P$2:$P$803,"ANO",'A-SOUHRN'!$Q$2:$Q$803,"ANO",'A-SOUHRN'!$R$2:$R$803,"ANO")</f>
        <v>0</v>
      </c>
      <c r="F37" s="99"/>
      <c r="G37" s="99"/>
      <c r="H37" s="95">
        <f>SUMIFS('A-SOUHRN'!$K$2:$K$803,'A-SOUHRN'!$G$2:$G$803,#REF!,'A-SOUHRN'!$A$2:$A$803,#REF!,'A-SOUHRN'!$P$2:$P$803,"ANO",'A-SOUHRN'!$Q$2:$Q$803,"ANO",'A-SOUHRN'!$R$2:$R$803,"ANO",'A-SOUHRN'!$I$2:$I$803,$F37,'A-SOUHRN'!$J$2:$J$803,$G37)</f>
        <v>0</v>
      </c>
      <c r="I37" s="96">
        <f>SUMIFS('A-SOUHRN'!$F$2:$F$803,'A-SOUHRN'!$G$2:$G$803,#REF!,'A-SOUHRN'!$A$2:$A$803,#REF!,'A-SOUHRN'!$P$2:$P$803,"ANO",'A-SOUHRN'!$Q$2:$Q$803,"ANO",'A-SOUHRN'!$R$2:$R$803,"ANO",'A-SOUHRN'!$I$2:$I$803,$F37,'A-SOUHRN'!$J$2:$J$803,$G37)</f>
        <v>0</v>
      </c>
      <c r="J37" s="95">
        <f>SUMIFS('A-SOUHRN'!$L$2:$L$803,'A-SOUHRN'!$G$2:$G$803,#REF!,'A-SOUHRN'!$A$2:$A$803,#REF!,'A-SOUHRN'!$P$2:$P$803,"ANO",'A-SOUHRN'!$Q$2:$Q$803,"ANO",'A-SOUHRN'!$R$2:$R$803,"ANO",'A-SOUHRN'!$I$2:$I$803,$F37,'A-SOUHRN'!$J$2:$J$803,$G37)</f>
        <v>0</v>
      </c>
      <c r="K37" s="99"/>
      <c r="L37" s="99"/>
      <c r="M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N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O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P37" s="99"/>
      <c r="Q37" s="99"/>
      <c r="R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S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T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U37" s="99"/>
      <c r="V37" s="99"/>
      <c r="W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X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Y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  <c r="Z37" s="99"/>
      <c r="AA37" s="99"/>
      <c r="AB37" s="95">
        <f>SUMIFS('A-SOUHRN'!$K$2:$K$803,'A-SOUHRN'!$G$2:$G$803,#REF!,'A-SOUHRN'!$A$2:$A$803,#REF!,'A-SOUHRN'!$P$2:$P$803,"ANO",'A-SOUHRN'!$Q$2:$Q$803,"ANO",'A-SOUHRN'!$R$2:$R$803,"ANO",'A-SOUHRN'!$I$2:$I$803,$K37,'A-SOUHRN'!$J$2:$J$803,$L37)</f>
        <v>0</v>
      </c>
      <c r="AC37" s="96">
        <f>SUMIFS('A-SOUHRN'!$F$2:$F$803,'A-SOUHRN'!$G$2:$G$803,#REF!,'A-SOUHRN'!$A$2:$A$803,#REF!,'A-SOUHRN'!$P$2:$P$803,"ANO",'A-SOUHRN'!$Q$2:$Q$803,"ANO",'A-SOUHRN'!$R$2:$R$803,"ANO",'A-SOUHRN'!$I$2:$I$803,$K37,'A-SOUHRN'!$J$2:$J$803,$L37)</f>
        <v>0</v>
      </c>
      <c r="AD37" s="95">
        <f>SUMIFS('A-SOUHRN'!$L$2:$L$803,'A-SOUHRN'!$G$2:$G$803,#REF!,'A-SOUHRN'!$A$2:$A$803,#REF!,'A-SOUHRN'!$P$2:$P$803,"ANO",'A-SOUHRN'!$Q$2:$Q$803,"ANO",'A-SOUHRN'!$R$2:$R$803,"ANO",'A-SOUHRN'!$I$2:$I$803,$K37,'A-SOUHRN'!$J$2:$J$803,$L37)</f>
        <v>0</v>
      </c>
    </row>
    <row r="38" spans="1:30" x14ac:dyDescent="0.25">
      <c r="A38" s="88" t="s">
        <v>80</v>
      </c>
      <c r="B38" s="98"/>
      <c r="C38" s="95">
        <f>SUMIFS('A-SOUHRN'!$K$2:$K$803,'A-SOUHRN'!$G$2:$G$803,$B38,'A-SOUHRN'!$A$2:$A$803,$A38,'A-SOUHRN'!$P$2:$P$803,"ANO",'A-SOUHRN'!$Q$2:$Q$803,"ANO",'A-SOUHRN'!$R$2:$R$803,"ANO")</f>
        <v>0</v>
      </c>
      <c r="D38" s="96">
        <f>SUMIFS('A-SOUHRN'!$F$2:$F$803,'A-SOUHRN'!$G$2:$G$803,$B38,'A-SOUHRN'!$A$2:$A$803,$A38,'A-SOUHRN'!$P$2:$P$803,"ANO",'A-SOUHRN'!$Q$2:$Q$803,"ANO",'A-SOUHRN'!$R$2:$R$803,"ANO")</f>
        <v>0</v>
      </c>
      <c r="E38" s="95">
        <f>SUMIFS('A-SOUHRN'!$L$2:$L$803,'A-SOUHRN'!$G$2:$G$803,$B38,'A-SOUHRN'!$A$2:$A$803,$A38,'A-SOUHRN'!$P$2:$P$803,"ANO",'A-SOUHRN'!$Q$2:$Q$803,"ANO",'A-SOUHRN'!$R$2:$R$803,"ANO")</f>
        <v>0</v>
      </c>
      <c r="F38" s="98"/>
      <c r="G38" s="98"/>
      <c r="H38" s="95">
        <f>SUMIFS('A-SOUHRN'!$K$2:$K$803,'A-SOUHRN'!$G$2:$G$803,#REF!,'A-SOUHRN'!$A$2:$A$803,#REF!,'A-SOUHRN'!$P$2:$P$803,"ANO",'A-SOUHRN'!$Q$2:$Q$803,"ANO",'A-SOUHRN'!$R$2:$R$803,"ANO",'A-SOUHRN'!$I$2:$I$803,$F38,'A-SOUHRN'!$J$2:$J$803,$G38)</f>
        <v>0</v>
      </c>
      <c r="I38" s="96">
        <f>SUMIFS('A-SOUHRN'!$F$2:$F$803,'A-SOUHRN'!$G$2:$G$803,#REF!,'A-SOUHRN'!$A$2:$A$803,#REF!,'A-SOUHRN'!$P$2:$P$803,"ANO",'A-SOUHRN'!$Q$2:$Q$803,"ANO",'A-SOUHRN'!$R$2:$R$803,"ANO",'A-SOUHRN'!$I$2:$I$803,$F38,'A-SOUHRN'!$J$2:$J$803,$G38)</f>
        <v>0</v>
      </c>
      <c r="J38" s="95">
        <f>SUMIFS('A-SOUHRN'!$L$2:$L$803,'A-SOUHRN'!$G$2:$G$803,#REF!,'A-SOUHRN'!$A$2:$A$803,#REF!,'A-SOUHRN'!$P$2:$P$803,"ANO",'A-SOUHRN'!$Q$2:$Q$803,"ANO",'A-SOUHRN'!$R$2:$R$803,"ANO",'A-SOUHRN'!$I$2:$I$803,$F38,'A-SOUHRN'!$J$2:$J$803,$G38)</f>
        <v>0</v>
      </c>
      <c r="K38" s="98"/>
      <c r="L38" s="98"/>
      <c r="M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N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O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P38" s="98"/>
      <c r="Q38" s="98"/>
      <c r="R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S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T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U38" s="98"/>
      <c r="V38" s="98"/>
      <c r="W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X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Y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  <c r="Z38" s="98"/>
      <c r="AA38" s="98"/>
      <c r="AB38" s="95">
        <f>SUMIFS('A-SOUHRN'!$K$2:$K$803,'A-SOUHRN'!$G$2:$G$803,#REF!,'A-SOUHRN'!$A$2:$A$803,#REF!,'A-SOUHRN'!$P$2:$P$803,"ANO",'A-SOUHRN'!$Q$2:$Q$803,"ANO",'A-SOUHRN'!$R$2:$R$803,"ANO",'A-SOUHRN'!$I$2:$I$803,$K38,'A-SOUHRN'!$J$2:$J$803,$L38)</f>
        <v>0</v>
      </c>
      <c r="AC38" s="96">
        <f>SUMIFS('A-SOUHRN'!$F$2:$F$803,'A-SOUHRN'!$G$2:$G$803,#REF!,'A-SOUHRN'!$A$2:$A$803,#REF!,'A-SOUHRN'!$P$2:$P$803,"ANO",'A-SOUHRN'!$Q$2:$Q$803,"ANO",'A-SOUHRN'!$R$2:$R$803,"ANO",'A-SOUHRN'!$I$2:$I$803,$K38,'A-SOUHRN'!$J$2:$J$803,$L38)</f>
        <v>0</v>
      </c>
      <c r="AD38" s="95">
        <f>SUMIFS('A-SOUHRN'!$L$2:$L$803,'A-SOUHRN'!$G$2:$G$803,#REF!,'A-SOUHRN'!$A$2:$A$803,#REF!,'A-SOUHRN'!$P$2:$P$803,"ANO",'A-SOUHRN'!$Q$2:$Q$803,"ANO",'A-SOUHRN'!$R$2:$R$803,"ANO",'A-SOUHRN'!$I$2:$I$803,$K38,'A-SOUHRN'!$J$2:$J$803,$L38)</f>
        <v>0</v>
      </c>
    </row>
    <row r="39" spans="1:30" x14ac:dyDescent="0.25">
      <c r="A39" s="88" t="s">
        <v>80</v>
      </c>
      <c r="B39" s="98"/>
      <c r="C39" s="95">
        <f>SUMIFS('A-SOUHRN'!$K$2:$K$803,'A-SOUHRN'!$G$2:$G$803,$B39,'A-SOUHRN'!$A$2:$A$803,$A39,'A-SOUHRN'!$P$2:$P$803,"ANO",'A-SOUHRN'!$Q$2:$Q$803,"ANO",'A-SOUHRN'!$R$2:$R$803,"ANO")</f>
        <v>0</v>
      </c>
      <c r="D39" s="96">
        <f>SUMIFS('A-SOUHRN'!$F$2:$F$803,'A-SOUHRN'!$G$2:$G$803,$B39,'A-SOUHRN'!$A$2:$A$803,$A39,'A-SOUHRN'!$P$2:$P$803,"ANO",'A-SOUHRN'!$Q$2:$Q$803,"ANO",'A-SOUHRN'!$R$2:$R$803,"ANO")</f>
        <v>0</v>
      </c>
      <c r="E39" s="95">
        <f>SUMIFS('A-SOUHRN'!$L$2:$L$803,'A-SOUHRN'!$G$2:$G$803,$B39,'A-SOUHRN'!$A$2:$A$803,$A39,'A-SOUHRN'!$P$2:$P$803,"ANO",'A-SOUHRN'!$Q$2:$Q$803,"ANO",'A-SOUHRN'!$R$2:$R$803,"ANO")</f>
        <v>0</v>
      </c>
      <c r="F39" s="98"/>
      <c r="G39" s="98"/>
      <c r="H39" s="95">
        <f>SUMIFS('A-SOUHRN'!$K$2:$K$803,'A-SOUHRN'!$G$2:$G$803,#REF!,'A-SOUHRN'!$A$2:$A$803,#REF!,'A-SOUHRN'!$P$2:$P$803,"ANO",'A-SOUHRN'!$Q$2:$Q$803,"ANO",'A-SOUHRN'!$R$2:$R$803,"ANO",'A-SOUHRN'!$I$2:$I$803,$F39,'A-SOUHRN'!$J$2:$J$803,$G39)</f>
        <v>0</v>
      </c>
      <c r="I39" s="96">
        <f>SUMIFS('A-SOUHRN'!$F$2:$F$803,'A-SOUHRN'!$G$2:$G$803,#REF!,'A-SOUHRN'!$A$2:$A$803,#REF!,'A-SOUHRN'!$P$2:$P$803,"ANO",'A-SOUHRN'!$Q$2:$Q$803,"ANO",'A-SOUHRN'!$R$2:$R$803,"ANO",'A-SOUHRN'!$I$2:$I$803,$F39,'A-SOUHRN'!$J$2:$J$803,$G39)</f>
        <v>0</v>
      </c>
      <c r="J39" s="95">
        <f>SUMIFS('A-SOUHRN'!$L$2:$L$803,'A-SOUHRN'!$G$2:$G$803,#REF!,'A-SOUHRN'!$A$2:$A$803,#REF!,'A-SOUHRN'!$P$2:$P$803,"ANO",'A-SOUHRN'!$Q$2:$Q$803,"ANO",'A-SOUHRN'!$R$2:$R$803,"ANO",'A-SOUHRN'!$I$2:$I$803,$F39,'A-SOUHRN'!$J$2:$J$803,$G39)</f>
        <v>0</v>
      </c>
      <c r="K39" s="98"/>
      <c r="L39" s="98"/>
      <c r="M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N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O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P39" s="98"/>
      <c r="Q39" s="98"/>
      <c r="R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S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T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U39" s="98"/>
      <c r="V39" s="98"/>
      <c r="W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X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Y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  <c r="Z39" s="98"/>
      <c r="AA39" s="98"/>
      <c r="AB39" s="95">
        <f>SUMIFS('A-SOUHRN'!$K$2:$K$803,'A-SOUHRN'!$G$2:$G$803,#REF!,'A-SOUHRN'!$A$2:$A$803,#REF!,'A-SOUHRN'!$P$2:$P$803,"ANO",'A-SOUHRN'!$Q$2:$Q$803,"ANO",'A-SOUHRN'!$R$2:$R$803,"ANO",'A-SOUHRN'!$I$2:$I$803,$K39,'A-SOUHRN'!$J$2:$J$803,$L39)</f>
        <v>0</v>
      </c>
      <c r="AC39" s="96">
        <f>SUMIFS('A-SOUHRN'!$F$2:$F$803,'A-SOUHRN'!$G$2:$G$803,#REF!,'A-SOUHRN'!$A$2:$A$803,#REF!,'A-SOUHRN'!$P$2:$P$803,"ANO",'A-SOUHRN'!$Q$2:$Q$803,"ANO",'A-SOUHRN'!$R$2:$R$803,"ANO",'A-SOUHRN'!$I$2:$I$803,$K39,'A-SOUHRN'!$J$2:$J$803,$L39)</f>
        <v>0</v>
      </c>
      <c r="AD39" s="95">
        <f>SUMIFS('A-SOUHRN'!$L$2:$L$803,'A-SOUHRN'!$G$2:$G$803,#REF!,'A-SOUHRN'!$A$2:$A$803,#REF!,'A-SOUHRN'!$P$2:$P$803,"ANO",'A-SOUHRN'!$Q$2:$Q$803,"ANO",'A-SOUHRN'!$R$2:$R$803,"ANO",'A-SOUHRN'!$I$2:$I$803,$K39,'A-SOUHRN'!$J$2:$J$803,$L39)</f>
        <v>0</v>
      </c>
    </row>
    <row r="40" spans="1:30" x14ac:dyDescent="0.25">
      <c r="A40" s="88" t="s">
        <v>80</v>
      </c>
      <c r="B40" s="98"/>
      <c r="C40" s="95">
        <f>SUMIFS('A-SOUHRN'!$K$2:$K$803,'A-SOUHRN'!$G$2:$G$803,$B40,'A-SOUHRN'!$A$2:$A$803,$A40,'A-SOUHRN'!$P$2:$P$803,"ANO",'A-SOUHRN'!$Q$2:$Q$803,"ANO",'A-SOUHRN'!$R$2:$R$803,"ANO")</f>
        <v>0</v>
      </c>
      <c r="D40" s="96">
        <f>SUMIFS('A-SOUHRN'!$F$2:$F$803,'A-SOUHRN'!$G$2:$G$803,$B40,'A-SOUHRN'!$A$2:$A$803,$A40,'A-SOUHRN'!$P$2:$P$803,"ANO",'A-SOUHRN'!$Q$2:$Q$803,"ANO",'A-SOUHRN'!$R$2:$R$803,"ANO")</f>
        <v>0</v>
      </c>
      <c r="E40" s="95">
        <f>SUMIFS('A-SOUHRN'!$L$2:$L$803,'A-SOUHRN'!$G$2:$G$803,$B40,'A-SOUHRN'!$A$2:$A$803,$A40,'A-SOUHRN'!$P$2:$P$803,"ANO",'A-SOUHRN'!$Q$2:$Q$803,"ANO",'A-SOUHRN'!$R$2:$R$803,"ANO")</f>
        <v>0</v>
      </c>
      <c r="F40" s="98"/>
      <c r="G40" s="98"/>
      <c r="H40" s="95">
        <f>SUMIFS('A-SOUHRN'!$K$2:$K$803,'A-SOUHRN'!$G$2:$G$803,#REF!,'A-SOUHRN'!$A$2:$A$803,#REF!,'A-SOUHRN'!$P$2:$P$803,"ANO",'A-SOUHRN'!$Q$2:$Q$803,"ANO",'A-SOUHRN'!$R$2:$R$803,"ANO",'A-SOUHRN'!$I$2:$I$803,$F40,'A-SOUHRN'!$J$2:$J$803,$G40)</f>
        <v>0</v>
      </c>
      <c r="I40" s="96">
        <f>SUMIFS('A-SOUHRN'!$F$2:$F$803,'A-SOUHRN'!$G$2:$G$803,#REF!,'A-SOUHRN'!$A$2:$A$803,#REF!,'A-SOUHRN'!$P$2:$P$803,"ANO",'A-SOUHRN'!$Q$2:$Q$803,"ANO",'A-SOUHRN'!$R$2:$R$803,"ANO",'A-SOUHRN'!$I$2:$I$803,$F40,'A-SOUHRN'!$J$2:$J$803,$G40)</f>
        <v>0</v>
      </c>
      <c r="J40" s="95">
        <f>SUMIFS('A-SOUHRN'!$L$2:$L$803,'A-SOUHRN'!$G$2:$G$803,#REF!,'A-SOUHRN'!$A$2:$A$803,#REF!,'A-SOUHRN'!$P$2:$P$803,"ANO",'A-SOUHRN'!$Q$2:$Q$803,"ANO",'A-SOUHRN'!$R$2:$R$803,"ANO",'A-SOUHRN'!$I$2:$I$803,$F40,'A-SOUHRN'!$J$2:$J$803,$G40)</f>
        <v>0</v>
      </c>
      <c r="K40" s="98"/>
      <c r="L40" s="98"/>
      <c r="M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N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O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P40" s="98"/>
      <c r="Q40" s="98"/>
      <c r="R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S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T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U40" s="98"/>
      <c r="V40" s="98"/>
      <c r="W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X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Y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  <c r="Z40" s="98"/>
      <c r="AA40" s="98"/>
      <c r="AB40" s="95">
        <f>SUMIFS('A-SOUHRN'!$K$2:$K$803,'A-SOUHRN'!$G$2:$G$803,#REF!,'A-SOUHRN'!$A$2:$A$803,#REF!,'A-SOUHRN'!$P$2:$P$803,"ANO",'A-SOUHRN'!$Q$2:$Q$803,"ANO",'A-SOUHRN'!$R$2:$R$803,"ANO",'A-SOUHRN'!$I$2:$I$803,$K40,'A-SOUHRN'!$J$2:$J$803,$L40)</f>
        <v>0</v>
      </c>
      <c r="AC40" s="96">
        <f>SUMIFS('A-SOUHRN'!$F$2:$F$803,'A-SOUHRN'!$G$2:$G$803,#REF!,'A-SOUHRN'!$A$2:$A$803,#REF!,'A-SOUHRN'!$P$2:$P$803,"ANO",'A-SOUHRN'!$Q$2:$Q$803,"ANO",'A-SOUHRN'!$R$2:$R$803,"ANO",'A-SOUHRN'!$I$2:$I$803,$K40,'A-SOUHRN'!$J$2:$J$803,$L40)</f>
        <v>0</v>
      </c>
      <c r="AD40" s="95">
        <f>SUMIFS('A-SOUHRN'!$L$2:$L$803,'A-SOUHRN'!$G$2:$G$803,#REF!,'A-SOUHRN'!$A$2:$A$803,#REF!,'A-SOUHRN'!$P$2:$P$803,"ANO",'A-SOUHRN'!$Q$2:$Q$803,"ANO",'A-SOUHRN'!$R$2:$R$803,"ANO",'A-SOUHRN'!$I$2:$I$803,$K40,'A-SOUHRN'!$J$2:$J$803,$L40)</f>
        <v>0</v>
      </c>
    </row>
    <row r="41" spans="1:30" x14ac:dyDescent="0.25">
      <c r="A41" s="88" t="s">
        <v>80</v>
      </c>
      <c r="B41" s="98"/>
      <c r="C41" s="95">
        <f>SUMIFS('A-SOUHRN'!$K$2:$K$803,'A-SOUHRN'!$G$2:$G$803,$B41,'A-SOUHRN'!$A$2:$A$803,$A41,'A-SOUHRN'!$P$2:$P$803,"ANO",'A-SOUHRN'!$Q$2:$Q$803,"ANO",'A-SOUHRN'!$R$2:$R$803,"ANO")</f>
        <v>0</v>
      </c>
      <c r="D41" s="96">
        <f>SUMIFS('A-SOUHRN'!$F$2:$F$803,'A-SOUHRN'!$G$2:$G$803,$B41,'A-SOUHRN'!$A$2:$A$803,$A41,'A-SOUHRN'!$P$2:$P$803,"ANO",'A-SOUHRN'!$Q$2:$Q$803,"ANO",'A-SOUHRN'!$R$2:$R$803,"ANO")</f>
        <v>0</v>
      </c>
      <c r="E41" s="95">
        <f>SUMIFS('A-SOUHRN'!$L$2:$L$803,'A-SOUHRN'!$G$2:$G$803,$B41,'A-SOUHRN'!$A$2:$A$803,$A41,'A-SOUHRN'!$P$2:$P$803,"ANO",'A-SOUHRN'!$Q$2:$Q$803,"ANO",'A-SOUHRN'!$R$2:$R$803,"ANO")</f>
        <v>0</v>
      </c>
      <c r="F41" s="98"/>
      <c r="G41" s="98"/>
      <c r="H41" s="95">
        <f>SUMIFS('A-SOUHRN'!$K$2:$K$803,'A-SOUHRN'!$G$2:$G$803,#REF!,'A-SOUHRN'!$A$2:$A$803,#REF!,'A-SOUHRN'!$P$2:$P$803,"ANO",'A-SOUHRN'!$Q$2:$Q$803,"ANO",'A-SOUHRN'!$R$2:$R$803,"ANO",'A-SOUHRN'!$I$2:$I$803,$F41,'A-SOUHRN'!$J$2:$J$803,$G41)</f>
        <v>0</v>
      </c>
      <c r="I41" s="96">
        <f>SUMIFS('A-SOUHRN'!$F$2:$F$803,'A-SOUHRN'!$G$2:$G$803,#REF!,'A-SOUHRN'!$A$2:$A$803,#REF!,'A-SOUHRN'!$P$2:$P$803,"ANO",'A-SOUHRN'!$Q$2:$Q$803,"ANO",'A-SOUHRN'!$R$2:$R$803,"ANO",'A-SOUHRN'!$I$2:$I$803,$F41,'A-SOUHRN'!$J$2:$J$803,$G41)</f>
        <v>0</v>
      </c>
      <c r="J41" s="95">
        <f>SUMIFS('A-SOUHRN'!$L$2:$L$803,'A-SOUHRN'!$G$2:$G$803,#REF!,'A-SOUHRN'!$A$2:$A$803,#REF!,'A-SOUHRN'!$P$2:$P$803,"ANO",'A-SOUHRN'!$Q$2:$Q$803,"ANO",'A-SOUHRN'!$R$2:$R$803,"ANO",'A-SOUHRN'!$I$2:$I$803,$F41,'A-SOUHRN'!$J$2:$J$803,$G41)</f>
        <v>0</v>
      </c>
      <c r="K41" s="98"/>
      <c r="L41" s="98"/>
      <c r="M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N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O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P41" s="98"/>
      <c r="Q41" s="98"/>
      <c r="R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S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T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U41" s="98"/>
      <c r="V41" s="98"/>
      <c r="W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X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Y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  <c r="Z41" s="98"/>
      <c r="AA41" s="98"/>
      <c r="AB41" s="95">
        <f>SUMIFS('A-SOUHRN'!$K$2:$K$803,'A-SOUHRN'!$G$2:$G$803,#REF!,'A-SOUHRN'!$A$2:$A$803,#REF!,'A-SOUHRN'!$P$2:$P$803,"ANO",'A-SOUHRN'!$Q$2:$Q$803,"ANO",'A-SOUHRN'!$R$2:$R$803,"ANO",'A-SOUHRN'!$I$2:$I$803,$K41,'A-SOUHRN'!$J$2:$J$803,$L41)</f>
        <v>0</v>
      </c>
      <c r="AC41" s="96">
        <f>SUMIFS('A-SOUHRN'!$F$2:$F$803,'A-SOUHRN'!$G$2:$G$803,#REF!,'A-SOUHRN'!$A$2:$A$803,#REF!,'A-SOUHRN'!$P$2:$P$803,"ANO",'A-SOUHRN'!$Q$2:$Q$803,"ANO",'A-SOUHRN'!$R$2:$R$803,"ANO",'A-SOUHRN'!$I$2:$I$803,$K41,'A-SOUHRN'!$J$2:$J$803,$L41)</f>
        <v>0</v>
      </c>
      <c r="AD41" s="95">
        <f>SUMIFS('A-SOUHRN'!$L$2:$L$803,'A-SOUHRN'!$G$2:$G$803,#REF!,'A-SOUHRN'!$A$2:$A$803,#REF!,'A-SOUHRN'!$P$2:$P$803,"ANO",'A-SOUHRN'!$Q$2:$Q$803,"ANO",'A-SOUHRN'!$R$2:$R$803,"ANO",'A-SOUHRN'!$I$2:$I$803,$K41,'A-SOUHRN'!$J$2:$J$803,$L41)</f>
        <v>0</v>
      </c>
    </row>
    <row r="42" spans="1:30" x14ac:dyDescent="0.25">
      <c r="A42" s="88" t="s">
        <v>80</v>
      </c>
      <c r="B42" s="98"/>
      <c r="C42" s="95">
        <f>SUMIFS('A-SOUHRN'!$K$2:$K$803,'A-SOUHRN'!$G$2:$G$803,$B42,'A-SOUHRN'!$A$2:$A$803,$A42,'A-SOUHRN'!$P$2:$P$803,"ANO",'A-SOUHRN'!$Q$2:$Q$803,"ANO",'A-SOUHRN'!$R$2:$R$803,"ANO")</f>
        <v>0</v>
      </c>
      <c r="D42" s="96">
        <f>SUMIFS('A-SOUHRN'!$F$2:$F$803,'A-SOUHRN'!$G$2:$G$803,$B42,'A-SOUHRN'!$A$2:$A$803,$A42,'A-SOUHRN'!$P$2:$P$803,"ANO",'A-SOUHRN'!$Q$2:$Q$803,"ANO",'A-SOUHRN'!$R$2:$R$803,"ANO")</f>
        <v>0</v>
      </c>
      <c r="E42" s="95">
        <f>SUMIFS('A-SOUHRN'!$L$2:$L$803,'A-SOUHRN'!$G$2:$G$803,$B42,'A-SOUHRN'!$A$2:$A$803,$A42,'A-SOUHRN'!$P$2:$P$803,"ANO",'A-SOUHRN'!$Q$2:$Q$803,"ANO",'A-SOUHRN'!$R$2:$R$803,"ANO")</f>
        <v>0</v>
      </c>
      <c r="F42" s="98"/>
      <c r="G42" s="98"/>
      <c r="H42" s="95">
        <f>SUMIFS('A-SOUHRN'!$K$2:$K$803,'A-SOUHRN'!$G$2:$G$803,#REF!,'A-SOUHRN'!$A$2:$A$803,#REF!,'A-SOUHRN'!$P$2:$P$803,"ANO",'A-SOUHRN'!$Q$2:$Q$803,"ANO",'A-SOUHRN'!$R$2:$R$803,"ANO",'A-SOUHRN'!$I$2:$I$803,$F42,'A-SOUHRN'!$J$2:$J$803,$G42)</f>
        <v>0</v>
      </c>
      <c r="I42" s="96">
        <f>SUMIFS('A-SOUHRN'!$F$2:$F$803,'A-SOUHRN'!$G$2:$G$803,#REF!,'A-SOUHRN'!$A$2:$A$803,#REF!,'A-SOUHRN'!$P$2:$P$803,"ANO",'A-SOUHRN'!$Q$2:$Q$803,"ANO",'A-SOUHRN'!$R$2:$R$803,"ANO",'A-SOUHRN'!$I$2:$I$803,$F42,'A-SOUHRN'!$J$2:$J$803,$G42)</f>
        <v>0</v>
      </c>
      <c r="J42" s="95">
        <f>SUMIFS('A-SOUHRN'!$L$2:$L$803,'A-SOUHRN'!$G$2:$G$803,#REF!,'A-SOUHRN'!$A$2:$A$803,#REF!,'A-SOUHRN'!$P$2:$P$803,"ANO",'A-SOUHRN'!$Q$2:$Q$803,"ANO",'A-SOUHRN'!$R$2:$R$803,"ANO",'A-SOUHRN'!$I$2:$I$803,$F42,'A-SOUHRN'!$J$2:$J$803,$G42)</f>
        <v>0</v>
      </c>
      <c r="K42" s="98"/>
      <c r="L42" s="98"/>
      <c r="M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N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O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P42" s="98"/>
      <c r="Q42" s="98"/>
      <c r="R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S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T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U42" s="98"/>
      <c r="V42" s="98"/>
      <c r="W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X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Y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  <c r="Z42" s="98"/>
      <c r="AA42" s="98"/>
      <c r="AB42" s="95">
        <f>SUMIFS('A-SOUHRN'!$K$2:$K$803,'A-SOUHRN'!$G$2:$G$803,#REF!,'A-SOUHRN'!$A$2:$A$803,#REF!,'A-SOUHRN'!$P$2:$P$803,"ANO",'A-SOUHRN'!$Q$2:$Q$803,"ANO",'A-SOUHRN'!$R$2:$R$803,"ANO",'A-SOUHRN'!$I$2:$I$803,$K42,'A-SOUHRN'!$J$2:$J$803,$L42)</f>
        <v>0</v>
      </c>
      <c r="AC42" s="96">
        <f>SUMIFS('A-SOUHRN'!$F$2:$F$803,'A-SOUHRN'!$G$2:$G$803,#REF!,'A-SOUHRN'!$A$2:$A$803,#REF!,'A-SOUHRN'!$P$2:$P$803,"ANO",'A-SOUHRN'!$Q$2:$Q$803,"ANO",'A-SOUHRN'!$R$2:$R$803,"ANO",'A-SOUHRN'!$I$2:$I$803,$K42,'A-SOUHRN'!$J$2:$J$803,$L42)</f>
        <v>0</v>
      </c>
      <c r="AD42" s="95">
        <f>SUMIFS('A-SOUHRN'!$L$2:$L$803,'A-SOUHRN'!$G$2:$G$803,#REF!,'A-SOUHRN'!$A$2:$A$803,#REF!,'A-SOUHRN'!$P$2:$P$803,"ANO",'A-SOUHRN'!$Q$2:$Q$803,"ANO",'A-SOUHRN'!$R$2:$R$803,"ANO",'A-SOUHRN'!$I$2:$I$803,$K42,'A-SOUHRN'!$J$2:$J$803,$L42)</f>
        <v>0</v>
      </c>
    </row>
    <row r="43" spans="1:30" x14ac:dyDescent="0.25">
      <c r="A43" s="88" t="s">
        <v>80</v>
      </c>
      <c r="B43" s="98"/>
      <c r="C43" s="95">
        <f>SUMIFS('A-SOUHRN'!$K$2:$K$803,'A-SOUHRN'!$G$2:$G$803,$B43,'A-SOUHRN'!$A$2:$A$803,$A43,'A-SOUHRN'!$P$2:$P$803,"ANO",'A-SOUHRN'!$Q$2:$Q$803,"ANO",'A-SOUHRN'!$R$2:$R$803,"ANO")</f>
        <v>0</v>
      </c>
      <c r="D43" s="96">
        <f>SUMIFS('A-SOUHRN'!$F$2:$F$803,'A-SOUHRN'!$G$2:$G$803,$B43,'A-SOUHRN'!$A$2:$A$803,$A43,'A-SOUHRN'!$P$2:$P$803,"ANO",'A-SOUHRN'!$Q$2:$Q$803,"ANO",'A-SOUHRN'!$R$2:$R$803,"ANO")</f>
        <v>0</v>
      </c>
      <c r="E43" s="95">
        <f>SUMIFS('A-SOUHRN'!$L$2:$L$803,'A-SOUHRN'!$G$2:$G$803,$B43,'A-SOUHRN'!$A$2:$A$803,$A43,'A-SOUHRN'!$P$2:$P$803,"ANO",'A-SOUHRN'!$Q$2:$Q$803,"ANO",'A-SOUHRN'!$R$2:$R$803,"ANO")</f>
        <v>0</v>
      </c>
      <c r="F43" s="98"/>
      <c r="G43" s="98"/>
      <c r="H43" s="95">
        <f>SUMIFS('A-SOUHRN'!$K$2:$K$803,'A-SOUHRN'!$G$2:$G$803,#REF!,'A-SOUHRN'!$A$2:$A$803,#REF!,'A-SOUHRN'!$P$2:$P$803,"ANO",'A-SOUHRN'!$Q$2:$Q$803,"ANO",'A-SOUHRN'!$R$2:$R$803,"ANO",'A-SOUHRN'!$I$2:$I$803,$F43,'A-SOUHRN'!$J$2:$J$803,$G43)</f>
        <v>0</v>
      </c>
      <c r="I43" s="96">
        <f>SUMIFS('A-SOUHRN'!$F$2:$F$803,'A-SOUHRN'!$G$2:$G$803,#REF!,'A-SOUHRN'!$A$2:$A$803,#REF!,'A-SOUHRN'!$P$2:$P$803,"ANO",'A-SOUHRN'!$Q$2:$Q$803,"ANO",'A-SOUHRN'!$R$2:$R$803,"ANO",'A-SOUHRN'!$I$2:$I$803,$F43,'A-SOUHRN'!$J$2:$J$803,$G43)</f>
        <v>0</v>
      </c>
      <c r="J43" s="95">
        <f>SUMIFS('A-SOUHRN'!$L$2:$L$803,'A-SOUHRN'!$G$2:$G$803,#REF!,'A-SOUHRN'!$A$2:$A$803,#REF!,'A-SOUHRN'!$P$2:$P$803,"ANO",'A-SOUHRN'!$Q$2:$Q$803,"ANO",'A-SOUHRN'!$R$2:$R$803,"ANO",'A-SOUHRN'!$I$2:$I$803,$F43,'A-SOUHRN'!$J$2:$J$803,$G43)</f>
        <v>0</v>
      </c>
      <c r="K43" s="98"/>
      <c r="L43" s="98"/>
      <c r="M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N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O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P43" s="98"/>
      <c r="Q43" s="98"/>
      <c r="R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S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T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U43" s="98"/>
      <c r="V43" s="98"/>
      <c r="W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X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Y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  <c r="Z43" s="98"/>
      <c r="AA43" s="98"/>
      <c r="AB43" s="95">
        <f>SUMIFS('A-SOUHRN'!$K$2:$K$803,'A-SOUHRN'!$G$2:$G$803,#REF!,'A-SOUHRN'!$A$2:$A$803,#REF!,'A-SOUHRN'!$P$2:$P$803,"ANO",'A-SOUHRN'!$Q$2:$Q$803,"ANO",'A-SOUHRN'!$R$2:$R$803,"ANO",'A-SOUHRN'!$I$2:$I$803,$K43,'A-SOUHRN'!$J$2:$J$803,$L43)</f>
        <v>0</v>
      </c>
      <c r="AC43" s="96">
        <f>SUMIFS('A-SOUHRN'!$F$2:$F$803,'A-SOUHRN'!$G$2:$G$803,#REF!,'A-SOUHRN'!$A$2:$A$803,#REF!,'A-SOUHRN'!$P$2:$P$803,"ANO",'A-SOUHRN'!$Q$2:$Q$803,"ANO",'A-SOUHRN'!$R$2:$R$803,"ANO",'A-SOUHRN'!$I$2:$I$803,$K43,'A-SOUHRN'!$J$2:$J$803,$L43)</f>
        <v>0</v>
      </c>
      <c r="AD43" s="95">
        <f>SUMIFS('A-SOUHRN'!$L$2:$L$803,'A-SOUHRN'!$G$2:$G$803,#REF!,'A-SOUHRN'!$A$2:$A$803,#REF!,'A-SOUHRN'!$P$2:$P$803,"ANO",'A-SOUHRN'!$Q$2:$Q$803,"ANO",'A-SOUHRN'!$R$2:$R$803,"ANO",'A-SOUHRN'!$I$2:$I$803,$K43,'A-SOUHRN'!$J$2:$J$803,$L43)</f>
        <v>0</v>
      </c>
    </row>
    <row r="44" spans="1:30" x14ac:dyDescent="0.25">
      <c r="A44" s="88" t="s">
        <v>80</v>
      </c>
      <c r="B44" s="99"/>
      <c r="C44" s="95">
        <f>SUMIFS('A-SOUHRN'!$K$2:$K$803,'A-SOUHRN'!$G$2:$G$803,$B44,'A-SOUHRN'!$A$2:$A$803,$A44,'A-SOUHRN'!$P$2:$P$803,"ANO",'A-SOUHRN'!$Q$2:$Q$803,"ANO",'A-SOUHRN'!$R$2:$R$803,"ANO")</f>
        <v>0</v>
      </c>
      <c r="D44" s="96">
        <f>SUMIFS('A-SOUHRN'!$F$2:$F$803,'A-SOUHRN'!$G$2:$G$803,$B44,'A-SOUHRN'!$A$2:$A$803,$A44,'A-SOUHRN'!$P$2:$P$803,"ANO",'A-SOUHRN'!$Q$2:$Q$803,"ANO",'A-SOUHRN'!$R$2:$R$803,"ANO")</f>
        <v>0</v>
      </c>
      <c r="E44" s="95">
        <f>SUMIFS('A-SOUHRN'!$L$2:$L$803,'A-SOUHRN'!$G$2:$G$803,$B44,'A-SOUHRN'!$A$2:$A$803,$A44,'A-SOUHRN'!$P$2:$P$803,"ANO",'A-SOUHRN'!$Q$2:$Q$803,"ANO",'A-SOUHRN'!$R$2:$R$803,"ANO")</f>
        <v>0</v>
      </c>
      <c r="F44" s="99"/>
      <c r="G44" s="99"/>
      <c r="H44" s="95">
        <f>SUMIFS('A-SOUHRN'!$K$2:$K$803,'A-SOUHRN'!$G$2:$G$803,#REF!,'A-SOUHRN'!$A$2:$A$803,#REF!,'A-SOUHRN'!$P$2:$P$803,"ANO",'A-SOUHRN'!$Q$2:$Q$803,"ANO",'A-SOUHRN'!$R$2:$R$803,"ANO",'A-SOUHRN'!$I$2:$I$803,$F44,'A-SOUHRN'!$J$2:$J$803,$G44)</f>
        <v>0</v>
      </c>
      <c r="I44" s="96">
        <f>SUMIFS('A-SOUHRN'!$F$2:$F$803,'A-SOUHRN'!$G$2:$G$803,#REF!,'A-SOUHRN'!$A$2:$A$803,#REF!,'A-SOUHRN'!$P$2:$P$803,"ANO",'A-SOUHRN'!$Q$2:$Q$803,"ANO",'A-SOUHRN'!$R$2:$R$803,"ANO",'A-SOUHRN'!$I$2:$I$803,$F44,'A-SOUHRN'!$J$2:$J$803,$G44)</f>
        <v>0</v>
      </c>
      <c r="J44" s="95">
        <f>SUMIFS('A-SOUHRN'!$L$2:$L$803,'A-SOUHRN'!$G$2:$G$803,#REF!,'A-SOUHRN'!$A$2:$A$803,#REF!,'A-SOUHRN'!$P$2:$P$803,"ANO",'A-SOUHRN'!$Q$2:$Q$803,"ANO",'A-SOUHRN'!$R$2:$R$803,"ANO",'A-SOUHRN'!$I$2:$I$803,$F44,'A-SOUHRN'!$J$2:$J$803,$G44)</f>
        <v>0</v>
      </c>
      <c r="K44" s="99"/>
      <c r="L44" s="99"/>
      <c r="M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N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O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P44" s="99"/>
      <c r="Q44" s="99"/>
      <c r="R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S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T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U44" s="99"/>
      <c r="V44" s="99"/>
      <c r="W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X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Y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  <c r="Z44" s="99"/>
      <c r="AA44" s="99"/>
      <c r="AB44" s="95">
        <f>SUMIFS('A-SOUHRN'!$K$2:$K$803,'A-SOUHRN'!$G$2:$G$803,#REF!,'A-SOUHRN'!$A$2:$A$803,#REF!,'A-SOUHRN'!$P$2:$P$803,"ANO",'A-SOUHRN'!$Q$2:$Q$803,"ANO",'A-SOUHRN'!$R$2:$R$803,"ANO",'A-SOUHRN'!$I$2:$I$803,$K44,'A-SOUHRN'!$J$2:$J$803,$L44)</f>
        <v>0</v>
      </c>
      <c r="AC44" s="96">
        <f>SUMIFS('A-SOUHRN'!$F$2:$F$803,'A-SOUHRN'!$G$2:$G$803,#REF!,'A-SOUHRN'!$A$2:$A$803,#REF!,'A-SOUHRN'!$P$2:$P$803,"ANO",'A-SOUHRN'!$Q$2:$Q$803,"ANO",'A-SOUHRN'!$R$2:$R$803,"ANO",'A-SOUHRN'!$I$2:$I$803,$K44,'A-SOUHRN'!$J$2:$J$803,$L44)</f>
        <v>0</v>
      </c>
      <c r="AD44" s="95">
        <f>SUMIFS('A-SOUHRN'!$L$2:$L$803,'A-SOUHRN'!$G$2:$G$803,#REF!,'A-SOUHRN'!$A$2:$A$803,#REF!,'A-SOUHRN'!$P$2:$P$803,"ANO",'A-SOUHRN'!$Q$2:$Q$803,"ANO",'A-SOUHRN'!$R$2:$R$803,"ANO",'A-SOUHRN'!$I$2:$I$803,$K44,'A-SOUHRN'!$J$2:$J$803,$L44)</f>
        <v>0</v>
      </c>
    </row>
    <row r="45" spans="1:30" x14ac:dyDescent="0.25">
      <c r="A45" s="88" t="s">
        <v>80</v>
      </c>
      <c r="B45" s="99"/>
      <c r="C45" s="95">
        <f>SUMIFS('A-SOUHRN'!$K$2:$K$803,'A-SOUHRN'!$G$2:$G$803,$B45,'A-SOUHRN'!$A$2:$A$803,$A45,'A-SOUHRN'!$P$2:$P$803,"ANO",'A-SOUHRN'!$Q$2:$Q$803,"ANO",'A-SOUHRN'!$R$2:$R$803,"ANO")</f>
        <v>0</v>
      </c>
      <c r="D45" s="96">
        <f>SUMIFS('A-SOUHRN'!$F$2:$F$803,'A-SOUHRN'!$G$2:$G$803,$B45,'A-SOUHRN'!$A$2:$A$803,$A45,'A-SOUHRN'!$P$2:$P$803,"ANO",'A-SOUHRN'!$Q$2:$Q$803,"ANO",'A-SOUHRN'!$R$2:$R$803,"ANO")</f>
        <v>0</v>
      </c>
      <c r="E45" s="95">
        <f>SUMIFS('A-SOUHRN'!$L$2:$L$803,'A-SOUHRN'!$G$2:$G$803,$B45,'A-SOUHRN'!$A$2:$A$803,$A45,'A-SOUHRN'!$P$2:$P$803,"ANO",'A-SOUHRN'!$Q$2:$Q$803,"ANO",'A-SOUHRN'!$R$2:$R$803,"ANO")</f>
        <v>0</v>
      </c>
      <c r="F45" s="99"/>
      <c r="G45" s="99"/>
      <c r="H45" s="95">
        <f>SUMIFS('A-SOUHRN'!$K$2:$K$803,'A-SOUHRN'!$G$2:$G$803,#REF!,'A-SOUHRN'!$A$2:$A$803,#REF!,'A-SOUHRN'!$P$2:$P$803,"ANO",'A-SOUHRN'!$Q$2:$Q$803,"ANO",'A-SOUHRN'!$R$2:$R$803,"ANO",'A-SOUHRN'!$I$2:$I$803,$F45,'A-SOUHRN'!$J$2:$J$803,$G45)</f>
        <v>0</v>
      </c>
      <c r="I45" s="96">
        <f>SUMIFS('A-SOUHRN'!$F$2:$F$803,'A-SOUHRN'!$G$2:$G$803,#REF!,'A-SOUHRN'!$A$2:$A$803,#REF!,'A-SOUHRN'!$P$2:$P$803,"ANO",'A-SOUHRN'!$Q$2:$Q$803,"ANO",'A-SOUHRN'!$R$2:$R$803,"ANO",'A-SOUHRN'!$I$2:$I$803,$F45,'A-SOUHRN'!$J$2:$J$803,$G45)</f>
        <v>0</v>
      </c>
      <c r="J45" s="95">
        <f>SUMIFS('A-SOUHRN'!$L$2:$L$803,'A-SOUHRN'!$G$2:$G$803,#REF!,'A-SOUHRN'!$A$2:$A$803,#REF!,'A-SOUHRN'!$P$2:$P$803,"ANO",'A-SOUHRN'!$Q$2:$Q$803,"ANO",'A-SOUHRN'!$R$2:$R$803,"ANO",'A-SOUHRN'!$I$2:$I$803,$F45,'A-SOUHRN'!$J$2:$J$803,$G45)</f>
        <v>0</v>
      </c>
      <c r="K45" s="99"/>
      <c r="L45" s="99"/>
      <c r="M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N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O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P45" s="99"/>
      <c r="Q45" s="99"/>
      <c r="R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S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T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U45" s="99"/>
      <c r="V45" s="99"/>
      <c r="W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X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Y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  <c r="Z45" s="99"/>
      <c r="AA45" s="99"/>
      <c r="AB45" s="95">
        <f>SUMIFS('A-SOUHRN'!$K$2:$K$803,'A-SOUHRN'!$G$2:$G$803,#REF!,'A-SOUHRN'!$A$2:$A$803,#REF!,'A-SOUHRN'!$P$2:$P$803,"ANO",'A-SOUHRN'!$Q$2:$Q$803,"ANO",'A-SOUHRN'!$R$2:$R$803,"ANO",'A-SOUHRN'!$I$2:$I$803,$K45,'A-SOUHRN'!$J$2:$J$803,$L45)</f>
        <v>0</v>
      </c>
      <c r="AC45" s="96">
        <f>SUMIFS('A-SOUHRN'!$F$2:$F$803,'A-SOUHRN'!$G$2:$G$803,#REF!,'A-SOUHRN'!$A$2:$A$803,#REF!,'A-SOUHRN'!$P$2:$P$803,"ANO",'A-SOUHRN'!$Q$2:$Q$803,"ANO",'A-SOUHRN'!$R$2:$R$803,"ANO",'A-SOUHRN'!$I$2:$I$803,$K45,'A-SOUHRN'!$J$2:$J$803,$L45)</f>
        <v>0</v>
      </c>
      <c r="AD45" s="95">
        <f>SUMIFS('A-SOUHRN'!$L$2:$L$803,'A-SOUHRN'!$G$2:$G$803,#REF!,'A-SOUHRN'!$A$2:$A$803,#REF!,'A-SOUHRN'!$P$2:$P$803,"ANO",'A-SOUHRN'!$Q$2:$Q$803,"ANO",'A-SOUHRN'!$R$2:$R$803,"ANO",'A-SOUHRN'!$I$2:$I$803,$K45,'A-SOUHRN'!$J$2:$J$803,$L45)</f>
        <v>0</v>
      </c>
    </row>
    <row r="46" spans="1:30" x14ac:dyDescent="0.25">
      <c r="A46" s="88" t="s">
        <v>80</v>
      </c>
      <c r="B46" s="99"/>
      <c r="C46" s="95">
        <f>SUMIFS('A-SOUHRN'!$K$2:$K$803,'A-SOUHRN'!$G$2:$G$803,$B46,'A-SOUHRN'!$A$2:$A$803,$A46,'A-SOUHRN'!$P$2:$P$803,"ANO",'A-SOUHRN'!$Q$2:$Q$803,"ANO",'A-SOUHRN'!$R$2:$R$803,"ANO")</f>
        <v>0</v>
      </c>
      <c r="D46" s="96">
        <f>SUMIFS('A-SOUHRN'!$F$2:$F$803,'A-SOUHRN'!$G$2:$G$803,$B46,'A-SOUHRN'!$A$2:$A$803,$A46,'A-SOUHRN'!$P$2:$P$803,"ANO",'A-SOUHRN'!$Q$2:$Q$803,"ANO",'A-SOUHRN'!$R$2:$R$803,"ANO")</f>
        <v>0</v>
      </c>
      <c r="E46" s="95">
        <f>SUMIFS('A-SOUHRN'!$L$2:$L$803,'A-SOUHRN'!$G$2:$G$803,$B46,'A-SOUHRN'!$A$2:$A$803,$A46,'A-SOUHRN'!$P$2:$P$803,"ANO",'A-SOUHRN'!$Q$2:$Q$803,"ANO",'A-SOUHRN'!$R$2:$R$803,"ANO")</f>
        <v>0</v>
      </c>
      <c r="F46" s="99"/>
      <c r="G46" s="99"/>
      <c r="H46" s="95">
        <f>SUMIFS('A-SOUHRN'!$K$2:$K$803,'A-SOUHRN'!$G$2:$G$803,#REF!,'A-SOUHRN'!$A$2:$A$803,#REF!,'A-SOUHRN'!$P$2:$P$803,"ANO",'A-SOUHRN'!$Q$2:$Q$803,"ANO",'A-SOUHRN'!$R$2:$R$803,"ANO",'A-SOUHRN'!$I$2:$I$803,$F46,'A-SOUHRN'!$J$2:$J$803,$G46)</f>
        <v>0</v>
      </c>
      <c r="I46" s="96">
        <f>SUMIFS('A-SOUHRN'!$F$2:$F$803,'A-SOUHRN'!$G$2:$G$803,#REF!,'A-SOUHRN'!$A$2:$A$803,#REF!,'A-SOUHRN'!$P$2:$P$803,"ANO",'A-SOUHRN'!$Q$2:$Q$803,"ANO",'A-SOUHRN'!$R$2:$R$803,"ANO",'A-SOUHRN'!$I$2:$I$803,$F46,'A-SOUHRN'!$J$2:$J$803,$G46)</f>
        <v>0</v>
      </c>
      <c r="J46" s="95">
        <f>SUMIFS('A-SOUHRN'!$L$2:$L$803,'A-SOUHRN'!$G$2:$G$803,#REF!,'A-SOUHRN'!$A$2:$A$803,#REF!,'A-SOUHRN'!$P$2:$P$803,"ANO",'A-SOUHRN'!$Q$2:$Q$803,"ANO",'A-SOUHRN'!$R$2:$R$803,"ANO",'A-SOUHRN'!$I$2:$I$803,$F46,'A-SOUHRN'!$J$2:$J$803,$G46)</f>
        <v>0</v>
      </c>
      <c r="K46" s="99"/>
      <c r="L46" s="99"/>
      <c r="M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N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O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P46" s="99"/>
      <c r="Q46" s="99"/>
      <c r="R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S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T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U46" s="99"/>
      <c r="V46" s="99"/>
      <c r="W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X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Y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  <c r="Z46" s="99"/>
      <c r="AA46" s="99"/>
      <c r="AB46" s="95">
        <f>SUMIFS('A-SOUHRN'!$K$2:$K$803,'A-SOUHRN'!$G$2:$G$803,#REF!,'A-SOUHRN'!$A$2:$A$803,#REF!,'A-SOUHRN'!$P$2:$P$803,"ANO",'A-SOUHRN'!$Q$2:$Q$803,"ANO",'A-SOUHRN'!$R$2:$R$803,"ANO",'A-SOUHRN'!$I$2:$I$803,$K46,'A-SOUHRN'!$J$2:$J$803,$L46)</f>
        <v>0</v>
      </c>
      <c r="AC46" s="96">
        <f>SUMIFS('A-SOUHRN'!$F$2:$F$803,'A-SOUHRN'!$G$2:$G$803,#REF!,'A-SOUHRN'!$A$2:$A$803,#REF!,'A-SOUHRN'!$P$2:$P$803,"ANO",'A-SOUHRN'!$Q$2:$Q$803,"ANO",'A-SOUHRN'!$R$2:$R$803,"ANO",'A-SOUHRN'!$I$2:$I$803,$K46,'A-SOUHRN'!$J$2:$J$803,$L46)</f>
        <v>0</v>
      </c>
      <c r="AD46" s="95">
        <f>SUMIFS('A-SOUHRN'!$L$2:$L$803,'A-SOUHRN'!$G$2:$G$803,#REF!,'A-SOUHRN'!$A$2:$A$803,#REF!,'A-SOUHRN'!$P$2:$P$803,"ANO",'A-SOUHRN'!$Q$2:$Q$803,"ANO",'A-SOUHRN'!$R$2:$R$803,"ANO",'A-SOUHRN'!$I$2:$I$803,$K46,'A-SOUHRN'!$J$2:$J$803,$L46)</f>
        <v>0</v>
      </c>
    </row>
    <row r="47" spans="1:30" x14ac:dyDescent="0.25">
      <c r="A47" s="88" t="s">
        <v>80</v>
      </c>
      <c r="B47" s="99"/>
      <c r="C47" s="95">
        <f>SUMIFS('A-SOUHRN'!$K$2:$K$803,'A-SOUHRN'!$G$2:$G$803,$B47,'A-SOUHRN'!$A$2:$A$803,$A47,'A-SOUHRN'!$P$2:$P$803,"ANO",'A-SOUHRN'!$Q$2:$Q$803,"ANO",'A-SOUHRN'!$R$2:$R$803,"ANO")</f>
        <v>0</v>
      </c>
      <c r="D47" s="96">
        <f>SUMIFS('A-SOUHRN'!$F$2:$F$803,'A-SOUHRN'!$G$2:$G$803,$B47,'A-SOUHRN'!$A$2:$A$803,$A47,'A-SOUHRN'!$P$2:$P$803,"ANO",'A-SOUHRN'!$Q$2:$Q$803,"ANO",'A-SOUHRN'!$R$2:$R$803,"ANO")</f>
        <v>0</v>
      </c>
      <c r="E47" s="95">
        <f>SUMIFS('A-SOUHRN'!$L$2:$L$803,'A-SOUHRN'!$G$2:$G$803,$B47,'A-SOUHRN'!$A$2:$A$803,$A47,'A-SOUHRN'!$P$2:$P$803,"ANO",'A-SOUHRN'!$Q$2:$Q$803,"ANO",'A-SOUHRN'!$R$2:$R$803,"ANO")</f>
        <v>0</v>
      </c>
      <c r="F47" s="99"/>
      <c r="G47" s="99"/>
      <c r="H47" s="95">
        <f>SUMIFS('A-SOUHRN'!$K$2:$K$803,'A-SOUHRN'!$G$2:$G$803,#REF!,'A-SOUHRN'!$A$2:$A$803,#REF!,'A-SOUHRN'!$P$2:$P$803,"ANO",'A-SOUHRN'!$Q$2:$Q$803,"ANO",'A-SOUHRN'!$R$2:$R$803,"ANO",'A-SOUHRN'!$I$2:$I$803,$F47,'A-SOUHRN'!$J$2:$J$803,$G47)</f>
        <v>0</v>
      </c>
      <c r="I47" s="96">
        <f>SUMIFS('A-SOUHRN'!$F$2:$F$803,'A-SOUHRN'!$G$2:$G$803,#REF!,'A-SOUHRN'!$A$2:$A$803,#REF!,'A-SOUHRN'!$P$2:$P$803,"ANO",'A-SOUHRN'!$Q$2:$Q$803,"ANO",'A-SOUHRN'!$R$2:$R$803,"ANO",'A-SOUHRN'!$I$2:$I$803,$F47,'A-SOUHRN'!$J$2:$J$803,$G47)</f>
        <v>0</v>
      </c>
      <c r="J47" s="95">
        <f>SUMIFS('A-SOUHRN'!$L$2:$L$803,'A-SOUHRN'!$G$2:$G$803,#REF!,'A-SOUHRN'!$A$2:$A$803,#REF!,'A-SOUHRN'!$P$2:$P$803,"ANO",'A-SOUHRN'!$Q$2:$Q$803,"ANO",'A-SOUHRN'!$R$2:$R$803,"ANO",'A-SOUHRN'!$I$2:$I$803,$F47,'A-SOUHRN'!$J$2:$J$803,$G47)</f>
        <v>0</v>
      </c>
      <c r="K47" s="99"/>
      <c r="L47" s="99"/>
      <c r="M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N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O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P47" s="99"/>
      <c r="Q47" s="99"/>
      <c r="R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S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T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U47" s="99"/>
      <c r="V47" s="99"/>
      <c r="W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X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Y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  <c r="Z47" s="99"/>
      <c r="AA47" s="99"/>
      <c r="AB47" s="95">
        <f>SUMIFS('A-SOUHRN'!$K$2:$K$803,'A-SOUHRN'!$G$2:$G$803,#REF!,'A-SOUHRN'!$A$2:$A$803,#REF!,'A-SOUHRN'!$P$2:$P$803,"ANO",'A-SOUHRN'!$Q$2:$Q$803,"ANO",'A-SOUHRN'!$R$2:$R$803,"ANO",'A-SOUHRN'!$I$2:$I$803,$K47,'A-SOUHRN'!$J$2:$J$803,$L47)</f>
        <v>0</v>
      </c>
      <c r="AC47" s="96">
        <f>SUMIFS('A-SOUHRN'!$F$2:$F$803,'A-SOUHRN'!$G$2:$G$803,#REF!,'A-SOUHRN'!$A$2:$A$803,#REF!,'A-SOUHRN'!$P$2:$P$803,"ANO",'A-SOUHRN'!$Q$2:$Q$803,"ANO",'A-SOUHRN'!$R$2:$R$803,"ANO",'A-SOUHRN'!$I$2:$I$803,$K47,'A-SOUHRN'!$J$2:$J$803,$L47)</f>
        <v>0</v>
      </c>
      <c r="AD47" s="95">
        <f>SUMIFS('A-SOUHRN'!$L$2:$L$803,'A-SOUHRN'!$G$2:$G$803,#REF!,'A-SOUHRN'!$A$2:$A$803,#REF!,'A-SOUHRN'!$P$2:$P$803,"ANO",'A-SOUHRN'!$Q$2:$Q$803,"ANO",'A-SOUHRN'!$R$2:$R$803,"ANO",'A-SOUHRN'!$I$2:$I$803,$K47,'A-SOUHRN'!$J$2:$J$803,$L47)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"/>
  <sheetViews>
    <sheetView workbookViewId="0">
      <pane ySplit="2" topLeftCell="A3" activePane="bottomLeft" state="frozen"/>
      <selection pane="bottomLeft" activeCell="A4" sqref="A4:XFD6"/>
    </sheetView>
  </sheetViews>
  <sheetFormatPr defaultRowHeight="15" x14ac:dyDescent="0.25"/>
  <cols>
    <col min="1" max="1" width="12.42578125" bestFit="1" customWidth="1"/>
    <col min="2" max="2" width="23.5703125" bestFit="1" customWidth="1"/>
    <col min="3" max="3" width="44" bestFit="1" customWidth="1"/>
    <col min="4" max="4" width="18.5703125" bestFit="1" customWidth="1"/>
    <col min="5" max="5" width="9.5703125" bestFit="1" customWidth="1"/>
    <col min="6" max="6" width="23.7109375" bestFit="1" customWidth="1"/>
    <col min="7" max="7" width="9.5703125" bestFit="1" customWidth="1"/>
    <col min="8" max="8" width="9.5703125" customWidth="1"/>
    <col min="9" max="9" width="26" bestFit="1" customWidth="1"/>
    <col min="10" max="10" width="15.42578125" customWidth="1"/>
    <col min="11" max="11" width="18.85546875" bestFit="1" customWidth="1"/>
    <col min="12" max="12" width="11.28515625" bestFit="1" customWidth="1"/>
    <col min="13" max="13" width="19.85546875" bestFit="1" customWidth="1"/>
    <col min="14" max="14" width="20.7109375" bestFit="1" customWidth="1"/>
  </cols>
  <sheetData>
    <row r="1" spans="1:14" x14ac:dyDescent="0.25">
      <c r="B1" s="103" t="s">
        <v>83</v>
      </c>
      <c r="C1" s="104"/>
      <c r="D1" s="104"/>
      <c r="E1" s="103" t="s">
        <v>84</v>
      </c>
      <c r="F1" s="104"/>
      <c r="G1" s="103" t="s">
        <v>85</v>
      </c>
      <c r="H1" s="103" t="s">
        <v>86</v>
      </c>
      <c r="I1" s="103" t="s">
        <v>87</v>
      </c>
      <c r="J1" s="103" t="s">
        <v>88</v>
      </c>
      <c r="K1" s="103" t="s">
        <v>89</v>
      </c>
      <c r="L1" s="103" t="s">
        <v>90</v>
      </c>
      <c r="M1" s="104"/>
      <c r="N1" s="103" t="s">
        <v>94</v>
      </c>
    </row>
    <row r="2" spans="1:14" ht="45" x14ac:dyDescent="0.25">
      <c r="A2" s="76" t="s">
        <v>0</v>
      </c>
      <c r="B2" s="76" t="s">
        <v>45</v>
      </c>
      <c r="C2" s="76" t="s">
        <v>46</v>
      </c>
      <c r="D2" s="76" t="s">
        <v>1</v>
      </c>
      <c r="E2" s="76" t="s">
        <v>2</v>
      </c>
      <c r="F2" s="76" t="s">
        <v>3</v>
      </c>
      <c r="G2" s="76" t="s">
        <v>47</v>
      </c>
      <c r="H2" s="76" t="s">
        <v>91</v>
      </c>
      <c r="I2" s="76" t="s">
        <v>48</v>
      </c>
      <c r="J2" s="112" t="s">
        <v>44</v>
      </c>
      <c r="K2" s="73" t="s">
        <v>81</v>
      </c>
      <c r="L2" s="76" t="s">
        <v>5</v>
      </c>
      <c r="M2" s="1" t="s">
        <v>31</v>
      </c>
      <c r="N2" s="5" t="s">
        <v>64</v>
      </c>
    </row>
    <row r="3" spans="1:14" x14ac:dyDescent="0.25">
      <c r="A3" s="113">
        <f>CZ!A5</f>
        <v>1</v>
      </c>
      <c r="B3" s="113">
        <f>CZ!B5</f>
        <v>0</v>
      </c>
      <c r="C3" s="113" t="str">
        <f>CZ!C5</f>
        <v>Nemocnice AGEL Ostrava - Vítkovice</v>
      </c>
      <c r="D3" s="113" t="str">
        <f>CZ!D5</f>
        <v>Defibrilátor</v>
      </c>
      <c r="E3" s="113">
        <f>CZ!E5</f>
        <v>1</v>
      </c>
      <c r="F3" s="113">
        <f>CZ!F5</f>
        <v>0</v>
      </c>
      <c r="G3" s="113">
        <f>CZ!G5</f>
        <v>0</v>
      </c>
      <c r="H3" s="113">
        <f>CZ!H5</f>
        <v>0</v>
      </c>
      <c r="I3" s="113">
        <f>CZ!I5</f>
        <v>0</v>
      </c>
      <c r="J3" s="113">
        <f>CZ!K5</f>
        <v>0</v>
      </c>
      <c r="K3" s="114">
        <f>CZ!X5</f>
        <v>0</v>
      </c>
      <c r="L3" s="115">
        <f>CZ!Y5</f>
        <v>0.21</v>
      </c>
      <c r="M3" s="114">
        <f>CZ!Z5</f>
        <v>0</v>
      </c>
      <c r="N3" s="116">
        <f>CZ!CK5</f>
        <v>0</v>
      </c>
    </row>
  </sheetData>
  <autoFilter ref="A2:N3">
    <sortState ref="A3:P17">
      <sortCondition ref="A2:A100"/>
    </sortState>
  </autoFilter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6" sqref="B16"/>
    </sheetView>
  </sheetViews>
  <sheetFormatPr defaultRowHeight="15" x14ac:dyDescent="0.25"/>
  <cols>
    <col min="1" max="1" width="12.85546875" customWidth="1"/>
  </cols>
  <sheetData>
    <row r="1" spans="1:1" ht="45" x14ac:dyDescent="0.25">
      <c r="A1" s="76" t="s">
        <v>104</v>
      </c>
    </row>
    <row r="2" spans="1:1" x14ac:dyDescent="0.25">
      <c r="A2" s="123" t="s">
        <v>92</v>
      </c>
    </row>
    <row r="3" spans="1:1" x14ac:dyDescent="0.25">
      <c r="A3" s="123" t="s">
        <v>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CZ</vt:lpstr>
      <vt:lpstr>A-SOUHRN</vt:lpstr>
      <vt:lpstr>A-VÝSUPY</vt:lpstr>
      <vt:lpstr>IMPORT</vt:lpstr>
      <vt:lpstr>seznamy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Škarda Ladislav</dc:creator>
  <cp:lastModifiedBy>Šmejkalová Štěpánka</cp:lastModifiedBy>
  <cp:lastPrinted>2018-01-04T12:35:07Z</cp:lastPrinted>
  <dcterms:created xsi:type="dcterms:W3CDTF">2016-09-09T06:55:37Z</dcterms:created>
  <dcterms:modified xsi:type="dcterms:W3CDTF">2021-01-21T10:27:47Z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-301324952</vt:i4>
  </property>
  <property fmtid="{D5CDD505-2E9C-101B-9397-08002B2CF9AE}" pid="3" name="_NewReviewCycle">
    <vt:lpwstr/>
  </property>
  <property fmtid="{D5CDD505-2E9C-101B-9397-08002B2CF9AE}" pid="4" name="_EmailSubject">
    <vt:lpwstr>el. nabídka  Přístroje RTG skia pro skupinu AGELa. s.</vt:lpwstr>
  </property>
  <property fmtid="{D5CDD505-2E9C-101B-9397-08002B2CF9AE}" pid="5" name="_AuthorEmail">
    <vt:lpwstr>jana.lyskova@siemens-healthineers.com</vt:lpwstr>
  </property>
  <property fmtid="{D5CDD505-2E9C-101B-9397-08002B2CF9AE}" pid="6" name="_AuthorEmailDisplayName">
    <vt:lpwstr>Lyskova, Jana (HC CEMEA CEE CZE DI)</vt:lpwstr>
  </property>
  <property fmtid="{D5CDD505-2E9C-101B-9397-08002B2CF9AE}" pid="7" name="_PreviousAdHocReviewCycleID">
    <vt:i4>-590089838</vt:i4>
  </property>
  <property fmtid="{D5CDD505-2E9C-101B-9397-08002B2CF9AE}" pid="8" name="_ReviewingToolsShownOnce">
    <vt:lpwstr/>
  </property>
</Properties>
</file>