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filterPrivacy="1" defaultThemeVersion="124226"/>
  <xr:revisionPtr revIDLastSave="0" documentId="13_ncr:1_{BC08A592-BCA5-494D-92B1-EFB6E025ABD1}" xr6:coauthVersionLast="46" xr6:coauthVersionMax="46" xr10:uidLastSave="{00000000-0000-0000-0000-000000000000}"/>
  <workbookProtection workbookAlgorithmName="SHA-512" workbookHashValue="Si2awB7e/GCBaAuuizbEJsZohxjQsU1t4EXY/P+m0eQJf8LCqyUHO78NOc0FHPsCx2tH/A1/QX5LjcdPJq9gHQ==" workbookSaltValue="MMDlDiRZE45cvppQ8D2Xkw==" workbookSpinCount="100000" lockStructure="1"/>
  <bookViews>
    <workbookView xWindow="-120" yWindow="-120" windowWidth="29040" windowHeight="15840" xr2:uid="{739CF4CD-FFC9-4CB6-BC60-0041C8D4EC24}"/>
  </bookViews>
  <sheets>
    <sheet name="Příloha_1_ZD-Položkový_ceník" sheetId="2" r:id="rId1"/>
    <sheet name="Př._A_Smlouvy-Položkový_ceník" sheetId="4" r:id="rId2"/>
  </sheets>
  <definedNames>
    <definedName name="_xlnm.Print_Titles" localSheetId="1">'Př._A_Smlouvy-Položkový_ceník'!$13:$14</definedName>
    <definedName name="_xlnm.Print_Titles" localSheetId="0">'Příloha_1_ZD-Položkový_ceník'!$13:$14</definedName>
  </definedNames>
  <calcPr calcId="191029"/>
</workbook>
</file>

<file path=xl/calcChain.xml><?xml version="1.0" encoding="utf-8"?>
<calcChain xmlns="http://schemas.openxmlformats.org/spreadsheetml/2006/main">
  <c r="K19" i="4" l="1"/>
  <c r="K21" i="4"/>
  <c r="K23" i="4"/>
  <c r="K27" i="4"/>
  <c r="K29" i="4"/>
  <c r="K31" i="4"/>
  <c r="K35" i="4"/>
  <c r="K37" i="4"/>
  <c r="K39" i="4"/>
  <c r="K43" i="4"/>
  <c r="AE17" i="2"/>
  <c r="AF17" i="2" s="1"/>
  <c r="M17" i="4" s="1"/>
  <c r="AE19" i="2"/>
  <c r="L19" i="4" s="1"/>
  <c r="AE21" i="2"/>
  <c r="L21" i="4" s="1"/>
  <c r="AE25" i="2"/>
  <c r="AF25" i="2" s="1"/>
  <c r="M25" i="4" s="1"/>
  <c r="AE27" i="2"/>
  <c r="L27" i="4" s="1"/>
  <c r="AE29" i="2"/>
  <c r="L29" i="4" s="1"/>
  <c r="AE33" i="2"/>
  <c r="AF33" i="2" s="1"/>
  <c r="M33" i="4" s="1"/>
  <c r="AE35" i="2"/>
  <c r="L35" i="4" s="1"/>
  <c r="AE37" i="2"/>
  <c r="L37" i="4" s="1"/>
  <c r="AE41" i="2"/>
  <c r="AF41" i="2" s="1"/>
  <c r="M41" i="4" s="1"/>
  <c r="AE43" i="2"/>
  <c r="L43" i="4" s="1"/>
  <c r="AD16" i="2"/>
  <c r="K16" i="4" s="1"/>
  <c r="AD17" i="2"/>
  <c r="K17" i="4" s="1"/>
  <c r="AD18" i="2"/>
  <c r="K18" i="4" s="1"/>
  <c r="AD19" i="2"/>
  <c r="AD20" i="2"/>
  <c r="AE20" i="2" s="1"/>
  <c r="L20" i="4" s="1"/>
  <c r="AD21" i="2"/>
  <c r="AF21" i="2" s="1"/>
  <c r="M21" i="4" s="1"/>
  <c r="AD22" i="2"/>
  <c r="K22" i="4" s="1"/>
  <c r="AD23" i="2"/>
  <c r="AE23" i="2" s="1"/>
  <c r="L23" i="4" s="1"/>
  <c r="AD24" i="2"/>
  <c r="K24" i="4" s="1"/>
  <c r="AD25" i="2"/>
  <c r="K25" i="4" s="1"/>
  <c r="AD26" i="2"/>
  <c r="K26" i="4" s="1"/>
  <c r="AD27" i="2"/>
  <c r="AD28" i="2"/>
  <c r="AE28" i="2" s="1"/>
  <c r="L28" i="4" s="1"/>
  <c r="AD29" i="2"/>
  <c r="AF29" i="2" s="1"/>
  <c r="M29" i="4" s="1"/>
  <c r="AD30" i="2"/>
  <c r="K30" i="4" s="1"/>
  <c r="AD31" i="2"/>
  <c r="AE31" i="2" s="1"/>
  <c r="L31" i="4" s="1"/>
  <c r="AD32" i="2"/>
  <c r="K32" i="4" s="1"/>
  <c r="AD33" i="2"/>
  <c r="K33" i="4" s="1"/>
  <c r="AD34" i="2"/>
  <c r="K34" i="4" s="1"/>
  <c r="AD35" i="2"/>
  <c r="AD36" i="2"/>
  <c r="AE36" i="2" s="1"/>
  <c r="L36" i="4" s="1"/>
  <c r="AD37" i="2"/>
  <c r="AF37" i="2" s="1"/>
  <c r="M37" i="4" s="1"/>
  <c r="AD38" i="2"/>
  <c r="K38" i="4" s="1"/>
  <c r="AD39" i="2"/>
  <c r="AE39" i="2" s="1"/>
  <c r="L39" i="4" s="1"/>
  <c r="AD40" i="2"/>
  <c r="K40" i="4" s="1"/>
  <c r="AD41" i="2"/>
  <c r="K41" i="4" s="1"/>
  <c r="AD42" i="2"/>
  <c r="K42" i="4" s="1"/>
  <c r="AD43" i="2"/>
  <c r="H16" i="4"/>
  <c r="H17" i="4"/>
  <c r="H18" i="4"/>
  <c r="H19" i="4"/>
  <c r="H20" i="4"/>
  <c r="H21" i="4"/>
  <c r="H22" i="4"/>
  <c r="H23" i="4"/>
  <c r="H24" i="4"/>
  <c r="H25" i="4"/>
  <c r="H26" i="4"/>
  <c r="H27" i="4"/>
  <c r="H28" i="4"/>
  <c r="H29" i="4"/>
  <c r="H30" i="4"/>
  <c r="H31" i="4"/>
  <c r="H32" i="4"/>
  <c r="H33" i="4"/>
  <c r="H34" i="4"/>
  <c r="H35" i="4"/>
  <c r="H36" i="4"/>
  <c r="H37" i="4"/>
  <c r="H38" i="4"/>
  <c r="H39" i="4"/>
  <c r="H40" i="4"/>
  <c r="H41" i="4"/>
  <c r="H42" i="4"/>
  <c r="I16" i="4"/>
  <c r="I17" i="4"/>
  <c r="I18" i="4"/>
  <c r="I19" i="4"/>
  <c r="I20" i="4"/>
  <c r="I21" i="4"/>
  <c r="I22" i="4"/>
  <c r="I23" i="4"/>
  <c r="I24" i="4"/>
  <c r="I25" i="4"/>
  <c r="I26" i="4"/>
  <c r="I27" i="4"/>
  <c r="I28" i="4"/>
  <c r="I29" i="4"/>
  <c r="I30" i="4"/>
  <c r="I31" i="4"/>
  <c r="I32" i="4"/>
  <c r="I33" i="4"/>
  <c r="I34" i="4"/>
  <c r="I35" i="4"/>
  <c r="I36" i="4"/>
  <c r="I37" i="4"/>
  <c r="I38" i="4"/>
  <c r="I39" i="4"/>
  <c r="I40" i="4"/>
  <c r="I41" i="4"/>
  <c r="I42" i="4"/>
  <c r="L41" i="4" l="1"/>
  <c r="L33" i="4"/>
  <c r="L25" i="4"/>
  <c r="L17" i="4"/>
  <c r="AE42" i="2"/>
  <c r="AE34" i="2"/>
  <c r="AE26" i="2"/>
  <c r="AE18" i="2"/>
  <c r="AF39" i="2"/>
  <c r="M39" i="4" s="1"/>
  <c r="AF31" i="2"/>
  <c r="M31" i="4" s="1"/>
  <c r="AF23" i="2"/>
  <c r="M23" i="4" s="1"/>
  <c r="K36" i="4"/>
  <c r="K28" i="4"/>
  <c r="K20" i="4"/>
  <c r="AE40" i="2"/>
  <c r="AE32" i="2"/>
  <c r="AE24" i="2"/>
  <c r="AE16" i="2"/>
  <c r="AF22" i="2"/>
  <c r="M22" i="4" s="1"/>
  <c r="AF36" i="2"/>
  <c r="M36" i="4" s="1"/>
  <c r="AF28" i="2"/>
  <c r="M28" i="4" s="1"/>
  <c r="AF20" i="2"/>
  <c r="M20" i="4" s="1"/>
  <c r="AE38" i="2"/>
  <c r="L38" i="4" s="1"/>
  <c r="AE30" i="2"/>
  <c r="L30" i="4" s="1"/>
  <c r="AE22" i="2"/>
  <c r="L22" i="4" s="1"/>
  <c r="AF43" i="2"/>
  <c r="M43" i="4" s="1"/>
  <c r="AF35" i="2"/>
  <c r="M35" i="4" s="1"/>
  <c r="AF27" i="2"/>
  <c r="M27" i="4" s="1"/>
  <c r="AF19" i="2"/>
  <c r="M19" i="4" s="1"/>
  <c r="AD15" i="2"/>
  <c r="AD44" i="2" s="1"/>
  <c r="AF30" i="2" l="1"/>
  <c r="M30" i="4" s="1"/>
  <c r="L26" i="4"/>
  <c r="AF26" i="2"/>
  <c r="M26" i="4" s="1"/>
  <c r="L16" i="4"/>
  <c r="AF16" i="2"/>
  <c r="M16" i="4" s="1"/>
  <c r="AF38" i="2"/>
  <c r="M38" i="4" s="1"/>
  <c r="L18" i="4"/>
  <c r="AF18" i="2"/>
  <c r="M18" i="4" s="1"/>
  <c r="L34" i="4"/>
  <c r="AF34" i="2"/>
  <c r="M34" i="4" s="1"/>
  <c r="L24" i="4"/>
  <c r="AF24" i="2"/>
  <c r="M24" i="4" s="1"/>
  <c r="L32" i="4"/>
  <c r="AF32" i="2"/>
  <c r="M32" i="4" s="1"/>
  <c r="L40" i="4"/>
  <c r="AF40" i="2"/>
  <c r="M40" i="4" s="1"/>
  <c r="L42" i="4"/>
  <c r="AF42" i="2"/>
  <c r="M42" i="4" s="1"/>
  <c r="I15" i="4" l="1"/>
  <c r="H15" i="4" l="1"/>
  <c r="F54" i="4" l="1"/>
  <c r="B44" i="4"/>
  <c r="AC14" i="2"/>
  <c r="J14" i="4" s="1"/>
  <c r="K6" i="4" l="1"/>
  <c r="K5" i="4"/>
  <c r="K4" i="4"/>
  <c r="K3" i="4"/>
  <c r="C54" i="4"/>
  <c r="N16" i="4" l="1"/>
  <c r="N15" i="4" l="1"/>
  <c r="K15" i="4" l="1"/>
  <c r="K44" i="4" s="1"/>
  <c r="AE15" i="2"/>
  <c r="AE44" i="2" s="1"/>
  <c r="L15" i="4" l="1"/>
  <c r="L44" i="4" s="1"/>
  <c r="AF15" i="2"/>
  <c r="AF44" i="2" s="1"/>
  <c r="M15" i="4" l="1"/>
  <c r="M44" i="4" s="1"/>
</calcChain>
</file>

<file path=xl/sharedStrings.xml><?xml version="1.0" encoding="utf-8"?>
<sst xmlns="http://schemas.openxmlformats.org/spreadsheetml/2006/main" count="306" uniqueCount="166">
  <si>
    <t>A</t>
  </si>
  <si>
    <t>B</t>
  </si>
  <si>
    <t>C</t>
  </si>
  <si>
    <t>D</t>
  </si>
  <si>
    <t>E</t>
  </si>
  <si>
    <t>F</t>
  </si>
  <si>
    <t>G</t>
  </si>
  <si>
    <t>J</t>
  </si>
  <si>
    <t>K</t>
  </si>
  <si>
    <t>L</t>
  </si>
  <si>
    <t>Katalogové číslo</t>
  </si>
  <si>
    <t>H</t>
  </si>
  <si>
    <t>I</t>
  </si>
  <si>
    <t>„DOPLNÍ ÚČASTNÍK“</t>
  </si>
  <si>
    <t>Zadavatel:</t>
  </si>
  <si>
    <t>Sídlo</t>
  </si>
  <si>
    <t>Zastoupený:</t>
  </si>
  <si>
    <t>IČO:/ DIČ:</t>
  </si>
  <si>
    <t>ÚSTAV HEMATOLOGIE A KREVNÍ TRANSFUZE V PRAZE (ÚHKT)</t>
  </si>
  <si>
    <t>U Nemocnice 2094/1, 128 20 Praha 2</t>
  </si>
  <si>
    <t>Prof. MUDr. Petr Cetkovský, Ph.D., MBA</t>
  </si>
  <si>
    <t>00023736 / CZ00023736</t>
  </si>
  <si>
    <t>V případě, že ZD odkazuje na obchodní názvy (ekvivalent dle § 89 odst. 5 ZZVZ, případně technické normy dle § 90 ZZVZ), je možné nabídnout medicínsky rovnocenné řešení.</t>
  </si>
  <si>
    <t>M</t>
  </si>
  <si>
    <t>Kód SÚKL</t>
  </si>
  <si>
    <t xml:space="preserve">N </t>
  </si>
  <si>
    <t xml:space="preserve">Datum: </t>
  </si>
  <si>
    <t>O</t>
  </si>
  <si>
    <t>P</t>
  </si>
  <si>
    <t>Q</t>
  </si>
  <si>
    <t>R</t>
  </si>
  <si>
    <t>S</t>
  </si>
  <si>
    <t>T</t>
  </si>
  <si>
    <t>U</t>
  </si>
  <si>
    <t>Skladovací podmínky</t>
  </si>
  <si>
    <t>V</t>
  </si>
  <si>
    <t>W</t>
  </si>
  <si>
    <t>X</t>
  </si>
  <si>
    <t>Y</t>
  </si>
  <si>
    <t>Dokumentace</t>
  </si>
  <si>
    <t>Příloha A Rámcové kupní smlouvy</t>
  </si>
  <si>
    <t>Účastník - Obchodní firma/název:</t>
  </si>
  <si>
    <t>Sídlo/místo podnikání:</t>
  </si>
  <si>
    <t>Osoba/osoby oprávněná jednat za účastníka, funkce:</t>
  </si>
  <si>
    <t>Z</t>
  </si>
  <si>
    <t>AA</t>
  </si>
  <si>
    <t>AB</t>
  </si>
  <si>
    <t>AC</t>
  </si>
  <si>
    <t>Pořadové číslo položky</t>
  </si>
  <si>
    <t>Číslo dodavatele</t>
  </si>
  <si>
    <t>Dodavatel</t>
  </si>
  <si>
    <t>Čárový kód</t>
  </si>
  <si>
    <t>Číslo KKZM</t>
  </si>
  <si>
    <t>Název</t>
  </si>
  <si>
    <t>Doplňkový název</t>
  </si>
  <si>
    <t>Podrobný popis</t>
  </si>
  <si>
    <t>Reference ATC</t>
  </si>
  <si>
    <t>Počet ks v balení</t>
  </si>
  <si>
    <t>Obrázek</t>
  </si>
  <si>
    <t>Sazba DPH</t>
  </si>
  <si>
    <t>Celková nabídková cena za počet ks 
bez DPH [Kč]</t>
  </si>
  <si>
    <t>Částka DPH 
[Kč]</t>
  </si>
  <si>
    <t>Celková nabídková cena za počet ks
s DPH [Kč]</t>
  </si>
  <si>
    <t>Poznámka</t>
  </si>
  <si>
    <t>CPV kód</t>
  </si>
  <si>
    <t>AD</t>
  </si>
  <si>
    <t>AE</t>
  </si>
  <si>
    <t>Jednotková cena [Kč]</t>
  </si>
  <si>
    <t xml:space="preserve">Měrná jednotka [bal] </t>
  </si>
  <si>
    <t>Minimální dodávané množství [ks]</t>
  </si>
  <si>
    <t>Hmotnost [kg]</t>
  </si>
  <si>
    <t>Rozměry - šířka [mm]</t>
  </si>
  <si>
    <t xml:space="preserve">Rozměry - výška [mm] </t>
  </si>
  <si>
    <t>Skladovací teplota [°C]</t>
  </si>
  <si>
    <t>Délka expirace [měsíce]</t>
  </si>
  <si>
    <t>Dodací lhůta [dny]</t>
  </si>
  <si>
    <t>N</t>
  </si>
  <si>
    <t>Legenda:</t>
  </si>
  <si>
    <t>Název ATC</t>
  </si>
  <si>
    <t>Rozměry - hloubka (mm)</t>
  </si>
  <si>
    <t>Kategorie zboží</t>
  </si>
  <si>
    <t xml:space="preserve">Jméno a funkce:  </t>
  </si>
  <si>
    <t xml:space="preserve">Jméno a funkce: </t>
  </si>
  <si>
    <t>Celkový počet měsíců:</t>
  </si>
  <si>
    <t>Účastník vyplňuje pouze list "Příloha_1_ZD-Položkový_ceník".
Příslušné informace z listu "Příloha_1_ZD-Položkový_ceník" jsou automaticky kopírovány do listu: "Příl._A_Smlouvy-Položkový_ceník".
V případě potřeby může účastník změnit šířku řádku, nikoliv sloupce.</t>
  </si>
  <si>
    <t xml:space="preserve">Celková nabídková cena je součtem nabídkových cen předpokládaného počtu odebraných balení za celkový počet měsíců trvání smlouvy všech položek uvedených ve vyplněném Položkovém ceníku. Nabídková cena musí být ve výši odpovídající ceně při expiraci nabízeného zboží v délce min. 12 měsíců. Celková nabídková cena, která bude hodnocena, musí souhlasit s cenou uvedenou v Krycím listu nabídky, příloha č. 1 ZD. </t>
  </si>
  <si>
    <t>prof. MUDr. Petr Cetkovský, Ph.D., MBA</t>
  </si>
  <si>
    <t>Příloha č. 1 ZD POLOŽKOVÝ CENÍK</t>
  </si>
  <si>
    <t xml:space="preserve">Celková nabídková cena je součtem nabídkových cen předpokládaného počtu odebraných balení za celkový počet měsíců trvání smlouvy všech položek uvedených ve vyplněném Položkovém ceníku. Nabídková cena musí být ve výši odpovídající ceně při expiraci nabízeného zboží v délce min. 12 měsíců. Jednotková cena bez DPH nesmí být překročena po dobu 12 měsíců trvání smlouvy pro předpokládanou spotřebu materiálu. </t>
  </si>
  <si>
    <r>
      <rPr>
        <b/>
        <sz val="11"/>
        <rFont val="Calibri"/>
        <family val="2"/>
        <charset val="238"/>
        <scheme val="minor"/>
      </rPr>
      <t>Účastník vyplní v tabulce č. 1 – Položkový ceník - VŠECHNA POUZE ŽLUTĚ VYZNAČENÁ POLE</t>
    </r>
    <r>
      <rPr>
        <sz val="11"/>
        <rFont val="Calibri"/>
        <family val="2"/>
        <charset val="238"/>
        <scheme val="minor"/>
      </rPr>
      <t>. 
Ve sloupci AA uvede účastník</t>
    </r>
    <r>
      <rPr>
        <b/>
        <sz val="11"/>
        <rFont val="Calibri"/>
        <family val="2"/>
        <charset val="238"/>
        <scheme val="minor"/>
      </rPr>
      <t xml:space="preserve"> jednotkové ceny položek v Kč bez DPH</t>
    </r>
    <r>
      <rPr>
        <sz val="11"/>
        <rFont val="Calibri"/>
        <family val="2"/>
        <charset val="238"/>
        <scheme val="minor"/>
      </rPr>
      <t xml:space="preserve">, ve </t>
    </r>
    <r>
      <rPr>
        <b/>
        <sz val="11"/>
        <rFont val="Calibri"/>
        <family val="2"/>
        <charset val="238"/>
        <scheme val="minor"/>
      </rPr>
      <t>sloupci AB daňovou sazbu</t>
    </r>
    <r>
      <rPr>
        <sz val="11"/>
        <rFont val="Calibri"/>
        <family val="2"/>
        <charset val="238"/>
        <scheme val="minor"/>
      </rPr>
      <t xml:space="preserve">, ostatní sloupce s cenami se doplní dle vzorců automaticky. Jednotková cena bez DPH nesmí být překročena po dobu 12měsíců trvání smlouvy pro předpokládanou spotřebu materiálu. </t>
    </r>
  </si>
  <si>
    <t xml:space="preserve">33694000-1 </t>
  </si>
  <si>
    <t>Tabulka č.1 – Položkový ceník 21004TM</t>
  </si>
  <si>
    <t>Položkový ceník 21004TM</t>
  </si>
  <si>
    <t>1CH1-000497</t>
  </si>
  <si>
    <t>1CH2-000690</t>
  </si>
  <si>
    <t>1CH2-000691</t>
  </si>
  <si>
    <t>1CH2-000692</t>
  </si>
  <si>
    <t>1CH2-000693</t>
  </si>
  <si>
    <t>1CH2-000694</t>
  </si>
  <si>
    <t>1CH2-000695</t>
  </si>
  <si>
    <t>1CH2-000717</t>
  </si>
  <si>
    <t>1CH2-000718</t>
  </si>
  <si>
    <t>1CH2-000719</t>
  </si>
  <si>
    <t>1CH2-000720</t>
  </si>
  <si>
    <t>1CH2-000721</t>
  </si>
  <si>
    <t>1CH2-000722</t>
  </si>
  <si>
    <t>1CH2-000723</t>
  </si>
  <si>
    <t>1CH2-000746</t>
  </si>
  <si>
    <t>1CH2-000747</t>
  </si>
  <si>
    <t>1CH2-000838</t>
  </si>
  <si>
    <t>1CH2-001189</t>
  </si>
  <si>
    <t>1CH2-001190</t>
  </si>
  <si>
    <t>1CH2-001512</t>
  </si>
  <si>
    <t>1CH2-001513</t>
  </si>
  <si>
    <t>1CH2-001514</t>
  </si>
  <si>
    <t>1CH2-001515</t>
  </si>
  <si>
    <t>1CH2-001516</t>
  </si>
  <si>
    <t>1CH2-001517</t>
  </si>
  <si>
    <t>1CH2-001518</t>
  </si>
  <si>
    <t>1LM0-000006</t>
  </si>
  <si>
    <t>1CH2-002059</t>
  </si>
  <si>
    <t>DG Gel Sol 2x100ml</t>
  </si>
  <si>
    <t>Serigrup Diana A1/B (2 x 10 ml)</t>
  </si>
  <si>
    <t>Identisera Diana 11P (11 x 5 ml; 1P to 11P)</t>
  </si>
  <si>
    <t>Identisera Diana 11 (11 x 5 ml; 1 to 11)</t>
  </si>
  <si>
    <t>Serascan Diana 4 P (4 x 10 ml)</t>
  </si>
  <si>
    <t>Serascan Diana 4 (4 x 10 ml; I, II, III, IV)</t>
  </si>
  <si>
    <t>Serascan Diana 2 (2 x 10 ml; I, II)</t>
  </si>
  <si>
    <t>anti-Lu(a)</t>
  </si>
  <si>
    <t>anti-Lu(b)</t>
  </si>
  <si>
    <t>DG Gel Anti-D (1 x 25 cards)</t>
  </si>
  <si>
    <t>DG Papain (1 x 10 mL)</t>
  </si>
  <si>
    <t>kapátka (100ks)</t>
  </si>
  <si>
    <t>Papainized</t>
  </si>
  <si>
    <t>Monoclonal murine/human IgM (klon 3BER)</t>
  </si>
  <si>
    <t>Monoclonal murine IgA (klon GA2)</t>
  </si>
  <si>
    <t>Monoclonal murine IgM (klon EB1)</t>
  </si>
  <si>
    <t>Configuration: A/B/AB/D/D'/Ctl/N/N</t>
  </si>
  <si>
    <t>A reagent used for preparing red blood cell suspensions used in DG Gel techniques.</t>
  </si>
  <si>
    <t>Reagent Red Blood Cells 0.8% for DG Gel Cards</t>
  </si>
  <si>
    <t>Antisera for DG Gel Cards; Antisera for Manual Processing</t>
  </si>
  <si>
    <t>Rare Antisera</t>
  </si>
  <si>
    <t>A negative control for rhesus typing to be used in parallel testing with monoclonal antisera. It avoids incorrect interpretation of possible false positive reactions in the Rh phenotype analysis.</t>
  </si>
  <si>
    <t>Anti-A: Monoclonal anti-A (mixture of IgM antibodies of murine origin, clones 16243 G2, and 16247 E6) Anti-B: Monoclonal anti-B (IgM antibodies of murine origin, clone 9621 A8) Anti-AB: Monoclonal anti-AB (mixture of IgM antibodies of murine origin, clones 16245 F11 D8, 16247 E6, and 7821 D9) Anti-DVI-: Monoclonal anti-D (IgM antibodies of human origin, clone P3x61) Anti-DVI+: Monoclonal anti-D (mixture of IgG and IgM antibodies of human origin, clones P3x290, P3x35, P3x61, and P3x21223 B10). This anti-D monoclonal reagent detects weak D and partial variants of the D antigen, including the DVI variant Ctl.: Buffered solution without antibodies (control microtube) N: Buffered solution without antibodies (reverse group test)</t>
  </si>
  <si>
    <t>Anti-DVI+: Monoclonal anti-D (mixture of IgG and IgM antibodies of human origin, clones P3x290, P3x35, P3x61, and P3x21223 B10). This anti-D monoclonal reagent detects weak D and partial variants of the D antigen, including the DVI variant Ctrl.: Buffered solution without antibodies (control microtube)</t>
  </si>
  <si>
    <t>A liquid papain solution for performing enzyme assays in DG Gel techniques.</t>
  </si>
  <si>
    <t>1CH2-001188</t>
  </si>
  <si>
    <t>Anti-s /Mono-Type, Medio/</t>
  </si>
  <si>
    <t>anti—Kp(a)</t>
  </si>
  <si>
    <t>Anti-Kp (b)</t>
  </si>
  <si>
    <t>anti-Le(a) /monoklonální, myšího původu/(5 ml)</t>
  </si>
  <si>
    <t>anti-Le(b) /monoklonální, myšího původu/</t>
  </si>
  <si>
    <t>Anti - Xg(a) (2 ml) Antitoxin</t>
  </si>
  <si>
    <t>Rh Control /Mono-Type, Medion/ 1x10 ml</t>
  </si>
  <si>
    <t>DG Gel ABO/Rh(2D)</t>
  </si>
  <si>
    <t>Anti-M /mono-type, Medion/</t>
  </si>
  <si>
    <t>Anti-N / mono-type, Medion/</t>
  </si>
  <si>
    <t>Anti-Fy (a) for card method /monoklon., Antitoxin</t>
  </si>
  <si>
    <t>Anti-Fy (b) for card method /monoklon., Antitoxin</t>
  </si>
  <si>
    <t>Anti-Jk (a) for card method /monoklon., Antitoxin</t>
  </si>
  <si>
    <t>Anti-Jk (b) for card method /monoklon., Antitoxin</t>
  </si>
  <si>
    <t>Anti - Wr(a) 2 ml Antitoxin</t>
  </si>
  <si>
    <t>Anti-S /Mono-Type, Medion/</t>
  </si>
  <si>
    <t>DG Confirm (2 x 25 cards)</t>
  </si>
  <si>
    <t>Polykonální, lidského původu /Medion/</t>
  </si>
  <si>
    <t>Anti-A: Monoclonal anti-A (mixture of IgM antibodies of murine origin, clones 16243 G2, and 16247 E6) Anti-B: Monoclonal anti-B (IgM antibodies of murine origin, clone 9621 A8) Anti-DVI+: Monoclonal anti-D (mixture of IgG and IgM antibodies of human origin, clones P3x290, P3x35, P3x61 and P3x21223 B10). This anti-D monoclonal reagent detects weak D and partial variants of the D antigen, including the DVI variant Ctl.: Buffered solution without antibodies (control microtube)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</si>
</sst>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č&quot;;\-#,##0\ &quot;Kč&quot;"/>
    <numFmt numFmtId="7" formatCode="#,##0.00\ &quot;Kč&quot;;\-#,##0.00\ &quot;Kč&quot;"/>
    <numFmt numFmtId="164" formatCode="#,##0.00\ &quot;Kč&quot;"/>
  </numFmts>
  <fonts count="7"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b/>
      <sz val="16"/>
      <color theme="1"/>
      <name val="Calibri"/>
      <family val="2"/>
      <charset val="238"/>
      <scheme val="minor"/>
    </font>
    <font>
      <b/>
      <sz val="12"/>
      <color theme="1"/>
      <name val="Calibri"/>
      <family val="2"/>
      <charset val="238"/>
      <scheme val="minor"/>
    </font>
    <font>
      <b/>
      <sz val="14"/>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rgb="FFEAEAEA"/>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thin">
        <color auto="1"/>
      </bottom>
      <diagonal/>
    </border>
    <border>
      <left style="double">
        <color rgb="FF0000FF"/>
      </left>
      <right style="medium">
        <color indexed="64"/>
      </right>
      <top style="medium">
        <color indexed="64"/>
      </top>
      <bottom style="medium">
        <color indexed="64"/>
      </bottom>
      <diagonal/>
    </border>
    <border>
      <left style="double">
        <color rgb="FF0000FF"/>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1" fillId="0" borderId="0" xfId="0" applyFont="1"/>
    <xf numFmtId="0" fontId="0" fillId="0" borderId="0" xfId="0" applyAlignment="1">
      <alignment horizontal="center" vertical="center"/>
    </xf>
    <xf numFmtId="164" fontId="0" fillId="0" borderId="0" xfId="0" applyNumberFormat="1"/>
    <xf numFmtId="164" fontId="1" fillId="0" borderId="0" xfId="0" applyNumberFormat="1" applyFont="1"/>
    <xf numFmtId="0" fontId="0" fillId="0" borderId="3" xfId="0"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1" xfId="0" applyBorder="1" applyAlignment="1">
      <alignment horizontal="center" vertical="center" wrapText="1"/>
    </xf>
    <xf numFmtId="164" fontId="0" fillId="0" borderId="0" xfId="0" applyNumberFormat="1" applyFont="1" applyFill="1" applyBorder="1" applyAlignment="1">
      <alignment vertical="center"/>
    </xf>
    <xf numFmtId="164" fontId="0" fillId="0" borderId="0" xfId="0" applyNumberFormat="1" applyFill="1" applyBorder="1" applyAlignment="1">
      <alignment vertical="center"/>
    </xf>
    <xf numFmtId="0" fontId="0" fillId="0" borderId="0" xfId="0" applyFont="1" applyFill="1" applyBorder="1" applyAlignment="1">
      <alignment vertical="center"/>
    </xf>
    <xf numFmtId="2" fontId="0" fillId="0" borderId="0" xfId="0" applyNumberFormat="1"/>
    <xf numFmtId="0" fontId="1" fillId="3" borderId="4"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0" xfId="0" applyBorder="1"/>
    <xf numFmtId="14" fontId="0" fillId="0" borderId="7" xfId="0" applyNumberFormat="1" applyFill="1" applyBorder="1" applyAlignment="1">
      <alignment horizontal="center" vertical="center"/>
    </xf>
    <xf numFmtId="0" fontId="1" fillId="0" borderId="0" xfId="0" applyFont="1" applyAlignment="1">
      <alignment horizontal="right" vertical="center"/>
    </xf>
    <xf numFmtId="164" fontId="1" fillId="0" borderId="0" xfId="0" applyNumberFormat="1" applyFont="1" applyAlignment="1">
      <alignment horizontal="right" vertical="center"/>
    </xf>
    <xf numFmtId="164" fontId="5" fillId="0" borderId="5"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0" borderId="4" xfId="0" applyBorder="1" applyAlignment="1">
      <alignment horizontal="center" vertical="center" wrapText="1"/>
    </xf>
    <xf numFmtId="0" fontId="5" fillId="0" borderId="0" xfId="0" applyFont="1" applyBorder="1" applyAlignment="1">
      <alignment vertical="center"/>
    </xf>
    <xf numFmtId="0" fontId="5" fillId="0" borderId="11" xfId="0" applyFont="1" applyBorder="1" applyAlignment="1">
      <alignment vertical="center"/>
    </xf>
    <xf numFmtId="0" fontId="1" fillId="3" borderId="5" xfId="0" applyFont="1" applyFill="1" applyBorder="1" applyAlignment="1">
      <alignment horizontal="center" vertical="center" wrapText="1"/>
    </xf>
    <xf numFmtId="0" fontId="6" fillId="0" borderId="12" xfId="0" applyFont="1" applyBorder="1" applyAlignment="1">
      <alignment horizontal="center" vertical="center"/>
    </xf>
    <xf numFmtId="0" fontId="0" fillId="0" borderId="10" xfId="0" applyBorder="1" applyAlignment="1">
      <alignment horizontal="center" vertical="center" wrapText="1"/>
    </xf>
    <xf numFmtId="0" fontId="0" fillId="0" borderId="10" xfId="0" applyNumberFormat="1" applyBorder="1" applyAlignment="1">
      <alignment horizontal="center" vertical="center" wrapText="1"/>
    </xf>
    <xf numFmtId="0" fontId="0" fillId="0" borderId="10" xfId="0" applyBorder="1"/>
    <xf numFmtId="0" fontId="0" fillId="0" borderId="10" xfId="0" applyBorder="1" applyAlignment="1">
      <alignment wrapText="1"/>
    </xf>
    <xf numFmtId="49" fontId="0" fillId="0" borderId="0" xfId="0" applyNumberFormat="1"/>
    <xf numFmtId="49" fontId="0" fillId="0" borderId="3" xfId="0" applyNumberFormat="1" applyBorder="1"/>
    <xf numFmtId="49" fontId="1" fillId="3" borderId="1"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49" fontId="1" fillId="0" borderId="0" xfId="0" applyNumberFormat="1" applyFont="1"/>
    <xf numFmtId="0" fontId="0" fillId="0" borderId="10" xfId="0" applyNumberFormat="1" applyFill="1" applyBorder="1" applyAlignment="1">
      <alignment horizontal="center" vertical="center" wrapText="1"/>
    </xf>
    <xf numFmtId="164" fontId="0" fillId="4" borderId="10" xfId="0" applyNumberFormat="1" applyFill="1" applyBorder="1" applyAlignment="1">
      <alignment horizontal="center" vertical="center" wrapText="1"/>
    </xf>
    <xf numFmtId="0" fontId="0" fillId="0" borderId="14" xfId="0" applyBorder="1"/>
    <xf numFmtId="0" fontId="0" fillId="0" borderId="14" xfId="0" applyBorder="1" applyAlignment="1">
      <alignment wrapText="1"/>
    </xf>
    <xf numFmtId="9" fontId="0" fillId="0" borderId="10" xfId="0" applyNumberFormat="1" applyBorder="1"/>
    <xf numFmtId="5" fontId="0" fillId="0" borderId="10" xfId="0" applyNumberFormat="1" applyBorder="1"/>
    <xf numFmtId="7" fontId="0" fillId="4" borderId="10" xfId="0" applyNumberFormat="1" applyFill="1" applyBorder="1" applyAlignment="1">
      <alignment horizontal="center" vertical="center" wrapText="1"/>
    </xf>
    <xf numFmtId="0" fontId="0" fillId="2" borderId="10" xfId="0" applyNumberFormat="1" applyFill="1" applyBorder="1" applyAlignment="1" applyProtection="1">
      <alignment horizontal="center" vertical="center" wrapText="1"/>
      <protection locked="0"/>
    </xf>
    <xf numFmtId="0" fontId="0" fillId="2" borderId="10" xfId="0" applyFill="1" applyBorder="1"/>
    <xf numFmtId="4" fontId="0" fillId="0" borderId="10" xfId="0" applyNumberFormat="1" applyFill="1" applyBorder="1"/>
    <xf numFmtId="0" fontId="0" fillId="0" borderId="0" xfId="0" applyFill="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14" fontId="0" fillId="2" borderId="0" xfId="0" applyNumberFormat="1" applyFill="1" applyAlignment="1" applyProtection="1">
      <alignment horizontal="center"/>
      <protection locked="0"/>
    </xf>
    <xf numFmtId="0" fontId="0" fillId="2" borderId="0" xfId="0" applyFill="1" applyAlignment="1" applyProtection="1">
      <alignment horizontal="center"/>
      <protection locked="0"/>
    </xf>
    <xf numFmtId="164" fontId="0" fillId="2" borderId="0" xfId="0" applyNumberFormat="1" applyFill="1" applyAlignment="1" applyProtection="1">
      <alignment horizontal="left"/>
      <protection locked="0"/>
    </xf>
    <xf numFmtId="0" fontId="0" fillId="0" borderId="0" xfId="0" applyFont="1" applyAlignment="1">
      <alignment horizontal="left"/>
    </xf>
    <xf numFmtId="0" fontId="0" fillId="0" borderId="0" xfId="0" applyAlignment="1">
      <alignment horizontal="left" wrapText="1"/>
    </xf>
    <xf numFmtId="0" fontId="4" fillId="0" borderId="3" xfId="0" applyFont="1" applyFill="1" applyBorder="1" applyAlignment="1">
      <alignment horizontal="center" vertical="center"/>
    </xf>
    <xf numFmtId="0" fontId="0" fillId="0" borderId="0" xfId="0" applyFont="1" applyFill="1" applyBorder="1" applyAlignment="1">
      <alignment horizontal="left" vertical="center"/>
    </xf>
    <xf numFmtId="0" fontId="2" fillId="2" borderId="0" xfId="0" applyFont="1" applyFill="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7" xfId="0" applyFill="1" applyBorder="1" applyAlignment="1">
      <alignment horizontal="left" vertical="center"/>
    </xf>
    <xf numFmtId="0" fontId="4" fillId="0" borderId="3" xfId="0" applyFont="1" applyBorder="1" applyAlignment="1">
      <alignment horizontal="center"/>
    </xf>
    <xf numFmtId="0" fontId="0" fillId="0" borderId="0" xfId="0" applyAlignment="1">
      <alignment horizontal="left"/>
    </xf>
    <xf numFmtId="2" fontId="0" fillId="0" borderId="0" xfId="0" applyNumberFormat="1" applyFill="1" applyAlignment="1">
      <alignment horizontal="left"/>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66FFFF"/>
      <color rgb="FFCCFFCC"/>
      <color rgb="FFCCFFFF"/>
      <color rgb="FF0000FF"/>
      <color rgb="FFEAEAEA"/>
      <color rgb="FFF8F8F8"/>
      <color rgb="FFFFEECD"/>
      <color rgb="FFFFD889"/>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AH56"/>
  <sheetViews>
    <sheetView tabSelected="1" topLeftCell="J27" zoomScale="85" zoomScaleNormal="85" zoomScalePageLayoutView="55" workbookViewId="0">
      <selection activeCell="AC15" sqref="AC15:AC43"/>
    </sheetView>
  </sheetViews>
  <sheetFormatPr defaultRowHeight="15" x14ac:dyDescent="0.25"/>
  <cols>
    <col min="1" max="1" width="9.7109375" customWidth="1"/>
    <col min="2" max="2" width="18.85546875" customWidth="1"/>
    <col min="3" max="3" width="15.85546875" style="31" bestFit="1" customWidth="1"/>
    <col min="4" max="4" width="21.140625" customWidth="1"/>
    <col min="5" max="5" width="17.140625" style="31" customWidth="1"/>
    <col min="6" max="6" width="22.7109375" customWidth="1"/>
    <col min="7" max="7" width="15.42578125" customWidth="1"/>
    <col min="8" max="8" width="12.7109375" bestFit="1" customWidth="1"/>
    <col min="9" max="9" width="12.7109375" customWidth="1"/>
    <col min="10" max="10" width="34" customWidth="1"/>
    <col min="11" max="11" width="30.5703125" customWidth="1"/>
    <col min="12" max="12" width="22.140625" customWidth="1"/>
    <col min="13" max="13" width="13.7109375" customWidth="1"/>
    <col min="14" max="14" width="15.140625" customWidth="1"/>
    <col min="15" max="15" width="11" customWidth="1"/>
    <col min="16" max="16" width="11.85546875" customWidth="1"/>
    <col min="17" max="17" width="12.85546875" customWidth="1"/>
    <col min="18" max="18" width="11.42578125" customWidth="1"/>
    <col min="19" max="20" width="10.28515625" customWidth="1"/>
    <col min="21" max="21" width="11.28515625" customWidth="1"/>
    <col min="22" max="22" width="10.85546875" customWidth="1"/>
    <col min="23" max="23" width="11.28515625" customWidth="1"/>
    <col min="25" max="25" width="9.140625" hidden="1" customWidth="1"/>
    <col min="26" max="26" width="13.5703125" hidden="1" customWidth="1"/>
    <col min="27" max="27" width="17.140625" customWidth="1"/>
    <col min="28" max="28" width="15.7109375" customWidth="1"/>
    <col min="29" max="29" width="12.7109375" customWidth="1"/>
    <col min="30" max="30" width="23.42578125" customWidth="1"/>
    <col min="31" max="31" width="21.7109375" customWidth="1"/>
    <col min="32" max="32" width="22.5703125" customWidth="1"/>
    <col min="33" max="33" width="21.140625" customWidth="1"/>
    <col min="34" max="34" width="14.140625" customWidth="1"/>
  </cols>
  <sheetData>
    <row r="3" spans="1:34" x14ac:dyDescent="0.25">
      <c r="A3" s="1" t="s">
        <v>14</v>
      </c>
      <c r="B3" s="1"/>
      <c r="D3" t="s">
        <v>18</v>
      </c>
      <c r="I3" s="1" t="s">
        <v>41</v>
      </c>
      <c r="M3" s="47" t="s">
        <v>13</v>
      </c>
      <c r="N3" s="47"/>
      <c r="O3" s="47"/>
      <c r="P3" s="47"/>
      <c r="Q3" s="47"/>
      <c r="R3" s="47"/>
      <c r="S3" s="47"/>
      <c r="T3" s="47"/>
      <c r="U3" s="47"/>
    </row>
    <row r="4" spans="1:34" x14ac:dyDescent="0.25">
      <c r="A4" s="1" t="s">
        <v>15</v>
      </c>
      <c r="B4" s="1"/>
      <c r="D4" t="s">
        <v>19</v>
      </c>
      <c r="I4" s="1" t="s">
        <v>42</v>
      </c>
      <c r="M4" s="48" t="s">
        <v>13</v>
      </c>
      <c r="N4" s="48"/>
      <c r="O4" s="48"/>
      <c r="P4" s="48"/>
      <c r="Q4" s="48"/>
      <c r="R4" s="48"/>
      <c r="S4" s="48"/>
      <c r="T4" s="48"/>
      <c r="U4" s="48"/>
    </row>
    <row r="5" spans="1:34" x14ac:dyDescent="0.25">
      <c r="A5" s="1" t="s">
        <v>16</v>
      </c>
      <c r="B5" s="1"/>
      <c r="D5" t="s">
        <v>20</v>
      </c>
      <c r="I5" s="1" t="s">
        <v>43</v>
      </c>
      <c r="M5" s="48" t="s">
        <v>13</v>
      </c>
      <c r="N5" s="48"/>
      <c r="O5" s="48"/>
      <c r="P5" s="48"/>
      <c r="Q5" s="48"/>
      <c r="R5" s="48"/>
      <c r="S5" s="48"/>
      <c r="T5" s="48"/>
      <c r="U5" s="48"/>
    </row>
    <row r="6" spans="1:34" x14ac:dyDescent="0.25">
      <c r="A6" s="1" t="s">
        <v>17</v>
      </c>
      <c r="B6" s="1"/>
      <c r="D6" t="s">
        <v>21</v>
      </c>
      <c r="I6" s="1" t="s">
        <v>17</v>
      </c>
      <c r="M6" s="48" t="s">
        <v>13</v>
      </c>
      <c r="N6" s="48"/>
      <c r="O6" s="48"/>
      <c r="P6" s="48"/>
      <c r="Q6" s="48"/>
      <c r="R6" s="48"/>
      <c r="S6" s="48"/>
      <c r="T6" s="48"/>
      <c r="U6" s="48"/>
    </row>
    <row r="7" spans="1:34" ht="15.75" thickBot="1" x14ac:dyDescent="0.3">
      <c r="A7" s="5"/>
      <c r="B7" s="5"/>
      <c r="C7" s="32"/>
      <c r="D7" s="5"/>
      <c r="E7" s="32"/>
      <c r="F7" s="5"/>
      <c r="G7" s="5"/>
      <c r="H7" s="5"/>
      <c r="I7" s="5"/>
      <c r="J7" s="5"/>
      <c r="K7" s="5"/>
      <c r="L7" s="5"/>
      <c r="M7" s="5"/>
      <c r="N7" s="5"/>
      <c r="O7" s="5"/>
      <c r="P7" s="5"/>
      <c r="Q7" s="5"/>
      <c r="R7" s="5"/>
      <c r="S7" s="5"/>
      <c r="T7" s="5"/>
      <c r="U7" s="5"/>
      <c r="V7" s="5"/>
      <c r="W7" s="5"/>
      <c r="X7" s="5"/>
      <c r="Y7" s="5"/>
      <c r="Z7" s="5"/>
      <c r="AA7" s="5"/>
      <c r="AB7" s="5"/>
      <c r="AC7" s="5"/>
      <c r="AD7" s="5"/>
      <c r="AE7" s="5"/>
      <c r="AF7" s="5"/>
      <c r="AG7" s="5"/>
      <c r="AH7" s="5"/>
    </row>
    <row r="9" spans="1:34" x14ac:dyDescent="0.25">
      <c r="A9" s="1" t="s">
        <v>87</v>
      </c>
      <c r="B9" s="1"/>
    </row>
    <row r="10" spans="1:34" x14ac:dyDescent="0.25">
      <c r="A10" s="1"/>
      <c r="B10" s="1"/>
    </row>
    <row r="11" spans="1:34" x14ac:dyDescent="0.25">
      <c r="A11" s="1"/>
      <c r="B11" s="1"/>
    </row>
    <row r="12" spans="1:34" s="46" customFormat="1" ht="27.95" customHeight="1" thickBot="1" x14ac:dyDescent="0.3">
      <c r="A12" s="54" t="s">
        <v>91</v>
      </c>
      <c r="B12" s="54"/>
      <c r="C12" s="54"/>
      <c r="D12" s="54"/>
      <c r="E12" s="54"/>
      <c r="F12" s="54"/>
      <c r="G12" s="54"/>
      <c r="H12" s="54"/>
      <c r="I12" s="54"/>
      <c r="J12" s="54"/>
      <c r="K12" s="54"/>
      <c r="L12" s="54"/>
      <c r="M12" s="54"/>
      <c r="N12" s="54"/>
      <c r="O12" s="54"/>
      <c r="P12" s="54"/>
      <c r="Q12" s="54"/>
      <c r="R12" s="54"/>
      <c r="S12" s="54"/>
      <c r="T12" s="54"/>
      <c r="U12" s="54"/>
    </row>
    <row r="13" spans="1:34" ht="15.75" thickBot="1" x14ac:dyDescent="0.3">
      <c r="A13" s="6" t="s">
        <v>0</v>
      </c>
      <c r="B13" s="6" t="s">
        <v>1</v>
      </c>
      <c r="C13" s="33" t="s">
        <v>2</v>
      </c>
      <c r="D13" s="6" t="s">
        <v>3</v>
      </c>
      <c r="E13" s="33" t="s">
        <v>4</v>
      </c>
      <c r="F13" s="6" t="s">
        <v>5</v>
      </c>
      <c r="G13" s="6" t="s">
        <v>6</v>
      </c>
      <c r="H13" s="6" t="s">
        <v>11</v>
      </c>
      <c r="I13" s="6" t="s">
        <v>12</v>
      </c>
      <c r="J13" s="6" t="s">
        <v>7</v>
      </c>
      <c r="K13" s="7" t="s">
        <v>8</v>
      </c>
      <c r="L13" s="6" t="s">
        <v>9</v>
      </c>
      <c r="M13" s="6" t="s">
        <v>23</v>
      </c>
      <c r="N13" s="6" t="s">
        <v>25</v>
      </c>
      <c r="O13" s="6" t="s">
        <v>27</v>
      </c>
      <c r="P13" s="6" t="s">
        <v>28</v>
      </c>
      <c r="Q13" s="7" t="s">
        <v>29</v>
      </c>
      <c r="R13" s="20" t="s">
        <v>30</v>
      </c>
      <c r="S13" s="6" t="s">
        <v>31</v>
      </c>
      <c r="T13" s="6" t="s">
        <v>32</v>
      </c>
      <c r="U13" s="7" t="s">
        <v>33</v>
      </c>
      <c r="V13" s="20" t="s">
        <v>35</v>
      </c>
      <c r="W13" s="6" t="s">
        <v>36</v>
      </c>
      <c r="X13" s="6" t="s">
        <v>37</v>
      </c>
      <c r="Y13" s="6" t="s">
        <v>38</v>
      </c>
      <c r="Z13" s="7" t="s">
        <v>44</v>
      </c>
      <c r="AA13" s="20" t="s">
        <v>45</v>
      </c>
      <c r="AB13" s="6" t="s">
        <v>46</v>
      </c>
      <c r="AC13" s="6" t="s">
        <v>47</v>
      </c>
      <c r="AD13" s="6" t="s">
        <v>65</v>
      </c>
      <c r="AE13" s="6" t="s">
        <v>66</v>
      </c>
      <c r="AF13" s="6" t="s">
        <v>66</v>
      </c>
      <c r="AG13" s="6" t="s">
        <v>66</v>
      </c>
      <c r="AH13" s="6" t="s">
        <v>66</v>
      </c>
    </row>
    <row r="14" spans="1:34" ht="89.25" customHeight="1" x14ac:dyDescent="0.25">
      <c r="A14" s="13" t="s">
        <v>48</v>
      </c>
      <c r="B14" s="13" t="s">
        <v>80</v>
      </c>
      <c r="C14" s="34" t="s">
        <v>49</v>
      </c>
      <c r="D14" s="13" t="s">
        <v>50</v>
      </c>
      <c r="E14" s="34" t="s">
        <v>10</v>
      </c>
      <c r="F14" s="13" t="s">
        <v>51</v>
      </c>
      <c r="G14" s="13" t="s">
        <v>75</v>
      </c>
      <c r="H14" s="13" t="s">
        <v>52</v>
      </c>
      <c r="I14" s="13" t="s">
        <v>24</v>
      </c>
      <c r="J14" s="13" t="s">
        <v>53</v>
      </c>
      <c r="K14" s="13" t="s">
        <v>54</v>
      </c>
      <c r="L14" s="13" t="s">
        <v>55</v>
      </c>
      <c r="M14" s="14" t="s">
        <v>56</v>
      </c>
      <c r="N14" s="14" t="s">
        <v>78</v>
      </c>
      <c r="O14" s="13" t="s">
        <v>74</v>
      </c>
      <c r="P14" s="13" t="s">
        <v>73</v>
      </c>
      <c r="Q14" s="14" t="s">
        <v>34</v>
      </c>
      <c r="R14" s="21" t="s">
        <v>72</v>
      </c>
      <c r="S14" s="13" t="s">
        <v>71</v>
      </c>
      <c r="T14" s="13" t="s">
        <v>79</v>
      </c>
      <c r="U14" s="14" t="s">
        <v>70</v>
      </c>
      <c r="V14" s="21" t="s">
        <v>69</v>
      </c>
      <c r="W14" s="13" t="s">
        <v>68</v>
      </c>
      <c r="X14" s="13" t="s">
        <v>57</v>
      </c>
      <c r="Y14" s="13" t="s">
        <v>58</v>
      </c>
      <c r="Z14" s="14" t="s">
        <v>39</v>
      </c>
      <c r="AA14" s="21" t="s">
        <v>67</v>
      </c>
      <c r="AB14" s="13" t="s">
        <v>59</v>
      </c>
      <c r="AC14" s="13" t="str">
        <f>CONCATENATE("Celkový počet ks za ",AH44," měsíců")</f>
        <v>Celkový počet ks za 12 měsíců</v>
      </c>
      <c r="AD14" s="13" t="s">
        <v>60</v>
      </c>
      <c r="AE14" s="13" t="s">
        <v>61</v>
      </c>
      <c r="AF14" s="13" t="s">
        <v>62</v>
      </c>
      <c r="AG14" s="13" t="s">
        <v>63</v>
      </c>
      <c r="AH14" s="13" t="s">
        <v>64</v>
      </c>
    </row>
    <row r="15" spans="1:34" s="15" customFormat="1" ht="75" customHeight="1" x14ac:dyDescent="0.25">
      <c r="A15" s="27">
        <v>1</v>
      </c>
      <c r="B15" s="29" t="s">
        <v>93</v>
      </c>
      <c r="C15" s="29"/>
      <c r="D15" s="29"/>
      <c r="E15" s="29"/>
      <c r="F15" s="29"/>
      <c r="G15" s="29"/>
      <c r="H15" s="29"/>
      <c r="I15" s="29"/>
      <c r="J15" s="30" t="s">
        <v>121</v>
      </c>
      <c r="K15" s="30"/>
      <c r="L15" s="30" t="s">
        <v>138</v>
      </c>
      <c r="M15" s="30"/>
      <c r="N15" s="30"/>
      <c r="O15" s="44"/>
      <c r="P15" s="44"/>
      <c r="Q15" s="44"/>
      <c r="R15" s="44"/>
      <c r="S15" s="44"/>
      <c r="T15" s="44"/>
      <c r="U15" s="44"/>
      <c r="V15" s="44"/>
      <c r="W15" s="44"/>
      <c r="X15" s="44"/>
      <c r="Y15" s="44"/>
      <c r="Z15" s="44"/>
      <c r="AA15" s="45"/>
      <c r="AB15" s="40"/>
      <c r="AC15" s="29">
        <v>24</v>
      </c>
      <c r="AD15" s="42">
        <f t="shared" ref="AD15:AD43" si="0">SUM(AA15*AC15)</f>
        <v>0</v>
      </c>
      <c r="AE15" s="42">
        <f t="shared" ref="AE15:AE43" si="1">AD15*AB15</f>
        <v>0</v>
      </c>
      <c r="AF15" s="42">
        <f t="shared" ref="AF15:AF43" si="2">AD15+AE15</f>
        <v>0</v>
      </c>
      <c r="AG15" s="43"/>
      <c r="AH15" s="29" t="s">
        <v>90</v>
      </c>
    </row>
    <row r="16" spans="1:34" s="15" customFormat="1" ht="75" customHeight="1" x14ac:dyDescent="0.25">
      <c r="A16" s="27">
        <v>2</v>
      </c>
      <c r="B16" s="29" t="s">
        <v>94</v>
      </c>
      <c r="C16" s="29"/>
      <c r="D16" s="29"/>
      <c r="E16" s="29"/>
      <c r="F16" s="29"/>
      <c r="G16" s="29"/>
      <c r="H16" s="29"/>
      <c r="I16" s="29"/>
      <c r="J16" s="30" t="s">
        <v>122</v>
      </c>
      <c r="K16" s="30"/>
      <c r="L16" s="30" t="s">
        <v>139</v>
      </c>
      <c r="M16" s="30"/>
      <c r="N16" s="30"/>
      <c r="O16" s="44"/>
      <c r="P16" s="44"/>
      <c r="Q16" s="44"/>
      <c r="R16" s="44"/>
      <c r="S16" s="44"/>
      <c r="T16" s="44"/>
      <c r="U16" s="44"/>
      <c r="V16" s="44"/>
      <c r="W16" s="44"/>
      <c r="X16" s="44"/>
      <c r="Y16" s="44"/>
      <c r="Z16" s="44"/>
      <c r="AA16" s="45"/>
      <c r="AB16" s="40"/>
      <c r="AC16" s="29">
        <v>13</v>
      </c>
      <c r="AD16" s="42">
        <f t="shared" si="0"/>
        <v>0</v>
      </c>
      <c r="AE16" s="42">
        <f t="shared" si="1"/>
        <v>0</v>
      </c>
      <c r="AF16" s="42">
        <f t="shared" si="2"/>
        <v>0</v>
      </c>
      <c r="AG16" s="43"/>
      <c r="AH16" s="29" t="s">
        <v>90</v>
      </c>
    </row>
    <row r="17" spans="1:34" s="15" customFormat="1" ht="75" customHeight="1" x14ac:dyDescent="0.25">
      <c r="A17" s="27">
        <v>3</v>
      </c>
      <c r="B17" s="29" t="s">
        <v>95</v>
      </c>
      <c r="C17" s="29"/>
      <c r="D17" s="29"/>
      <c r="E17" s="29"/>
      <c r="F17" s="29"/>
      <c r="G17" s="29"/>
      <c r="H17" s="29"/>
      <c r="I17" s="29"/>
      <c r="J17" s="30" t="s">
        <v>123</v>
      </c>
      <c r="K17" s="30"/>
      <c r="L17" s="30" t="s">
        <v>139</v>
      </c>
      <c r="M17" s="30"/>
      <c r="N17" s="30"/>
      <c r="O17" s="44"/>
      <c r="P17" s="44"/>
      <c r="Q17" s="44"/>
      <c r="R17" s="44"/>
      <c r="S17" s="44"/>
      <c r="T17" s="44"/>
      <c r="U17" s="44"/>
      <c r="V17" s="44"/>
      <c r="W17" s="44"/>
      <c r="X17" s="44"/>
      <c r="Y17" s="44"/>
      <c r="Z17" s="44"/>
      <c r="AA17" s="45"/>
      <c r="AB17" s="40"/>
      <c r="AC17" s="29">
        <v>13</v>
      </c>
      <c r="AD17" s="42">
        <f t="shared" si="0"/>
        <v>0</v>
      </c>
      <c r="AE17" s="42">
        <f t="shared" si="1"/>
        <v>0</v>
      </c>
      <c r="AF17" s="42">
        <f t="shared" si="2"/>
        <v>0</v>
      </c>
      <c r="AG17" s="43"/>
      <c r="AH17" s="29" t="s">
        <v>90</v>
      </c>
    </row>
    <row r="18" spans="1:34" s="15" customFormat="1" ht="75" customHeight="1" x14ac:dyDescent="0.25">
      <c r="A18" s="27">
        <v>4</v>
      </c>
      <c r="B18" s="29" t="s">
        <v>96</v>
      </c>
      <c r="C18" s="29"/>
      <c r="D18" s="29"/>
      <c r="E18" s="29"/>
      <c r="F18" s="29"/>
      <c r="G18" s="29"/>
      <c r="H18" s="29"/>
      <c r="I18" s="29"/>
      <c r="J18" s="30" t="s">
        <v>124</v>
      </c>
      <c r="K18" s="30"/>
      <c r="L18" s="30" t="s">
        <v>139</v>
      </c>
      <c r="M18" s="30"/>
      <c r="N18" s="30"/>
      <c r="O18" s="44"/>
      <c r="P18" s="44"/>
      <c r="Q18" s="44"/>
      <c r="R18" s="44"/>
      <c r="S18" s="44"/>
      <c r="T18" s="44"/>
      <c r="U18" s="44"/>
      <c r="V18" s="44"/>
      <c r="W18" s="44"/>
      <c r="X18" s="44"/>
      <c r="Y18" s="44"/>
      <c r="Z18" s="44"/>
      <c r="AA18" s="45"/>
      <c r="AB18" s="40"/>
      <c r="AC18" s="29">
        <v>13</v>
      </c>
      <c r="AD18" s="42">
        <f t="shared" si="0"/>
        <v>0</v>
      </c>
      <c r="AE18" s="42">
        <f t="shared" si="1"/>
        <v>0</v>
      </c>
      <c r="AF18" s="42">
        <f t="shared" si="2"/>
        <v>0</v>
      </c>
      <c r="AG18" s="43"/>
      <c r="AH18" s="29" t="s">
        <v>90</v>
      </c>
    </row>
    <row r="19" spans="1:34" s="15" customFormat="1" ht="75" customHeight="1" x14ac:dyDescent="0.25">
      <c r="A19" s="27">
        <v>5</v>
      </c>
      <c r="B19" s="29" t="s">
        <v>97</v>
      </c>
      <c r="C19" s="29"/>
      <c r="D19" s="29"/>
      <c r="E19" s="29"/>
      <c r="F19" s="29"/>
      <c r="G19" s="29"/>
      <c r="H19" s="29"/>
      <c r="I19" s="29"/>
      <c r="J19" s="30" t="s">
        <v>125</v>
      </c>
      <c r="K19" s="30" t="s">
        <v>133</v>
      </c>
      <c r="L19" s="30" t="s">
        <v>139</v>
      </c>
      <c r="M19" s="30"/>
      <c r="N19" s="30"/>
      <c r="O19" s="44"/>
      <c r="P19" s="44"/>
      <c r="Q19" s="44"/>
      <c r="R19" s="44"/>
      <c r="S19" s="44"/>
      <c r="T19" s="44"/>
      <c r="U19" s="44"/>
      <c r="V19" s="44"/>
      <c r="W19" s="44"/>
      <c r="X19" s="44"/>
      <c r="Y19" s="44"/>
      <c r="Z19" s="44"/>
      <c r="AA19" s="45"/>
      <c r="AB19" s="40"/>
      <c r="AC19" s="29">
        <v>39</v>
      </c>
      <c r="AD19" s="42">
        <f t="shared" si="0"/>
        <v>0</v>
      </c>
      <c r="AE19" s="42">
        <f t="shared" si="1"/>
        <v>0</v>
      </c>
      <c r="AF19" s="42">
        <f t="shared" si="2"/>
        <v>0</v>
      </c>
      <c r="AG19" s="43"/>
      <c r="AH19" s="29" t="s">
        <v>90</v>
      </c>
    </row>
    <row r="20" spans="1:34" s="15" customFormat="1" ht="75" customHeight="1" x14ac:dyDescent="0.25">
      <c r="A20" s="27">
        <v>6</v>
      </c>
      <c r="B20" s="29" t="s">
        <v>98</v>
      </c>
      <c r="C20" s="29"/>
      <c r="D20" s="29"/>
      <c r="E20" s="29"/>
      <c r="F20" s="29"/>
      <c r="G20" s="29"/>
      <c r="H20" s="29"/>
      <c r="I20" s="29"/>
      <c r="J20" s="30" t="s">
        <v>126</v>
      </c>
      <c r="K20" s="30"/>
      <c r="L20" s="30" t="s">
        <v>139</v>
      </c>
      <c r="M20" s="30"/>
      <c r="N20" s="30"/>
      <c r="O20" s="44"/>
      <c r="P20" s="44"/>
      <c r="Q20" s="44"/>
      <c r="R20" s="44"/>
      <c r="S20" s="44"/>
      <c r="T20" s="44"/>
      <c r="U20" s="44"/>
      <c r="V20" s="44"/>
      <c r="W20" s="44"/>
      <c r="X20" s="44"/>
      <c r="Y20" s="44"/>
      <c r="Z20" s="44"/>
      <c r="AA20" s="45"/>
      <c r="AB20" s="40"/>
      <c r="AC20" s="29">
        <v>39</v>
      </c>
      <c r="AD20" s="42">
        <f t="shared" si="0"/>
        <v>0</v>
      </c>
      <c r="AE20" s="42">
        <f t="shared" si="1"/>
        <v>0</v>
      </c>
      <c r="AF20" s="42">
        <f t="shared" si="2"/>
        <v>0</v>
      </c>
      <c r="AG20" s="43"/>
      <c r="AH20" s="29" t="s">
        <v>90</v>
      </c>
    </row>
    <row r="21" spans="1:34" s="15" customFormat="1" ht="75" customHeight="1" x14ac:dyDescent="0.25">
      <c r="A21" s="27">
        <v>7</v>
      </c>
      <c r="B21" s="29" t="s">
        <v>99</v>
      </c>
      <c r="C21" s="29"/>
      <c r="D21" s="29"/>
      <c r="E21" s="29"/>
      <c r="F21" s="29"/>
      <c r="G21" s="29"/>
      <c r="H21" s="29"/>
      <c r="I21" s="29"/>
      <c r="J21" s="30" t="s">
        <v>127</v>
      </c>
      <c r="K21" s="30"/>
      <c r="L21" s="30" t="s">
        <v>139</v>
      </c>
      <c r="M21" s="30"/>
      <c r="N21" s="30"/>
      <c r="O21" s="44"/>
      <c r="P21" s="44"/>
      <c r="Q21" s="44"/>
      <c r="R21" s="44"/>
      <c r="S21" s="44"/>
      <c r="T21" s="44"/>
      <c r="U21" s="44"/>
      <c r="V21" s="44"/>
      <c r="W21" s="44"/>
      <c r="X21" s="44"/>
      <c r="Y21" s="44"/>
      <c r="Z21" s="44"/>
      <c r="AA21" s="45"/>
      <c r="AB21" s="40"/>
      <c r="AC21" s="29">
        <v>26</v>
      </c>
      <c r="AD21" s="42">
        <f t="shared" si="0"/>
        <v>0</v>
      </c>
      <c r="AE21" s="42">
        <f t="shared" si="1"/>
        <v>0</v>
      </c>
      <c r="AF21" s="42">
        <f t="shared" si="2"/>
        <v>0</v>
      </c>
      <c r="AG21" s="43"/>
      <c r="AH21" s="29" t="s">
        <v>90</v>
      </c>
    </row>
    <row r="22" spans="1:34" s="15" customFormat="1" ht="75" customHeight="1" x14ac:dyDescent="0.25">
      <c r="A22" s="27">
        <v>8</v>
      </c>
      <c r="B22" s="29" t="s">
        <v>100</v>
      </c>
      <c r="C22" s="29"/>
      <c r="D22" s="29"/>
      <c r="E22" s="29"/>
      <c r="F22" s="29"/>
      <c r="G22" s="29"/>
      <c r="H22" s="29"/>
      <c r="I22" s="29"/>
      <c r="J22" s="30" t="s">
        <v>147</v>
      </c>
      <c r="K22" s="30" t="s">
        <v>134</v>
      </c>
      <c r="L22" s="30" t="s">
        <v>140</v>
      </c>
      <c r="M22" s="30"/>
      <c r="N22" s="30"/>
      <c r="O22" s="44"/>
      <c r="P22" s="44"/>
      <c r="Q22" s="44"/>
      <c r="R22" s="44"/>
      <c r="S22" s="44"/>
      <c r="T22" s="44"/>
      <c r="U22" s="44"/>
      <c r="V22" s="44"/>
      <c r="W22" s="44"/>
      <c r="X22" s="44"/>
      <c r="Y22" s="44"/>
      <c r="Z22" s="44"/>
      <c r="AA22" s="45"/>
      <c r="AB22" s="40"/>
      <c r="AC22" s="29">
        <v>2</v>
      </c>
      <c r="AD22" s="42">
        <f t="shared" si="0"/>
        <v>0</v>
      </c>
      <c r="AE22" s="42">
        <f t="shared" si="1"/>
        <v>0</v>
      </c>
      <c r="AF22" s="42">
        <f t="shared" si="2"/>
        <v>0</v>
      </c>
      <c r="AG22" s="43"/>
      <c r="AH22" s="29" t="s">
        <v>90</v>
      </c>
    </row>
    <row r="23" spans="1:34" s="15" customFormat="1" ht="75" customHeight="1" x14ac:dyDescent="0.25">
      <c r="A23" s="27">
        <v>9</v>
      </c>
      <c r="B23" s="29" t="s">
        <v>101</v>
      </c>
      <c r="C23" s="29"/>
      <c r="D23" s="29"/>
      <c r="E23" s="29"/>
      <c r="F23" s="29"/>
      <c r="G23" s="29"/>
      <c r="H23" s="29"/>
      <c r="I23" s="29"/>
      <c r="J23" s="30" t="s">
        <v>148</v>
      </c>
      <c r="K23" s="30" t="s">
        <v>164</v>
      </c>
      <c r="L23" s="30" t="s">
        <v>140</v>
      </c>
      <c r="M23" s="30"/>
      <c r="N23" s="30"/>
      <c r="O23" s="44"/>
      <c r="P23" s="44"/>
      <c r="Q23" s="44"/>
      <c r="R23" s="44"/>
      <c r="S23" s="44"/>
      <c r="T23" s="44"/>
      <c r="U23" s="44"/>
      <c r="V23" s="44"/>
      <c r="W23" s="44"/>
      <c r="X23" s="44"/>
      <c r="Y23" s="44"/>
      <c r="Z23" s="44"/>
      <c r="AA23" s="45"/>
      <c r="AB23" s="40"/>
      <c r="AC23" s="29">
        <v>1</v>
      </c>
      <c r="AD23" s="42">
        <f t="shared" si="0"/>
        <v>0</v>
      </c>
      <c r="AE23" s="42">
        <f t="shared" si="1"/>
        <v>0</v>
      </c>
      <c r="AF23" s="42">
        <f t="shared" si="2"/>
        <v>0</v>
      </c>
      <c r="AG23" s="43"/>
      <c r="AH23" s="29" t="s">
        <v>90</v>
      </c>
    </row>
    <row r="24" spans="1:34" s="15" customFormat="1" ht="75" customHeight="1" x14ac:dyDescent="0.25">
      <c r="A24" s="27">
        <v>10</v>
      </c>
      <c r="B24" s="29" t="s">
        <v>102</v>
      </c>
      <c r="C24" s="29"/>
      <c r="D24" s="29"/>
      <c r="E24" s="29"/>
      <c r="F24" s="29"/>
      <c r="G24" s="29"/>
      <c r="H24" s="29"/>
      <c r="I24" s="29"/>
      <c r="J24" s="30" t="s">
        <v>149</v>
      </c>
      <c r="K24" s="30" t="s">
        <v>164</v>
      </c>
      <c r="L24" s="30" t="s">
        <v>140</v>
      </c>
      <c r="M24" s="30"/>
      <c r="N24" s="30"/>
      <c r="O24" s="44"/>
      <c r="P24" s="44"/>
      <c r="Q24" s="44"/>
      <c r="R24" s="44"/>
      <c r="S24" s="44"/>
      <c r="T24" s="44"/>
      <c r="U24" s="44"/>
      <c r="V24" s="44"/>
      <c r="W24" s="44"/>
      <c r="X24" s="44"/>
      <c r="Y24" s="44"/>
      <c r="Z24" s="44"/>
      <c r="AA24" s="45"/>
      <c r="AB24" s="40"/>
      <c r="AC24" s="29">
        <v>1</v>
      </c>
      <c r="AD24" s="42">
        <f t="shared" si="0"/>
        <v>0</v>
      </c>
      <c r="AE24" s="42">
        <f t="shared" si="1"/>
        <v>0</v>
      </c>
      <c r="AF24" s="42">
        <f t="shared" si="2"/>
        <v>0</v>
      </c>
      <c r="AG24" s="43"/>
      <c r="AH24" s="29" t="s">
        <v>90</v>
      </c>
    </row>
    <row r="25" spans="1:34" s="15" customFormat="1" ht="75" customHeight="1" x14ac:dyDescent="0.25">
      <c r="A25" s="27">
        <v>11</v>
      </c>
      <c r="B25" s="29" t="s">
        <v>103</v>
      </c>
      <c r="C25" s="29"/>
      <c r="D25" s="29"/>
      <c r="E25" s="29"/>
      <c r="F25" s="29"/>
      <c r="G25" s="29"/>
      <c r="H25" s="29"/>
      <c r="I25" s="29"/>
      <c r="J25" s="30" t="s">
        <v>150</v>
      </c>
      <c r="K25" s="30" t="s">
        <v>135</v>
      </c>
      <c r="L25" s="30"/>
      <c r="M25" s="30"/>
      <c r="N25" s="30"/>
      <c r="O25" s="44"/>
      <c r="P25" s="44"/>
      <c r="Q25" s="44"/>
      <c r="R25" s="44"/>
      <c r="S25" s="44"/>
      <c r="T25" s="44"/>
      <c r="U25" s="44"/>
      <c r="V25" s="44"/>
      <c r="W25" s="44"/>
      <c r="X25" s="44"/>
      <c r="Y25" s="44"/>
      <c r="Z25" s="44"/>
      <c r="AA25" s="45"/>
      <c r="AB25" s="40"/>
      <c r="AC25" s="29">
        <v>2</v>
      </c>
      <c r="AD25" s="42">
        <f t="shared" si="0"/>
        <v>0</v>
      </c>
      <c r="AE25" s="42">
        <f t="shared" si="1"/>
        <v>0</v>
      </c>
      <c r="AF25" s="42">
        <f t="shared" si="2"/>
        <v>0</v>
      </c>
      <c r="AG25" s="43"/>
      <c r="AH25" s="29" t="s">
        <v>90</v>
      </c>
    </row>
    <row r="26" spans="1:34" s="15" customFormat="1" ht="75" customHeight="1" x14ac:dyDescent="0.25">
      <c r="A26" s="27">
        <v>12</v>
      </c>
      <c r="B26" s="29" t="s">
        <v>104</v>
      </c>
      <c r="C26" s="29"/>
      <c r="D26" s="29"/>
      <c r="E26" s="29"/>
      <c r="F26" s="29"/>
      <c r="G26" s="29"/>
      <c r="H26" s="29"/>
      <c r="I26" s="29"/>
      <c r="J26" s="30" t="s">
        <v>151</v>
      </c>
      <c r="K26" s="30" t="s">
        <v>136</v>
      </c>
      <c r="L26" s="30"/>
      <c r="M26" s="30"/>
      <c r="N26" s="30"/>
      <c r="O26" s="44"/>
      <c r="P26" s="44"/>
      <c r="Q26" s="44"/>
      <c r="R26" s="44"/>
      <c r="S26" s="44"/>
      <c r="T26" s="44"/>
      <c r="U26" s="44"/>
      <c r="V26" s="44"/>
      <c r="W26" s="44"/>
      <c r="X26" s="44"/>
      <c r="Y26" s="44"/>
      <c r="Z26" s="44"/>
      <c r="AA26" s="45"/>
      <c r="AB26" s="40"/>
      <c r="AC26" s="29">
        <v>2</v>
      </c>
      <c r="AD26" s="42">
        <f t="shared" si="0"/>
        <v>0</v>
      </c>
      <c r="AE26" s="42">
        <f t="shared" si="1"/>
        <v>0</v>
      </c>
      <c r="AF26" s="42">
        <f t="shared" si="2"/>
        <v>0</v>
      </c>
      <c r="AG26" s="43"/>
      <c r="AH26" s="29" t="s">
        <v>90</v>
      </c>
    </row>
    <row r="27" spans="1:34" s="15" customFormat="1" ht="75" customHeight="1" x14ac:dyDescent="0.25">
      <c r="A27" s="27">
        <v>13</v>
      </c>
      <c r="B27" s="29" t="s">
        <v>105</v>
      </c>
      <c r="C27" s="29"/>
      <c r="D27" s="29"/>
      <c r="E27" s="29"/>
      <c r="F27" s="29"/>
      <c r="G27" s="29"/>
      <c r="H27" s="29"/>
      <c r="I27" s="29"/>
      <c r="J27" s="30" t="s">
        <v>152</v>
      </c>
      <c r="K27" s="30"/>
      <c r="L27" s="30" t="s">
        <v>141</v>
      </c>
      <c r="M27" s="30"/>
      <c r="N27" s="30"/>
      <c r="O27" s="44"/>
      <c r="P27" s="44"/>
      <c r="Q27" s="44"/>
      <c r="R27" s="44"/>
      <c r="S27" s="44"/>
      <c r="T27" s="44"/>
      <c r="U27" s="44"/>
      <c r="V27" s="44"/>
      <c r="W27" s="44"/>
      <c r="X27" s="44"/>
      <c r="Y27" s="44"/>
      <c r="Z27" s="44"/>
      <c r="AA27" s="45"/>
      <c r="AB27" s="40"/>
      <c r="AC27" s="29">
        <v>1</v>
      </c>
      <c r="AD27" s="42">
        <f t="shared" si="0"/>
        <v>0</v>
      </c>
      <c r="AE27" s="42">
        <f t="shared" si="1"/>
        <v>0</v>
      </c>
      <c r="AF27" s="42">
        <f t="shared" si="2"/>
        <v>0</v>
      </c>
      <c r="AG27" s="43"/>
      <c r="AH27" s="29" t="s">
        <v>90</v>
      </c>
    </row>
    <row r="28" spans="1:34" s="15" customFormat="1" ht="75" customHeight="1" x14ac:dyDescent="0.25">
      <c r="A28" s="27">
        <v>14</v>
      </c>
      <c r="B28" s="29" t="s">
        <v>106</v>
      </c>
      <c r="C28" s="29"/>
      <c r="D28" s="29"/>
      <c r="E28" s="29"/>
      <c r="F28" s="29"/>
      <c r="G28" s="29"/>
      <c r="H28" s="29"/>
      <c r="I28" s="29"/>
      <c r="J28" s="30" t="s">
        <v>153</v>
      </c>
      <c r="K28" s="30"/>
      <c r="L28" s="30" t="s">
        <v>142</v>
      </c>
      <c r="M28" s="30"/>
      <c r="N28" s="30"/>
      <c r="O28" s="44"/>
      <c r="P28" s="44"/>
      <c r="Q28" s="44"/>
      <c r="R28" s="44"/>
      <c r="S28" s="44"/>
      <c r="T28" s="44"/>
      <c r="U28" s="44"/>
      <c r="V28" s="44"/>
      <c r="W28" s="44"/>
      <c r="X28" s="44"/>
      <c r="Y28" s="44"/>
      <c r="Z28" s="44"/>
      <c r="AA28" s="45"/>
      <c r="AB28" s="40"/>
      <c r="AC28" s="29">
        <v>2</v>
      </c>
      <c r="AD28" s="42">
        <f t="shared" si="0"/>
        <v>0</v>
      </c>
      <c r="AE28" s="42">
        <f t="shared" si="1"/>
        <v>0</v>
      </c>
      <c r="AF28" s="42">
        <f t="shared" si="2"/>
        <v>0</v>
      </c>
      <c r="AG28" s="43"/>
      <c r="AH28" s="29" t="s">
        <v>90</v>
      </c>
    </row>
    <row r="29" spans="1:34" s="15" customFormat="1" ht="75" customHeight="1" x14ac:dyDescent="0.25">
      <c r="A29" s="27">
        <v>15</v>
      </c>
      <c r="B29" s="29" t="s">
        <v>107</v>
      </c>
      <c r="C29" s="29"/>
      <c r="D29" s="29"/>
      <c r="E29" s="29"/>
      <c r="F29" s="29"/>
      <c r="G29" s="29"/>
      <c r="H29" s="29"/>
      <c r="I29" s="29"/>
      <c r="J29" s="30" t="s">
        <v>128</v>
      </c>
      <c r="K29" s="30" t="s">
        <v>164</v>
      </c>
      <c r="L29" s="30"/>
      <c r="M29" s="30"/>
      <c r="N29" s="30"/>
      <c r="O29" s="44"/>
      <c r="P29" s="44"/>
      <c r="Q29" s="44"/>
      <c r="R29" s="44"/>
      <c r="S29" s="44"/>
      <c r="T29" s="44"/>
      <c r="U29" s="44"/>
      <c r="V29" s="44"/>
      <c r="W29" s="44"/>
      <c r="X29" s="44"/>
      <c r="Y29" s="44"/>
      <c r="Z29" s="44"/>
      <c r="AA29" s="45"/>
      <c r="AB29" s="40"/>
      <c r="AC29" s="29">
        <v>1</v>
      </c>
      <c r="AD29" s="42">
        <f t="shared" si="0"/>
        <v>0</v>
      </c>
      <c r="AE29" s="42">
        <f t="shared" si="1"/>
        <v>0</v>
      </c>
      <c r="AF29" s="42">
        <f t="shared" si="2"/>
        <v>0</v>
      </c>
      <c r="AG29" s="43"/>
      <c r="AH29" s="29" t="s">
        <v>90</v>
      </c>
    </row>
    <row r="30" spans="1:34" s="15" customFormat="1" ht="75" customHeight="1" x14ac:dyDescent="0.25">
      <c r="A30" s="27">
        <v>16</v>
      </c>
      <c r="B30" s="29" t="s">
        <v>108</v>
      </c>
      <c r="C30" s="29"/>
      <c r="D30" s="29"/>
      <c r="E30" s="29"/>
      <c r="F30" s="29"/>
      <c r="G30" s="29"/>
      <c r="H30" s="29"/>
      <c r="I30" s="29"/>
      <c r="J30" s="30" t="s">
        <v>129</v>
      </c>
      <c r="K30" s="30" t="s">
        <v>164</v>
      </c>
      <c r="L30" s="30"/>
      <c r="M30" s="30"/>
      <c r="N30" s="30"/>
      <c r="O30" s="44"/>
      <c r="P30" s="44"/>
      <c r="Q30" s="44"/>
      <c r="R30" s="44"/>
      <c r="S30" s="44"/>
      <c r="T30" s="44"/>
      <c r="U30" s="44"/>
      <c r="V30" s="44"/>
      <c r="W30" s="44"/>
      <c r="X30" s="44"/>
      <c r="Y30" s="44"/>
      <c r="Z30" s="44"/>
      <c r="AA30" s="45"/>
      <c r="AB30" s="40"/>
      <c r="AC30" s="29">
        <v>1</v>
      </c>
      <c r="AD30" s="42">
        <f t="shared" si="0"/>
        <v>0</v>
      </c>
      <c r="AE30" s="42">
        <f t="shared" si="1"/>
        <v>0</v>
      </c>
      <c r="AF30" s="42">
        <f t="shared" si="2"/>
        <v>0</v>
      </c>
      <c r="AG30" s="43"/>
      <c r="AH30" s="29" t="s">
        <v>90</v>
      </c>
    </row>
    <row r="31" spans="1:34" s="15" customFormat="1" ht="75" customHeight="1" x14ac:dyDescent="0.25">
      <c r="A31" s="27">
        <v>17</v>
      </c>
      <c r="B31" s="29" t="s">
        <v>109</v>
      </c>
      <c r="C31" s="29"/>
      <c r="D31" s="29"/>
      <c r="E31" s="29"/>
      <c r="F31" s="29"/>
      <c r="G31" s="29"/>
      <c r="H31" s="29"/>
      <c r="I31" s="29"/>
      <c r="J31" s="30" t="s">
        <v>154</v>
      </c>
      <c r="K31" s="30" t="s">
        <v>137</v>
      </c>
      <c r="L31" s="30" t="s">
        <v>143</v>
      </c>
      <c r="M31" s="30"/>
      <c r="N31" s="30"/>
      <c r="O31" s="44"/>
      <c r="P31" s="44"/>
      <c r="Q31" s="44"/>
      <c r="R31" s="44"/>
      <c r="S31" s="44"/>
      <c r="T31" s="44"/>
      <c r="U31" s="44"/>
      <c r="V31" s="44"/>
      <c r="W31" s="44"/>
      <c r="X31" s="44"/>
      <c r="Y31" s="44"/>
      <c r="Z31" s="44"/>
      <c r="AA31" s="45"/>
      <c r="AB31" s="40"/>
      <c r="AC31" s="29">
        <v>15</v>
      </c>
      <c r="AD31" s="42">
        <f t="shared" si="0"/>
        <v>0</v>
      </c>
      <c r="AE31" s="42">
        <f t="shared" si="1"/>
        <v>0</v>
      </c>
      <c r="AF31" s="42">
        <f t="shared" si="2"/>
        <v>0</v>
      </c>
      <c r="AG31" s="43"/>
      <c r="AH31" s="29" t="s">
        <v>90</v>
      </c>
    </row>
    <row r="32" spans="1:34" s="15" customFormat="1" ht="75" customHeight="1" x14ac:dyDescent="0.25">
      <c r="A32" s="27">
        <v>18</v>
      </c>
      <c r="B32" s="29" t="s">
        <v>110</v>
      </c>
      <c r="C32" s="29"/>
      <c r="D32" s="29"/>
      <c r="E32" s="29"/>
      <c r="F32" s="29"/>
      <c r="G32" s="29"/>
      <c r="H32" s="29"/>
      <c r="I32" s="29"/>
      <c r="J32" s="30" t="s">
        <v>130</v>
      </c>
      <c r="K32" s="30"/>
      <c r="L32" s="30" t="s">
        <v>144</v>
      </c>
      <c r="M32" s="30"/>
      <c r="N32" s="30"/>
      <c r="O32" s="44"/>
      <c r="P32" s="44"/>
      <c r="Q32" s="44"/>
      <c r="R32" s="44"/>
      <c r="S32" s="44"/>
      <c r="T32" s="44"/>
      <c r="U32" s="44"/>
      <c r="V32" s="44"/>
      <c r="W32" s="44"/>
      <c r="X32" s="44"/>
      <c r="Y32" s="44"/>
      <c r="Z32" s="44"/>
      <c r="AA32" s="45"/>
      <c r="AB32" s="40"/>
      <c r="AC32" s="29">
        <v>2</v>
      </c>
      <c r="AD32" s="42">
        <f t="shared" si="0"/>
        <v>0</v>
      </c>
      <c r="AE32" s="42">
        <f t="shared" si="1"/>
        <v>0</v>
      </c>
      <c r="AF32" s="42">
        <f t="shared" si="2"/>
        <v>0</v>
      </c>
      <c r="AG32" s="43"/>
      <c r="AH32" s="29" t="s">
        <v>90</v>
      </c>
    </row>
    <row r="33" spans="1:34" s="15" customFormat="1" ht="75" customHeight="1" x14ac:dyDescent="0.25">
      <c r="A33" s="27">
        <v>19</v>
      </c>
      <c r="B33" s="29" t="s">
        <v>111</v>
      </c>
      <c r="C33" s="29"/>
      <c r="D33" s="29"/>
      <c r="E33" s="29"/>
      <c r="F33" s="29"/>
      <c r="G33" s="29"/>
      <c r="H33" s="29"/>
      <c r="I33" s="29"/>
      <c r="J33" s="30" t="s">
        <v>131</v>
      </c>
      <c r="K33" s="30"/>
      <c r="L33" s="30" t="s">
        <v>145</v>
      </c>
      <c r="M33" s="30"/>
      <c r="N33" s="30"/>
      <c r="O33" s="44"/>
      <c r="P33" s="44"/>
      <c r="Q33" s="44"/>
      <c r="R33" s="44"/>
      <c r="S33" s="44"/>
      <c r="T33" s="44"/>
      <c r="U33" s="44"/>
      <c r="V33" s="44"/>
      <c r="W33" s="44"/>
      <c r="X33" s="44"/>
      <c r="Y33" s="44"/>
      <c r="Z33" s="44"/>
      <c r="AA33" s="45"/>
      <c r="AB33" s="40"/>
      <c r="AC33" s="29">
        <v>12</v>
      </c>
      <c r="AD33" s="42">
        <f t="shared" si="0"/>
        <v>0</v>
      </c>
      <c r="AE33" s="42">
        <f t="shared" si="1"/>
        <v>0</v>
      </c>
      <c r="AF33" s="42">
        <f t="shared" si="2"/>
        <v>0</v>
      </c>
      <c r="AG33" s="43"/>
      <c r="AH33" s="29" t="s">
        <v>90</v>
      </c>
    </row>
    <row r="34" spans="1:34" s="15" customFormat="1" ht="75" customHeight="1" x14ac:dyDescent="0.25">
      <c r="A34" s="27">
        <v>20</v>
      </c>
      <c r="B34" s="29" t="s">
        <v>112</v>
      </c>
      <c r="C34" s="29"/>
      <c r="D34" s="29"/>
      <c r="E34" s="29"/>
      <c r="F34" s="29"/>
      <c r="G34" s="29"/>
      <c r="H34" s="29"/>
      <c r="I34" s="29"/>
      <c r="J34" s="30" t="s">
        <v>155</v>
      </c>
      <c r="K34" s="30"/>
      <c r="L34" s="30"/>
      <c r="M34" s="30"/>
      <c r="N34" s="30"/>
      <c r="O34" s="44"/>
      <c r="P34" s="44"/>
      <c r="Q34" s="44"/>
      <c r="R34" s="44"/>
      <c r="S34" s="44"/>
      <c r="T34" s="44"/>
      <c r="U34" s="44"/>
      <c r="V34" s="44"/>
      <c r="W34" s="44"/>
      <c r="X34" s="44"/>
      <c r="Y34" s="44"/>
      <c r="Z34" s="44"/>
      <c r="AA34" s="45"/>
      <c r="AB34" s="40"/>
      <c r="AC34" s="29">
        <v>2</v>
      </c>
      <c r="AD34" s="42">
        <f t="shared" si="0"/>
        <v>0</v>
      </c>
      <c r="AE34" s="42">
        <f t="shared" si="1"/>
        <v>0</v>
      </c>
      <c r="AF34" s="42">
        <f t="shared" si="2"/>
        <v>0</v>
      </c>
      <c r="AG34" s="43"/>
      <c r="AH34" s="29" t="s">
        <v>90</v>
      </c>
    </row>
    <row r="35" spans="1:34" s="15" customFormat="1" ht="75" customHeight="1" x14ac:dyDescent="0.25">
      <c r="A35" s="27">
        <v>21</v>
      </c>
      <c r="B35" s="29" t="s">
        <v>113</v>
      </c>
      <c r="C35" s="29"/>
      <c r="D35" s="29"/>
      <c r="E35" s="29"/>
      <c r="F35" s="29"/>
      <c r="G35" s="29"/>
      <c r="H35" s="29"/>
      <c r="I35" s="29"/>
      <c r="J35" s="30" t="s">
        <v>156</v>
      </c>
      <c r="K35" s="30"/>
      <c r="L35" s="30"/>
      <c r="M35" s="30"/>
      <c r="N35" s="30"/>
      <c r="O35" s="44"/>
      <c r="P35" s="44"/>
      <c r="Q35" s="44"/>
      <c r="R35" s="44"/>
      <c r="S35" s="44"/>
      <c r="T35" s="44"/>
      <c r="U35" s="44"/>
      <c r="V35" s="44"/>
      <c r="W35" s="44"/>
      <c r="X35" s="44"/>
      <c r="Y35" s="44"/>
      <c r="Z35" s="44"/>
      <c r="AA35" s="45"/>
      <c r="AB35" s="40"/>
      <c r="AC35" s="29">
        <v>2</v>
      </c>
      <c r="AD35" s="42">
        <f t="shared" si="0"/>
        <v>0</v>
      </c>
      <c r="AE35" s="42">
        <f t="shared" si="1"/>
        <v>0</v>
      </c>
      <c r="AF35" s="42">
        <f t="shared" si="2"/>
        <v>0</v>
      </c>
      <c r="AG35" s="43"/>
      <c r="AH35" s="29" t="s">
        <v>90</v>
      </c>
    </row>
    <row r="36" spans="1:34" s="15" customFormat="1" ht="75" customHeight="1" x14ac:dyDescent="0.25">
      <c r="A36" s="27">
        <v>22</v>
      </c>
      <c r="B36" s="29" t="s">
        <v>114</v>
      </c>
      <c r="C36" s="29"/>
      <c r="D36" s="29"/>
      <c r="E36" s="29"/>
      <c r="F36" s="29"/>
      <c r="G36" s="29"/>
      <c r="H36" s="29"/>
      <c r="I36" s="29"/>
      <c r="J36" s="30" t="s">
        <v>157</v>
      </c>
      <c r="K36" s="30"/>
      <c r="L36" s="30"/>
      <c r="M36" s="30"/>
      <c r="N36" s="30"/>
      <c r="O36" s="44"/>
      <c r="P36" s="44"/>
      <c r="Q36" s="44"/>
      <c r="R36" s="44"/>
      <c r="S36" s="44"/>
      <c r="T36" s="44"/>
      <c r="U36" s="44"/>
      <c r="V36" s="44"/>
      <c r="W36" s="44"/>
      <c r="X36" s="44"/>
      <c r="Y36" s="44"/>
      <c r="Z36" s="44"/>
      <c r="AA36" s="45"/>
      <c r="AB36" s="40"/>
      <c r="AC36" s="29">
        <v>1</v>
      </c>
      <c r="AD36" s="42">
        <f t="shared" si="0"/>
        <v>0</v>
      </c>
      <c r="AE36" s="42">
        <f t="shared" si="1"/>
        <v>0</v>
      </c>
      <c r="AF36" s="42">
        <f t="shared" si="2"/>
        <v>0</v>
      </c>
      <c r="AG36" s="43"/>
      <c r="AH36" s="29" t="s">
        <v>90</v>
      </c>
    </row>
    <row r="37" spans="1:34" s="15" customFormat="1" ht="75" customHeight="1" x14ac:dyDescent="0.25">
      <c r="A37" s="27">
        <v>23</v>
      </c>
      <c r="B37" s="29" t="s">
        <v>115</v>
      </c>
      <c r="C37" s="29"/>
      <c r="D37" s="29"/>
      <c r="E37" s="29"/>
      <c r="F37" s="29"/>
      <c r="G37" s="29"/>
      <c r="H37" s="29"/>
      <c r="I37" s="29"/>
      <c r="J37" s="30" t="s">
        <v>158</v>
      </c>
      <c r="K37" s="30"/>
      <c r="L37" s="30"/>
      <c r="M37" s="30"/>
      <c r="N37" s="30"/>
      <c r="O37" s="44"/>
      <c r="P37" s="44"/>
      <c r="Q37" s="44"/>
      <c r="R37" s="44"/>
      <c r="S37" s="44"/>
      <c r="T37" s="44"/>
      <c r="U37" s="44"/>
      <c r="V37" s="44"/>
      <c r="W37" s="44"/>
      <c r="X37" s="44"/>
      <c r="Y37" s="44"/>
      <c r="Z37" s="44"/>
      <c r="AA37" s="45"/>
      <c r="AB37" s="40"/>
      <c r="AC37" s="29">
        <v>2</v>
      </c>
      <c r="AD37" s="42">
        <f t="shared" si="0"/>
        <v>0</v>
      </c>
      <c r="AE37" s="42">
        <f t="shared" si="1"/>
        <v>0</v>
      </c>
      <c r="AF37" s="42">
        <f t="shared" si="2"/>
        <v>0</v>
      </c>
      <c r="AG37" s="43"/>
      <c r="AH37" s="29" t="s">
        <v>90</v>
      </c>
    </row>
    <row r="38" spans="1:34" s="15" customFormat="1" ht="75" customHeight="1" x14ac:dyDescent="0.25">
      <c r="A38" s="27">
        <v>24</v>
      </c>
      <c r="B38" s="29" t="s">
        <v>116</v>
      </c>
      <c r="C38" s="29"/>
      <c r="D38" s="29"/>
      <c r="E38" s="29"/>
      <c r="F38" s="29"/>
      <c r="G38" s="29"/>
      <c r="H38" s="29"/>
      <c r="I38" s="29"/>
      <c r="J38" s="30" t="s">
        <v>159</v>
      </c>
      <c r="K38" s="30"/>
      <c r="L38" s="30"/>
      <c r="M38" s="30"/>
      <c r="N38" s="30"/>
      <c r="O38" s="44"/>
      <c r="P38" s="44"/>
      <c r="Q38" s="44"/>
      <c r="R38" s="44"/>
      <c r="S38" s="44"/>
      <c r="T38" s="44"/>
      <c r="U38" s="44"/>
      <c r="V38" s="44"/>
      <c r="W38" s="44"/>
      <c r="X38" s="44"/>
      <c r="Y38" s="44"/>
      <c r="Z38" s="44"/>
      <c r="AA38" s="45"/>
      <c r="AB38" s="40"/>
      <c r="AC38" s="29">
        <v>2</v>
      </c>
      <c r="AD38" s="42">
        <f t="shared" si="0"/>
        <v>0</v>
      </c>
      <c r="AE38" s="42">
        <f t="shared" si="1"/>
        <v>0</v>
      </c>
      <c r="AF38" s="42">
        <f t="shared" si="2"/>
        <v>0</v>
      </c>
      <c r="AG38" s="43"/>
      <c r="AH38" s="29" t="s">
        <v>90</v>
      </c>
    </row>
    <row r="39" spans="1:34" s="15" customFormat="1" ht="75" customHeight="1" x14ac:dyDescent="0.25">
      <c r="A39" s="27">
        <v>25</v>
      </c>
      <c r="B39" s="29" t="s">
        <v>117</v>
      </c>
      <c r="C39" s="29"/>
      <c r="D39" s="29"/>
      <c r="E39" s="29"/>
      <c r="F39" s="29"/>
      <c r="G39" s="29"/>
      <c r="H39" s="29"/>
      <c r="I39" s="29"/>
      <c r="J39" s="30" t="s">
        <v>160</v>
      </c>
      <c r="K39" s="30"/>
      <c r="L39" s="30"/>
      <c r="M39" s="30"/>
      <c r="N39" s="30"/>
      <c r="O39" s="44"/>
      <c r="P39" s="44"/>
      <c r="Q39" s="44"/>
      <c r="R39" s="44"/>
      <c r="S39" s="44"/>
      <c r="T39" s="44"/>
      <c r="U39" s="44"/>
      <c r="V39" s="44"/>
      <c r="W39" s="44"/>
      <c r="X39" s="44"/>
      <c r="Y39" s="44"/>
      <c r="Z39" s="44"/>
      <c r="AA39" s="45"/>
      <c r="AB39" s="40"/>
      <c r="AC39" s="29">
        <v>2</v>
      </c>
      <c r="AD39" s="42">
        <f t="shared" si="0"/>
        <v>0</v>
      </c>
      <c r="AE39" s="42">
        <f t="shared" si="1"/>
        <v>0</v>
      </c>
      <c r="AF39" s="42">
        <f t="shared" si="2"/>
        <v>0</v>
      </c>
      <c r="AG39" s="43"/>
      <c r="AH39" s="29" t="s">
        <v>90</v>
      </c>
    </row>
    <row r="40" spans="1:34" s="15" customFormat="1" ht="75" customHeight="1" x14ac:dyDescent="0.25">
      <c r="A40" s="27">
        <v>26</v>
      </c>
      <c r="B40" s="29" t="s">
        <v>118</v>
      </c>
      <c r="C40" s="29"/>
      <c r="D40" s="29"/>
      <c r="E40" s="29"/>
      <c r="F40" s="29"/>
      <c r="G40" s="29"/>
      <c r="H40" s="29"/>
      <c r="I40" s="29"/>
      <c r="J40" s="30" t="s">
        <v>161</v>
      </c>
      <c r="K40" s="30"/>
      <c r="L40" s="30"/>
      <c r="M40" s="30"/>
      <c r="N40" s="30"/>
      <c r="O40" s="44"/>
      <c r="P40" s="44"/>
      <c r="Q40" s="44"/>
      <c r="R40" s="44"/>
      <c r="S40" s="44"/>
      <c r="T40" s="44"/>
      <c r="U40" s="44"/>
      <c r="V40" s="44"/>
      <c r="W40" s="44"/>
      <c r="X40" s="44"/>
      <c r="Y40" s="44"/>
      <c r="Z40" s="44"/>
      <c r="AA40" s="45"/>
      <c r="AB40" s="40"/>
      <c r="AC40" s="29">
        <v>2</v>
      </c>
      <c r="AD40" s="42">
        <f t="shared" si="0"/>
        <v>0</v>
      </c>
      <c r="AE40" s="42">
        <f t="shared" si="1"/>
        <v>0</v>
      </c>
      <c r="AF40" s="42">
        <f t="shared" si="2"/>
        <v>0</v>
      </c>
      <c r="AG40" s="43"/>
      <c r="AH40" s="29" t="s">
        <v>90</v>
      </c>
    </row>
    <row r="41" spans="1:34" s="15" customFormat="1" ht="75" customHeight="1" x14ac:dyDescent="0.25">
      <c r="A41" s="27">
        <v>27</v>
      </c>
      <c r="B41" s="29" t="s">
        <v>119</v>
      </c>
      <c r="C41" s="29"/>
      <c r="D41" s="29"/>
      <c r="E41" s="29"/>
      <c r="F41" s="29"/>
      <c r="G41" s="29"/>
      <c r="H41" s="29"/>
      <c r="I41" s="29"/>
      <c r="J41" s="30" t="s">
        <v>132</v>
      </c>
      <c r="K41" s="30"/>
      <c r="L41" s="30"/>
      <c r="M41" s="30"/>
      <c r="N41" s="30"/>
      <c r="O41" s="44"/>
      <c r="P41" s="44"/>
      <c r="Q41" s="44"/>
      <c r="R41" s="44"/>
      <c r="S41" s="44"/>
      <c r="T41" s="44"/>
      <c r="U41" s="44"/>
      <c r="V41" s="44"/>
      <c r="W41" s="44"/>
      <c r="X41" s="44"/>
      <c r="Y41" s="44"/>
      <c r="Z41" s="44"/>
      <c r="AA41" s="45"/>
      <c r="AB41" s="40"/>
      <c r="AC41" s="29">
        <v>800</v>
      </c>
      <c r="AD41" s="42">
        <f t="shared" si="0"/>
        <v>0</v>
      </c>
      <c r="AE41" s="42">
        <f t="shared" si="1"/>
        <v>0</v>
      </c>
      <c r="AF41" s="42">
        <f t="shared" si="2"/>
        <v>0</v>
      </c>
      <c r="AG41" s="43"/>
      <c r="AH41" s="29" t="s">
        <v>90</v>
      </c>
    </row>
    <row r="42" spans="1:34" s="15" customFormat="1" ht="75" customHeight="1" x14ac:dyDescent="0.25">
      <c r="A42" s="27">
        <v>28</v>
      </c>
      <c r="B42" s="29" t="s">
        <v>120</v>
      </c>
      <c r="C42" s="29"/>
      <c r="D42" s="29"/>
      <c r="E42" s="29"/>
      <c r="F42" s="29"/>
      <c r="G42" s="29"/>
      <c r="H42" s="29"/>
      <c r="I42" s="29"/>
      <c r="J42" s="30" t="s">
        <v>162</v>
      </c>
      <c r="K42" s="30"/>
      <c r="L42" s="30"/>
      <c r="M42" s="30"/>
      <c r="N42" s="30"/>
      <c r="O42" s="44"/>
      <c r="P42" s="44"/>
      <c r="Q42" s="44"/>
      <c r="R42" s="44"/>
      <c r="S42" s="44"/>
      <c r="T42" s="44"/>
      <c r="U42" s="44"/>
      <c r="V42" s="44"/>
      <c r="W42" s="44"/>
      <c r="X42" s="44"/>
      <c r="Y42" s="44"/>
      <c r="Z42" s="44"/>
      <c r="AA42" s="45"/>
      <c r="AB42" s="40"/>
      <c r="AC42" s="29">
        <v>2</v>
      </c>
      <c r="AD42" s="42">
        <f t="shared" si="0"/>
        <v>0</v>
      </c>
      <c r="AE42" s="42">
        <f t="shared" si="1"/>
        <v>0</v>
      </c>
      <c r="AF42" s="42">
        <f t="shared" si="2"/>
        <v>0</v>
      </c>
      <c r="AG42" s="43"/>
      <c r="AH42" s="29" t="s">
        <v>90</v>
      </c>
    </row>
    <row r="43" spans="1:34" s="15" customFormat="1" ht="75" customHeight="1" x14ac:dyDescent="0.25">
      <c r="A43" s="27">
        <v>29</v>
      </c>
      <c r="B43" s="29" t="s">
        <v>146</v>
      </c>
      <c r="C43" s="29"/>
      <c r="D43" s="29"/>
      <c r="E43" s="29"/>
      <c r="F43" s="29"/>
      <c r="G43" s="29"/>
      <c r="H43" s="29"/>
      <c r="I43" s="29"/>
      <c r="J43" s="30" t="s">
        <v>163</v>
      </c>
      <c r="K43" s="30"/>
      <c r="L43" s="30" t="s">
        <v>165</v>
      </c>
      <c r="M43" s="30"/>
      <c r="N43" s="30"/>
      <c r="O43" s="44"/>
      <c r="P43" s="44"/>
      <c r="Q43" s="44"/>
      <c r="R43" s="44"/>
      <c r="S43" s="44"/>
      <c r="T43" s="44"/>
      <c r="U43" s="44"/>
      <c r="V43" s="44"/>
      <c r="W43" s="44"/>
      <c r="X43" s="44"/>
      <c r="Y43" s="44"/>
      <c r="Z43" s="44"/>
      <c r="AA43" s="45"/>
      <c r="AB43" s="40"/>
      <c r="AC43" s="29">
        <v>6</v>
      </c>
      <c r="AD43" s="42">
        <f t="shared" si="0"/>
        <v>0</v>
      </c>
      <c r="AE43" s="42">
        <f t="shared" si="1"/>
        <v>0</v>
      </c>
      <c r="AF43" s="42">
        <f t="shared" si="2"/>
        <v>0</v>
      </c>
      <c r="AG43" s="43"/>
      <c r="AH43" s="29" t="s">
        <v>90</v>
      </c>
    </row>
    <row r="44" spans="1:34" s="15" customFormat="1" ht="18.75" customHeight="1" thickBot="1" x14ac:dyDescent="0.3">
      <c r="A44"/>
      <c r="B44"/>
      <c r="C44" s="31"/>
      <c r="D44"/>
      <c r="E44" s="31"/>
      <c r="F44"/>
      <c r="G44"/>
      <c r="H44"/>
      <c r="I44"/>
      <c r="J44"/>
      <c r="K44"/>
      <c r="L44"/>
      <c r="M44"/>
      <c r="N44"/>
      <c r="O44" s="55"/>
      <c r="P44" s="55"/>
      <c r="Q44" s="55"/>
      <c r="R44" s="9"/>
      <c r="S44" s="10"/>
      <c r="T44" s="10"/>
      <c r="U44" s="10"/>
      <c r="V44"/>
      <c r="W44"/>
      <c r="X44"/>
      <c r="Y44"/>
      <c r="Z44"/>
      <c r="AA44" s="23"/>
      <c r="AB44" s="23"/>
      <c r="AC44" s="24"/>
      <c r="AD44" s="19">
        <f>SUM(AD15:AD43)</f>
        <v>0</v>
      </c>
      <c r="AE44" s="19">
        <f>SUM(AE15:AE43)</f>
        <v>0</v>
      </c>
      <c r="AF44" s="19">
        <f>SUM(AF15:AF43)</f>
        <v>0</v>
      </c>
      <c r="AG44" s="25" t="s">
        <v>83</v>
      </c>
      <c r="AH44" s="26">
        <v>12</v>
      </c>
    </row>
    <row r="45" spans="1:34" s="15" customFormat="1" x14ac:dyDescent="0.25">
      <c r="A45" s="52" t="s">
        <v>22</v>
      </c>
      <c r="B45" s="52"/>
      <c r="C45" s="52"/>
      <c r="D45" s="52"/>
      <c r="E45" s="52"/>
      <c r="F45" s="52"/>
      <c r="G45" s="52"/>
      <c r="H45" s="52"/>
      <c r="I45" s="52"/>
      <c r="J45" s="52"/>
      <c r="K45" s="52"/>
      <c r="L45" s="52"/>
      <c r="M45" s="52"/>
      <c r="N45" s="52"/>
      <c r="O45" s="52"/>
      <c r="P45" s="52"/>
      <c r="Q45"/>
      <c r="R45"/>
      <c r="S45"/>
      <c r="T45"/>
      <c r="U45"/>
      <c r="V45"/>
      <c r="W45"/>
      <c r="X45"/>
      <c r="Y45"/>
      <c r="Z45"/>
      <c r="AA45"/>
      <c r="AB45"/>
      <c r="AC45"/>
      <c r="AD45"/>
      <c r="AE45"/>
      <c r="AF45"/>
      <c r="AG45"/>
      <c r="AH45"/>
    </row>
    <row r="46" spans="1:34" s="15" customFormat="1" x14ac:dyDescent="0.25">
      <c r="A46"/>
      <c r="B46"/>
      <c r="C46" s="31"/>
      <c r="D46"/>
      <c r="E46" s="31"/>
      <c r="F46"/>
      <c r="G46"/>
      <c r="H46"/>
      <c r="I46"/>
      <c r="J46"/>
      <c r="K46"/>
      <c r="L46"/>
      <c r="M46"/>
      <c r="N46"/>
      <c r="O46"/>
      <c r="P46"/>
      <c r="Q46"/>
      <c r="R46"/>
      <c r="S46"/>
      <c r="T46"/>
      <c r="U46"/>
      <c r="V46"/>
      <c r="W46"/>
      <c r="X46"/>
      <c r="Y46"/>
      <c r="Z46"/>
      <c r="AA46"/>
      <c r="AB46"/>
      <c r="AC46"/>
      <c r="AD46"/>
      <c r="AE46"/>
      <c r="AF46"/>
      <c r="AG46"/>
      <c r="AH46"/>
    </row>
    <row r="47" spans="1:34" s="15" customFormat="1" ht="30.75" customHeight="1" x14ac:dyDescent="0.25">
      <c r="A47" s="2" t="s">
        <v>77</v>
      </c>
      <c r="B47" s="2"/>
      <c r="C47" s="31"/>
      <c r="D47"/>
      <c r="E47" s="31"/>
      <c r="F47"/>
      <c r="G47"/>
      <c r="H47"/>
      <c r="I47" s="3"/>
      <c r="J47" s="3"/>
      <c r="K47" s="3"/>
      <c r="L47" s="3"/>
      <c r="M47"/>
      <c r="N47"/>
      <c r="O47"/>
      <c r="P47"/>
      <c r="Q47"/>
      <c r="R47"/>
      <c r="S47"/>
      <c r="T47"/>
      <c r="U47"/>
      <c r="V47"/>
      <c r="W47"/>
      <c r="X47"/>
      <c r="Y47"/>
      <c r="Z47"/>
      <c r="AA47"/>
      <c r="AB47"/>
      <c r="AC47"/>
      <c r="AD47"/>
      <c r="AE47"/>
      <c r="AF47"/>
      <c r="AG47"/>
      <c r="AH47"/>
    </row>
    <row r="48" spans="1:34" s="15" customFormat="1" ht="30.75" customHeight="1" x14ac:dyDescent="0.25">
      <c r="A48" s="56" t="s">
        <v>89</v>
      </c>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row>
    <row r="49" spans="1:34" s="15" customFormat="1" x14ac:dyDescent="0.25">
      <c r="A49" s="2"/>
      <c r="B49" s="2"/>
      <c r="C49" s="31"/>
      <c r="D49"/>
      <c r="E49" s="31"/>
      <c r="F49"/>
      <c r="G49"/>
      <c r="H49"/>
      <c r="I49" s="3"/>
      <c r="J49" s="3"/>
      <c r="K49" s="3"/>
      <c r="L49" s="3"/>
      <c r="M49"/>
      <c r="N49"/>
      <c r="O49"/>
      <c r="P49"/>
      <c r="Q49"/>
      <c r="R49"/>
      <c r="S49"/>
      <c r="T49"/>
      <c r="U49"/>
      <c r="V49"/>
      <c r="W49"/>
      <c r="X49"/>
      <c r="Y49"/>
      <c r="Z49"/>
      <c r="AA49"/>
      <c r="AB49"/>
      <c r="AC49"/>
      <c r="AD49"/>
      <c r="AE49"/>
      <c r="AF49"/>
      <c r="AG49"/>
      <c r="AH49"/>
    </row>
    <row r="50" spans="1:34" s="15" customFormat="1" ht="30.75" customHeight="1" x14ac:dyDescent="0.25">
      <c r="A50" s="53" t="s">
        <v>85</v>
      </c>
      <c r="B50" s="53"/>
      <c r="C50" s="53"/>
      <c r="D50" s="53"/>
      <c r="E50" s="53"/>
      <c r="F50" s="53"/>
      <c r="G50" s="53"/>
      <c r="H50" s="53"/>
      <c r="I50" s="53"/>
      <c r="J50" s="53"/>
      <c r="K50" s="53"/>
      <c r="L50" s="53"/>
      <c r="M50" s="53"/>
      <c r="N50" s="53"/>
      <c r="O50" s="53"/>
      <c r="P50" s="53"/>
      <c r="Q50"/>
      <c r="R50"/>
      <c r="S50"/>
      <c r="T50"/>
      <c r="U50"/>
      <c r="V50"/>
      <c r="W50"/>
      <c r="X50"/>
      <c r="Y50"/>
      <c r="Z50"/>
      <c r="AA50"/>
      <c r="AB50"/>
      <c r="AC50"/>
      <c r="AD50"/>
      <c r="AE50"/>
      <c r="AF50"/>
      <c r="AG50"/>
      <c r="AH50"/>
    </row>
    <row r="51" spans="1:34" s="15" customFormat="1" ht="49.5" customHeight="1" x14ac:dyDescent="0.25">
      <c r="A51" s="57" t="s">
        <v>84</v>
      </c>
      <c r="B51" s="58"/>
      <c r="C51" s="58"/>
      <c r="D51" s="58"/>
      <c r="E51" s="58"/>
      <c r="F51" s="58"/>
      <c r="G51" s="58"/>
      <c r="H51" s="58"/>
      <c r="I51" s="58"/>
      <c r="J51" s="58"/>
      <c r="K51" s="58"/>
      <c r="L51" s="58"/>
      <c r="M51" s="58"/>
      <c r="N51" s="58"/>
      <c r="O51" s="58"/>
      <c r="P51" s="58"/>
      <c r="Q51"/>
      <c r="R51"/>
      <c r="S51"/>
      <c r="T51"/>
      <c r="U51"/>
      <c r="V51"/>
      <c r="W51"/>
      <c r="X51"/>
      <c r="Y51"/>
      <c r="Z51"/>
      <c r="AA51"/>
      <c r="AB51"/>
      <c r="AC51"/>
      <c r="AD51"/>
      <c r="AE51"/>
      <c r="AF51"/>
      <c r="AG51"/>
      <c r="AH51"/>
    </row>
    <row r="52" spans="1:34" x14ac:dyDescent="0.25">
      <c r="A52" s="2"/>
      <c r="B52" s="2"/>
      <c r="I52" s="3"/>
      <c r="J52" s="3"/>
      <c r="K52" s="3"/>
      <c r="L52" s="3"/>
    </row>
    <row r="53" spans="1:34" x14ac:dyDescent="0.25">
      <c r="A53" s="2"/>
      <c r="B53" s="2"/>
      <c r="I53" s="3"/>
      <c r="J53" s="3"/>
      <c r="K53" s="3"/>
      <c r="L53" s="3"/>
    </row>
    <row r="54" spans="1:34" x14ac:dyDescent="0.25">
      <c r="A54" s="2"/>
      <c r="B54" s="2"/>
      <c r="I54" s="3"/>
      <c r="J54" s="3"/>
      <c r="K54" s="3"/>
      <c r="L54" s="3"/>
    </row>
    <row r="55" spans="1:34" x14ac:dyDescent="0.25">
      <c r="A55" s="2"/>
      <c r="B55" s="2"/>
      <c r="I55" s="3"/>
      <c r="J55" s="3"/>
      <c r="K55" s="3"/>
      <c r="L55" s="3"/>
    </row>
    <row r="56" spans="1:34" x14ac:dyDescent="0.25">
      <c r="A56" s="17" t="s">
        <v>26</v>
      </c>
      <c r="B56" s="2"/>
      <c r="C56" s="35" t="s">
        <v>26</v>
      </c>
      <c r="D56" s="49" t="s">
        <v>13</v>
      </c>
      <c r="E56" s="50"/>
      <c r="G56" s="4" t="s">
        <v>81</v>
      </c>
      <c r="J56" s="51" t="s">
        <v>13</v>
      </c>
      <c r="K56" s="51"/>
      <c r="L56" s="51"/>
      <c r="M56" s="51"/>
      <c r="N56" s="51"/>
      <c r="O56" s="51"/>
      <c r="P56" s="51"/>
      <c r="Q56" s="51"/>
      <c r="R56" s="51"/>
      <c r="S56" s="51"/>
      <c r="T56" s="51"/>
      <c r="U56" s="51"/>
    </row>
  </sheetData>
  <sheetProtection formatRows="0"/>
  <mergeCells count="12">
    <mergeCell ref="M3:U3"/>
    <mergeCell ref="M4:U4"/>
    <mergeCell ref="M5:U5"/>
    <mergeCell ref="M6:U6"/>
    <mergeCell ref="D56:E56"/>
    <mergeCell ref="J56:U56"/>
    <mergeCell ref="A45:P45"/>
    <mergeCell ref="A50:P50"/>
    <mergeCell ref="A12:U12"/>
    <mergeCell ref="O44:Q44"/>
    <mergeCell ref="A48:AH48"/>
    <mergeCell ref="A51:P51"/>
  </mergeCells>
  <printOptions horizontalCentered="1"/>
  <pageMargins left="0.15748031496062992" right="0.23622047244094491" top="0.74803149606299213" bottom="0.51181102362204722" header="0.31496062992125984" footer="0.31496062992125984"/>
  <pageSetup paperSize="9" scale="28" fitToHeight="0" orientation="landscape" r:id="rId1"/>
  <headerFooter>
    <oddFooter>&amp;L&amp;F&amp;C&amp;A&amp;R&amp;P /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E161-AF44-46D4-AA89-291AC29C3108}">
  <sheetPr>
    <pageSetUpPr fitToPage="1"/>
  </sheetPr>
  <dimension ref="A3:N56"/>
  <sheetViews>
    <sheetView zoomScale="85" zoomScaleNormal="85" workbookViewId="0">
      <selection activeCell="J15" sqref="J15:J43"/>
    </sheetView>
  </sheetViews>
  <sheetFormatPr defaultRowHeight="15" x14ac:dyDescent="0.25"/>
  <cols>
    <col min="1" max="1" width="9.7109375" customWidth="1"/>
    <col min="2" max="2" width="16" customWidth="1"/>
    <col min="3" max="3" width="15.42578125" customWidth="1"/>
    <col min="4" max="4" width="21.5703125" customWidth="1"/>
    <col min="5" max="5" width="30.5703125" customWidth="1"/>
    <col min="6" max="6" width="20.140625" customWidth="1"/>
    <col min="7" max="7" width="12.7109375" customWidth="1"/>
    <col min="8" max="8" width="17.85546875" customWidth="1"/>
    <col min="9" max="9" width="14.7109375" customWidth="1"/>
    <col min="10" max="10" width="15.42578125" customWidth="1"/>
    <col min="11" max="11" width="23.7109375" customWidth="1"/>
    <col min="12" max="12" width="18.7109375" customWidth="1"/>
    <col min="13" max="13" width="23.42578125" customWidth="1"/>
    <col min="14" max="14" width="21.42578125" customWidth="1"/>
  </cols>
  <sheetData>
    <row r="3" spans="1:14" x14ac:dyDescent="0.25">
      <c r="A3" s="1" t="s">
        <v>14</v>
      </c>
      <c r="C3" t="s">
        <v>18</v>
      </c>
      <c r="G3" s="1" t="s">
        <v>41</v>
      </c>
      <c r="J3" s="12"/>
      <c r="K3" s="62" t="str">
        <f>IF('Příloha_1_ZD-Položkový_ceník'!M3="„DOPLNÍ ÚČASTNÍK“","",'Příloha_1_ZD-Položkový_ceník'!M3)</f>
        <v/>
      </c>
      <c r="L3" s="62"/>
      <c r="M3" s="62"/>
      <c r="N3" s="62"/>
    </row>
    <row r="4" spans="1:14" x14ac:dyDescent="0.25">
      <c r="A4" s="1" t="s">
        <v>15</v>
      </c>
      <c r="C4" s="61" t="s">
        <v>19</v>
      </c>
      <c r="D4" s="61"/>
      <c r="E4" s="61"/>
      <c r="G4" s="1" t="s">
        <v>42</v>
      </c>
      <c r="K4" s="62" t="str">
        <f>IF('Příloha_1_ZD-Položkový_ceník'!M4="„DOPLNÍ ÚČASTNÍK“","",'Příloha_1_ZD-Položkový_ceník'!M4)</f>
        <v/>
      </c>
      <c r="L4" s="62"/>
      <c r="M4" s="62"/>
      <c r="N4" s="62"/>
    </row>
    <row r="5" spans="1:14" x14ac:dyDescent="0.25">
      <c r="A5" s="1" t="s">
        <v>16</v>
      </c>
      <c r="C5" t="s">
        <v>86</v>
      </c>
      <c r="G5" s="1" t="s">
        <v>43</v>
      </c>
      <c r="K5" s="62" t="str">
        <f>IF('Příloha_1_ZD-Položkový_ceník'!M5="„DOPLNÍ ÚČASTNÍK“","",'Příloha_1_ZD-Položkový_ceník'!M5)</f>
        <v/>
      </c>
      <c r="L5" s="62"/>
      <c r="M5" s="62"/>
      <c r="N5" s="62"/>
    </row>
    <row r="6" spans="1:14" x14ac:dyDescent="0.25">
      <c r="A6" s="1" t="s">
        <v>17</v>
      </c>
      <c r="C6" s="61" t="s">
        <v>21</v>
      </c>
      <c r="D6" s="61"/>
      <c r="E6" s="61"/>
      <c r="G6" s="1" t="s">
        <v>17</v>
      </c>
      <c r="K6" s="62" t="str">
        <f>IF('Příloha_1_ZD-Položkový_ceník'!M6="„DOPLNÍ ÚČASTNÍK“","",'Příloha_1_ZD-Položkový_ceník'!M6)</f>
        <v/>
      </c>
      <c r="L6" s="62"/>
      <c r="M6" s="62"/>
      <c r="N6" s="62"/>
    </row>
    <row r="7" spans="1:14" ht="15.75" thickBot="1" x14ac:dyDescent="0.3">
      <c r="A7" s="5"/>
      <c r="B7" s="5"/>
      <c r="C7" s="5"/>
      <c r="D7" s="5"/>
      <c r="E7" s="5"/>
      <c r="F7" s="5"/>
      <c r="G7" s="5"/>
      <c r="H7" s="5"/>
      <c r="I7" s="5"/>
      <c r="J7" s="5"/>
      <c r="K7" s="5"/>
      <c r="L7" s="5"/>
      <c r="M7" s="5"/>
      <c r="N7" s="5"/>
    </row>
    <row r="9" spans="1:14" x14ac:dyDescent="0.25">
      <c r="A9" s="1" t="s">
        <v>40</v>
      </c>
    </row>
    <row r="10" spans="1:14" x14ac:dyDescent="0.25">
      <c r="A10" s="1"/>
    </row>
    <row r="11" spans="1:14" x14ac:dyDescent="0.25">
      <c r="A11" s="1"/>
    </row>
    <row r="12" spans="1:14" ht="21.75" thickBot="1" x14ac:dyDescent="0.4">
      <c r="A12" s="60" t="s">
        <v>92</v>
      </c>
      <c r="B12" s="60"/>
      <c r="C12" s="60"/>
      <c r="D12" s="60"/>
      <c r="E12" s="60"/>
      <c r="F12" s="60"/>
      <c r="G12" s="60"/>
      <c r="H12" s="60"/>
      <c r="I12" s="60"/>
      <c r="J12" s="60"/>
      <c r="K12" s="60"/>
      <c r="L12" s="60"/>
      <c r="M12" s="60"/>
      <c r="N12" s="60"/>
    </row>
    <row r="13" spans="1:14" ht="15.75" thickBot="1" x14ac:dyDescent="0.3">
      <c r="A13" s="6" t="s">
        <v>0</v>
      </c>
      <c r="B13" s="6" t="s">
        <v>1</v>
      </c>
      <c r="C13" s="6" t="s">
        <v>2</v>
      </c>
      <c r="D13" s="6" t="s">
        <v>3</v>
      </c>
      <c r="E13" s="6" t="s">
        <v>4</v>
      </c>
      <c r="F13" s="6" t="s">
        <v>5</v>
      </c>
      <c r="G13" s="6" t="s">
        <v>6</v>
      </c>
      <c r="H13" s="6" t="s">
        <v>11</v>
      </c>
      <c r="I13" s="6" t="s">
        <v>12</v>
      </c>
      <c r="J13" s="7" t="s">
        <v>7</v>
      </c>
      <c r="K13" s="6" t="s">
        <v>8</v>
      </c>
      <c r="L13" s="6" t="s">
        <v>9</v>
      </c>
      <c r="M13" s="6" t="s">
        <v>23</v>
      </c>
      <c r="N13" s="6" t="s">
        <v>76</v>
      </c>
    </row>
    <row r="14" spans="1:14" ht="89.25" customHeight="1" thickBot="1" x14ac:dyDescent="0.3">
      <c r="A14" s="13" t="s">
        <v>48</v>
      </c>
      <c r="B14" s="13" t="s">
        <v>10</v>
      </c>
      <c r="C14" s="13" t="s">
        <v>24</v>
      </c>
      <c r="D14" s="13" t="s">
        <v>53</v>
      </c>
      <c r="E14" s="13" t="s">
        <v>54</v>
      </c>
      <c r="F14" s="13" t="s">
        <v>55</v>
      </c>
      <c r="G14" s="14" t="s">
        <v>56</v>
      </c>
      <c r="H14" s="13" t="s">
        <v>67</v>
      </c>
      <c r="I14" s="13" t="s">
        <v>59</v>
      </c>
      <c r="J14" s="13" t="str">
        <f>'Příloha_1_ZD-Položkový_ceník'!AC14</f>
        <v>Celkový počet ks za 12 měsíců</v>
      </c>
      <c r="K14" s="14" t="s">
        <v>60</v>
      </c>
      <c r="L14" s="13" t="s">
        <v>61</v>
      </c>
      <c r="M14" s="13" t="s">
        <v>62</v>
      </c>
      <c r="N14" s="13" t="s">
        <v>63</v>
      </c>
    </row>
    <row r="15" spans="1:14" ht="60" customHeight="1" thickBot="1" x14ac:dyDescent="0.3">
      <c r="A15" s="8">
        <v>1</v>
      </c>
      <c r="B15" s="28"/>
      <c r="C15" s="36"/>
      <c r="D15" s="30" t="s">
        <v>121</v>
      </c>
      <c r="E15" s="30"/>
      <c r="F15" s="30" t="s">
        <v>138</v>
      </c>
      <c r="G15" s="30"/>
      <c r="H15" s="41" t="str">
        <f>IF('Příloha_1_ZD-Položkový_ceník'!AA15&gt;0,'Příloha_1_ZD-Položkový_ceník'!AA15," ")</f>
        <v xml:space="preserve"> </v>
      </c>
      <c r="I15" s="40" t="str">
        <f>IF('Příloha_1_ZD-Položkový_ceník'!AB15&gt;0,'Příloha_1_ZD-Položkový_ceník'!AB15," ")</f>
        <v xml:space="preserve"> </v>
      </c>
      <c r="J15" s="29">
        <v>24</v>
      </c>
      <c r="K15" s="37" t="str">
        <f>IF('Příloha_1_ZD-Položkový_ceník'!AD15&gt;0,'Příloha_1_ZD-Položkový_ceník'!AD15," ")</f>
        <v xml:space="preserve"> </v>
      </c>
      <c r="L15" s="37" t="str">
        <f>IF('Příloha_1_ZD-Položkový_ceník'!AE15&gt;0,'Příloha_1_ZD-Položkový_ceník'!AE15," ")</f>
        <v xml:space="preserve"> </v>
      </c>
      <c r="M15" s="37" t="str">
        <f>IF('Příloha_1_ZD-Položkový_ceník'!AF15&gt;0,'Příloha_1_ZD-Položkový_ceník'!AF15," ")</f>
        <v xml:space="preserve"> </v>
      </c>
      <c r="N15" s="36" t="str">
        <f>IF('Příloha_1_ZD-Položkový_ceník'!AG15&gt;0,'Příloha_1_ZD-Položkový_ceník'!AG15," ")</f>
        <v xml:space="preserve"> </v>
      </c>
    </row>
    <row r="16" spans="1:14" ht="60" customHeight="1" x14ac:dyDescent="0.25">
      <c r="A16" s="22">
        <v>2</v>
      </c>
      <c r="B16" s="28"/>
      <c r="C16" s="36"/>
      <c r="D16" s="30" t="s">
        <v>122</v>
      </c>
      <c r="E16" s="30"/>
      <c r="F16" s="30" t="s">
        <v>139</v>
      </c>
      <c r="G16" s="30"/>
      <c r="H16" s="41" t="str">
        <f>IF('Příloha_1_ZD-Položkový_ceník'!AA16&gt;0,'Příloha_1_ZD-Položkový_ceník'!AA16," ")</f>
        <v xml:space="preserve"> </v>
      </c>
      <c r="I16" s="40" t="str">
        <f>IF('Příloha_1_ZD-Položkový_ceník'!AB16&gt;0,'Příloha_1_ZD-Položkový_ceník'!AB16," ")</f>
        <v xml:space="preserve"> </v>
      </c>
      <c r="J16" s="29">
        <v>13</v>
      </c>
      <c r="K16" s="37" t="str">
        <f>IF('Příloha_1_ZD-Položkový_ceník'!AD16&gt;0,'Příloha_1_ZD-Položkový_ceník'!AD16," ")</f>
        <v xml:space="preserve"> </v>
      </c>
      <c r="L16" s="37" t="str">
        <f>IF('Příloha_1_ZD-Položkový_ceník'!AE16&gt;0,'Příloha_1_ZD-Položkový_ceník'!AE16," ")</f>
        <v xml:space="preserve"> </v>
      </c>
      <c r="M16" s="37" t="str">
        <f>IF('Příloha_1_ZD-Položkový_ceník'!AF16&gt;0,'Příloha_1_ZD-Položkový_ceník'!AF16," ")</f>
        <v xml:space="preserve"> </v>
      </c>
      <c r="N16" s="36" t="str">
        <f>IF('Příloha_1_ZD-Položkový_ceník'!AG16&gt;0,'Příloha_1_ZD-Položkový_ceník'!AG16," ")</f>
        <v xml:space="preserve"> </v>
      </c>
    </row>
    <row r="17" spans="1:14" ht="60" customHeight="1" x14ac:dyDescent="0.25">
      <c r="A17" s="27">
        <v>3</v>
      </c>
      <c r="B17" s="28"/>
      <c r="C17" s="36"/>
      <c r="D17" s="30" t="s">
        <v>123</v>
      </c>
      <c r="E17" s="30"/>
      <c r="F17" s="30" t="s">
        <v>139</v>
      </c>
      <c r="G17" s="30"/>
      <c r="H17" s="41" t="str">
        <f>IF('Příloha_1_ZD-Položkový_ceník'!AA17&gt;0,'Příloha_1_ZD-Položkový_ceník'!AA17," ")</f>
        <v xml:space="preserve"> </v>
      </c>
      <c r="I17" s="40" t="str">
        <f>IF('Příloha_1_ZD-Položkový_ceník'!AB17&gt;0,'Příloha_1_ZD-Položkový_ceník'!AB17," ")</f>
        <v xml:space="preserve"> </v>
      </c>
      <c r="J17" s="29">
        <v>13</v>
      </c>
      <c r="K17" s="37" t="str">
        <f>IF('Příloha_1_ZD-Položkový_ceník'!AD17&gt;0,'Příloha_1_ZD-Položkový_ceník'!AD17," ")</f>
        <v xml:space="preserve"> </v>
      </c>
      <c r="L17" s="37" t="str">
        <f>IF('Příloha_1_ZD-Položkový_ceník'!AE17&gt;0,'Příloha_1_ZD-Položkový_ceník'!AE17," ")</f>
        <v xml:space="preserve"> </v>
      </c>
      <c r="M17" s="37" t="str">
        <f>IF('Příloha_1_ZD-Položkový_ceník'!AF17&gt;0,'Příloha_1_ZD-Položkový_ceník'!AF17," ")</f>
        <v xml:space="preserve"> </v>
      </c>
      <c r="N17" s="36"/>
    </row>
    <row r="18" spans="1:14" ht="60" customHeight="1" x14ac:dyDescent="0.25">
      <c r="A18" s="27">
        <v>4</v>
      </c>
      <c r="B18" s="28"/>
      <c r="C18" s="36"/>
      <c r="D18" s="30" t="s">
        <v>124</v>
      </c>
      <c r="E18" s="30"/>
      <c r="F18" s="30" t="s">
        <v>139</v>
      </c>
      <c r="G18" s="30"/>
      <c r="H18" s="41" t="str">
        <f>IF('Příloha_1_ZD-Položkový_ceník'!AA18&gt;0,'Příloha_1_ZD-Položkový_ceník'!AA18," ")</f>
        <v xml:space="preserve"> </v>
      </c>
      <c r="I18" s="40" t="str">
        <f>IF('Příloha_1_ZD-Položkový_ceník'!AB18&gt;0,'Příloha_1_ZD-Položkový_ceník'!AB18," ")</f>
        <v xml:space="preserve"> </v>
      </c>
      <c r="J18" s="29">
        <v>13</v>
      </c>
      <c r="K18" s="37" t="str">
        <f>IF('Příloha_1_ZD-Položkový_ceník'!AD18&gt;0,'Příloha_1_ZD-Položkový_ceník'!AD18," ")</f>
        <v xml:space="preserve"> </v>
      </c>
      <c r="L18" s="37" t="str">
        <f>IF('Příloha_1_ZD-Položkový_ceník'!AE18&gt;0,'Příloha_1_ZD-Položkový_ceník'!AE18," ")</f>
        <v xml:space="preserve"> </v>
      </c>
      <c r="M18" s="37" t="str">
        <f>IF('Příloha_1_ZD-Položkový_ceník'!AF18&gt;0,'Příloha_1_ZD-Položkový_ceník'!AF18," ")</f>
        <v xml:space="preserve"> </v>
      </c>
      <c r="N18" s="36"/>
    </row>
    <row r="19" spans="1:14" ht="60" customHeight="1" x14ac:dyDescent="0.25">
      <c r="A19" s="27">
        <v>5</v>
      </c>
      <c r="B19" s="28"/>
      <c r="C19" s="36"/>
      <c r="D19" s="30" t="s">
        <v>125</v>
      </c>
      <c r="E19" s="30" t="s">
        <v>133</v>
      </c>
      <c r="F19" s="30" t="s">
        <v>139</v>
      </c>
      <c r="G19" s="30"/>
      <c r="H19" s="41" t="str">
        <f>IF('Příloha_1_ZD-Položkový_ceník'!AA19&gt;0,'Příloha_1_ZD-Položkový_ceník'!AA19," ")</f>
        <v xml:space="preserve"> </v>
      </c>
      <c r="I19" s="40" t="str">
        <f>IF('Příloha_1_ZD-Položkový_ceník'!AB19&gt;0,'Příloha_1_ZD-Položkový_ceník'!AB19," ")</f>
        <v xml:space="preserve"> </v>
      </c>
      <c r="J19" s="29">
        <v>39</v>
      </c>
      <c r="K19" s="37" t="str">
        <f>IF('Příloha_1_ZD-Položkový_ceník'!AD19&gt;0,'Příloha_1_ZD-Položkový_ceník'!AD19," ")</f>
        <v xml:space="preserve"> </v>
      </c>
      <c r="L19" s="37" t="str">
        <f>IF('Příloha_1_ZD-Položkový_ceník'!AE19&gt;0,'Příloha_1_ZD-Položkový_ceník'!AE19," ")</f>
        <v xml:space="preserve"> </v>
      </c>
      <c r="M19" s="37" t="str">
        <f>IF('Příloha_1_ZD-Položkový_ceník'!AF19&gt;0,'Příloha_1_ZD-Položkový_ceník'!AF19," ")</f>
        <v xml:space="preserve"> </v>
      </c>
      <c r="N19" s="36"/>
    </row>
    <row r="20" spans="1:14" ht="60" customHeight="1" x14ac:dyDescent="0.25">
      <c r="A20" s="27">
        <v>6</v>
      </c>
      <c r="B20" s="28"/>
      <c r="C20" s="36"/>
      <c r="D20" s="30" t="s">
        <v>126</v>
      </c>
      <c r="E20" s="30"/>
      <c r="F20" s="30" t="s">
        <v>139</v>
      </c>
      <c r="G20" s="30"/>
      <c r="H20" s="41" t="str">
        <f>IF('Příloha_1_ZD-Položkový_ceník'!AA20&gt;0,'Příloha_1_ZD-Položkový_ceník'!AA20," ")</f>
        <v xml:space="preserve"> </v>
      </c>
      <c r="I20" s="40" t="str">
        <f>IF('Příloha_1_ZD-Položkový_ceník'!AB20&gt;0,'Příloha_1_ZD-Položkový_ceník'!AB20," ")</f>
        <v xml:space="preserve"> </v>
      </c>
      <c r="J20" s="29">
        <v>39</v>
      </c>
      <c r="K20" s="37" t="str">
        <f>IF('Příloha_1_ZD-Položkový_ceník'!AD20&gt;0,'Příloha_1_ZD-Položkový_ceník'!AD20," ")</f>
        <v xml:space="preserve"> </v>
      </c>
      <c r="L20" s="37" t="str">
        <f>IF('Příloha_1_ZD-Položkový_ceník'!AE20&gt;0,'Příloha_1_ZD-Položkový_ceník'!AE20," ")</f>
        <v xml:space="preserve"> </v>
      </c>
      <c r="M20" s="37" t="str">
        <f>IF('Příloha_1_ZD-Položkový_ceník'!AF20&gt;0,'Příloha_1_ZD-Položkový_ceník'!AF20," ")</f>
        <v xml:space="preserve"> </v>
      </c>
      <c r="N20" s="36"/>
    </row>
    <row r="21" spans="1:14" ht="60" customHeight="1" x14ac:dyDescent="0.25">
      <c r="A21" s="27">
        <v>7</v>
      </c>
      <c r="B21" s="28"/>
      <c r="C21" s="36"/>
      <c r="D21" s="30" t="s">
        <v>127</v>
      </c>
      <c r="E21" s="30"/>
      <c r="F21" s="30" t="s">
        <v>139</v>
      </c>
      <c r="G21" s="30"/>
      <c r="H21" s="41" t="str">
        <f>IF('Příloha_1_ZD-Položkový_ceník'!AA21&gt;0,'Příloha_1_ZD-Položkový_ceník'!AA21," ")</f>
        <v xml:space="preserve"> </v>
      </c>
      <c r="I21" s="40" t="str">
        <f>IF('Příloha_1_ZD-Položkový_ceník'!AB21&gt;0,'Příloha_1_ZD-Položkový_ceník'!AB21," ")</f>
        <v xml:space="preserve"> </v>
      </c>
      <c r="J21" s="29">
        <v>26</v>
      </c>
      <c r="K21" s="37" t="str">
        <f>IF('Příloha_1_ZD-Položkový_ceník'!AD21&gt;0,'Příloha_1_ZD-Položkový_ceník'!AD21," ")</f>
        <v xml:space="preserve"> </v>
      </c>
      <c r="L21" s="37" t="str">
        <f>IF('Příloha_1_ZD-Položkový_ceník'!AE21&gt;0,'Příloha_1_ZD-Položkový_ceník'!AE21," ")</f>
        <v xml:space="preserve"> </v>
      </c>
      <c r="M21" s="37" t="str">
        <f>IF('Příloha_1_ZD-Položkový_ceník'!AF21&gt;0,'Příloha_1_ZD-Položkový_ceník'!AF21," ")</f>
        <v xml:space="preserve"> </v>
      </c>
      <c r="N21" s="36"/>
    </row>
    <row r="22" spans="1:14" ht="60" customHeight="1" x14ac:dyDescent="0.25">
      <c r="A22" s="27">
        <v>8</v>
      </c>
      <c r="B22" s="28"/>
      <c r="C22" s="36"/>
      <c r="D22" s="30" t="s">
        <v>147</v>
      </c>
      <c r="E22" s="30" t="s">
        <v>134</v>
      </c>
      <c r="F22" s="30" t="s">
        <v>140</v>
      </c>
      <c r="G22" s="30"/>
      <c r="H22" s="41" t="str">
        <f>IF('Příloha_1_ZD-Položkový_ceník'!AA22&gt;0,'Příloha_1_ZD-Položkový_ceník'!AA22," ")</f>
        <v xml:space="preserve"> </v>
      </c>
      <c r="I22" s="40" t="str">
        <f>IF('Příloha_1_ZD-Položkový_ceník'!AB22&gt;0,'Příloha_1_ZD-Položkový_ceník'!AB22," ")</f>
        <v xml:space="preserve"> </v>
      </c>
      <c r="J22" s="29">
        <v>2</v>
      </c>
      <c r="K22" s="37" t="str">
        <f>IF('Příloha_1_ZD-Položkový_ceník'!AD22&gt;0,'Příloha_1_ZD-Položkový_ceník'!AD22," ")</f>
        <v xml:space="preserve"> </v>
      </c>
      <c r="L22" s="37" t="str">
        <f>IF('Příloha_1_ZD-Položkový_ceník'!AE22&gt;0,'Příloha_1_ZD-Položkový_ceník'!AE22," ")</f>
        <v xml:space="preserve"> </v>
      </c>
      <c r="M22" s="37" t="str">
        <f>IF('Příloha_1_ZD-Položkový_ceník'!AF22&gt;0,'Příloha_1_ZD-Položkový_ceník'!AF22," ")</f>
        <v xml:space="preserve"> </v>
      </c>
      <c r="N22" s="36"/>
    </row>
    <row r="23" spans="1:14" ht="60" customHeight="1" x14ac:dyDescent="0.25">
      <c r="A23" s="27">
        <v>9</v>
      </c>
      <c r="B23" s="28"/>
      <c r="C23" s="36"/>
      <c r="D23" s="30" t="s">
        <v>148</v>
      </c>
      <c r="E23" s="30" t="s">
        <v>164</v>
      </c>
      <c r="F23" s="30" t="s">
        <v>140</v>
      </c>
      <c r="G23" s="30"/>
      <c r="H23" s="41" t="str">
        <f>IF('Příloha_1_ZD-Položkový_ceník'!AA23&gt;0,'Příloha_1_ZD-Položkový_ceník'!AA23," ")</f>
        <v xml:space="preserve"> </v>
      </c>
      <c r="I23" s="40" t="str">
        <f>IF('Příloha_1_ZD-Položkový_ceník'!AB23&gt;0,'Příloha_1_ZD-Položkový_ceník'!AB23," ")</f>
        <v xml:space="preserve"> </v>
      </c>
      <c r="J23" s="29">
        <v>1</v>
      </c>
      <c r="K23" s="37" t="str">
        <f>IF('Příloha_1_ZD-Položkový_ceník'!AD23&gt;0,'Příloha_1_ZD-Položkový_ceník'!AD23," ")</f>
        <v xml:space="preserve"> </v>
      </c>
      <c r="L23" s="37" t="str">
        <f>IF('Příloha_1_ZD-Položkový_ceník'!AE23&gt;0,'Příloha_1_ZD-Položkový_ceník'!AE23," ")</f>
        <v xml:space="preserve"> </v>
      </c>
      <c r="M23" s="37" t="str">
        <f>IF('Příloha_1_ZD-Položkový_ceník'!AF23&gt;0,'Příloha_1_ZD-Položkový_ceník'!AF23," ")</f>
        <v xml:space="preserve"> </v>
      </c>
      <c r="N23" s="36"/>
    </row>
    <row r="24" spans="1:14" ht="60" customHeight="1" x14ac:dyDescent="0.25">
      <c r="A24" s="27">
        <v>10</v>
      </c>
      <c r="B24" s="28"/>
      <c r="C24" s="36"/>
      <c r="D24" s="30" t="s">
        <v>149</v>
      </c>
      <c r="E24" s="30" t="s">
        <v>164</v>
      </c>
      <c r="F24" s="30" t="s">
        <v>140</v>
      </c>
      <c r="G24" s="30"/>
      <c r="H24" s="41" t="str">
        <f>IF('Příloha_1_ZD-Položkový_ceník'!AA24&gt;0,'Příloha_1_ZD-Položkový_ceník'!AA24," ")</f>
        <v xml:space="preserve"> </v>
      </c>
      <c r="I24" s="40" t="str">
        <f>IF('Příloha_1_ZD-Položkový_ceník'!AB24&gt;0,'Příloha_1_ZD-Položkový_ceník'!AB24," ")</f>
        <v xml:space="preserve"> </v>
      </c>
      <c r="J24" s="29">
        <v>1</v>
      </c>
      <c r="K24" s="37" t="str">
        <f>IF('Příloha_1_ZD-Položkový_ceník'!AD24&gt;0,'Příloha_1_ZD-Položkový_ceník'!AD24," ")</f>
        <v xml:space="preserve"> </v>
      </c>
      <c r="L24" s="37" t="str">
        <f>IF('Příloha_1_ZD-Položkový_ceník'!AE24&gt;0,'Příloha_1_ZD-Položkový_ceník'!AE24," ")</f>
        <v xml:space="preserve"> </v>
      </c>
      <c r="M24" s="37" t="str">
        <f>IF('Příloha_1_ZD-Položkový_ceník'!AF24&gt;0,'Příloha_1_ZD-Položkový_ceník'!AF24," ")</f>
        <v xml:space="preserve"> </v>
      </c>
      <c r="N24" s="36"/>
    </row>
    <row r="25" spans="1:14" ht="60" customHeight="1" x14ac:dyDescent="0.25">
      <c r="A25" s="27">
        <v>11</v>
      </c>
      <c r="B25" s="28"/>
      <c r="C25" s="36"/>
      <c r="D25" s="30" t="s">
        <v>150</v>
      </c>
      <c r="E25" s="30" t="s">
        <v>135</v>
      </c>
      <c r="F25" s="30"/>
      <c r="G25" s="30"/>
      <c r="H25" s="41" t="str">
        <f>IF('Příloha_1_ZD-Položkový_ceník'!AA25&gt;0,'Příloha_1_ZD-Položkový_ceník'!AA25," ")</f>
        <v xml:space="preserve"> </v>
      </c>
      <c r="I25" s="40" t="str">
        <f>IF('Příloha_1_ZD-Položkový_ceník'!AB25&gt;0,'Příloha_1_ZD-Položkový_ceník'!AB25," ")</f>
        <v xml:space="preserve"> </v>
      </c>
      <c r="J25" s="29">
        <v>2</v>
      </c>
      <c r="K25" s="37" t="str">
        <f>IF('Příloha_1_ZD-Položkový_ceník'!AD25&gt;0,'Příloha_1_ZD-Položkový_ceník'!AD25," ")</f>
        <v xml:space="preserve"> </v>
      </c>
      <c r="L25" s="37" t="str">
        <f>IF('Příloha_1_ZD-Položkový_ceník'!AE25&gt;0,'Příloha_1_ZD-Položkový_ceník'!AE25," ")</f>
        <v xml:space="preserve"> </v>
      </c>
      <c r="M25" s="37" t="str">
        <f>IF('Příloha_1_ZD-Položkový_ceník'!AF25&gt;0,'Příloha_1_ZD-Položkový_ceník'!AF25," ")</f>
        <v xml:space="preserve"> </v>
      </c>
      <c r="N25" s="36"/>
    </row>
    <row r="26" spans="1:14" ht="60" customHeight="1" x14ac:dyDescent="0.25">
      <c r="A26" s="27">
        <v>12</v>
      </c>
      <c r="B26" s="28"/>
      <c r="C26" s="36"/>
      <c r="D26" s="30" t="s">
        <v>151</v>
      </c>
      <c r="E26" s="30" t="s">
        <v>136</v>
      </c>
      <c r="F26" s="30"/>
      <c r="G26" s="30"/>
      <c r="H26" s="41" t="str">
        <f>IF('Příloha_1_ZD-Položkový_ceník'!AA26&gt;0,'Příloha_1_ZD-Položkový_ceník'!AA26," ")</f>
        <v xml:space="preserve"> </v>
      </c>
      <c r="I26" s="40" t="str">
        <f>IF('Příloha_1_ZD-Položkový_ceník'!AB26&gt;0,'Příloha_1_ZD-Položkový_ceník'!AB26," ")</f>
        <v xml:space="preserve"> </v>
      </c>
      <c r="J26" s="29">
        <v>2</v>
      </c>
      <c r="K26" s="37" t="str">
        <f>IF('Příloha_1_ZD-Položkový_ceník'!AD26&gt;0,'Příloha_1_ZD-Položkový_ceník'!AD26," ")</f>
        <v xml:space="preserve"> </v>
      </c>
      <c r="L26" s="37" t="str">
        <f>IF('Příloha_1_ZD-Položkový_ceník'!AE26&gt;0,'Příloha_1_ZD-Položkový_ceník'!AE26," ")</f>
        <v xml:space="preserve"> </v>
      </c>
      <c r="M26" s="37" t="str">
        <f>IF('Příloha_1_ZD-Položkový_ceník'!AF26&gt;0,'Příloha_1_ZD-Položkový_ceník'!AF26," ")</f>
        <v xml:space="preserve"> </v>
      </c>
      <c r="N26" s="36"/>
    </row>
    <row r="27" spans="1:14" ht="60" customHeight="1" x14ac:dyDescent="0.25">
      <c r="A27" s="27">
        <v>13</v>
      </c>
      <c r="B27" s="28"/>
      <c r="C27" s="36"/>
      <c r="D27" s="30" t="s">
        <v>152</v>
      </c>
      <c r="E27" s="30"/>
      <c r="F27" s="30" t="s">
        <v>141</v>
      </c>
      <c r="G27" s="30"/>
      <c r="H27" s="41" t="str">
        <f>IF('Příloha_1_ZD-Položkový_ceník'!AA27&gt;0,'Příloha_1_ZD-Položkový_ceník'!AA27," ")</f>
        <v xml:space="preserve"> </v>
      </c>
      <c r="I27" s="40" t="str">
        <f>IF('Příloha_1_ZD-Položkový_ceník'!AB27&gt;0,'Příloha_1_ZD-Položkový_ceník'!AB27," ")</f>
        <v xml:space="preserve"> </v>
      </c>
      <c r="J27" s="29">
        <v>1</v>
      </c>
      <c r="K27" s="37" t="str">
        <f>IF('Příloha_1_ZD-Položkový_ceník'!AD27&gt;0,'Příloha_1_ZD-Položkový_ceník'!AD27," ")</f>
        <v xml:space="preserve"> </v>
      </c>
      <c r="L27" s="37" t="str">
        <f>IF('Příloha_1_ZD-Položkový_ceník'!AE27&gt;0,'Příloha_1_ZD-Položkový_ceník'!AE27," ")</f>
        <v xml:space="preserve"> </v>
      </c>
      <c r="M27" s="37" t="str">
        <f>IF('Příloha_1_ZD-Položkový_ceník'!AF27&gt;0,'Příloha_1_ZD-Položkový_ceník'!AF27," ")</f>
        <v xml:space="preserve"> </v>
      </c>
      <c r="N27" s="36"/>
    </row>
    <row r="28" spans="1:14" ht="60" customHeight="1" x14ac:dyDescent="0.25">
      <c r="A28" s="27">
        <v>14</v>
      </c>
      <c r="B28" s="28"/>
      <c r="C28" s="36"/>
      <c r="D28" s="30" t="s">
        <v>153</v>
      </c>
      <c r="E28" s="30"/>
      <c r="F28" s="30" t="s">
        <v>142</v>
      </c>
      <c r="G28" s="30"/>
      <c r="H28" s="41" t="str">
        <f>IF('Příloha_1_ZD-Položkový_ceník'!AA28&gt;0,'Příloha_1_ZD-Položkový_ceník'!AA28," ")</f>
        <v xml:space="preserve"> </v>
      </c>
      <c r="I28" s="40" t="str">
        <f>IF('Příloha_1_ZD-Položkový_ceník'!AB28&gt;0,'Příloha_1_ZD-Položkový_ceník'!AB28," ")</f>
        <v xml:space="preserve"> </v>
      </c>
      <c r="J28" s="29">
        <v>2</v>
      </c>
      <c r="K28" s="37" t="str">
        <f>IF('Příloha_1_ZD-Položkový_ceník'!AD28&gt;0,'Příloha_1_ZD-Položkový_ceník'!AD28," ")</f>
        <v xml:space="preserve"> </v>
      </c>
      <c r="L28" s="37" t="str">
        <f>IF('Příloha_1_ZD-Položkový_ceník'!AE28&gt;0,'Příloha_1_ZD-Položkový_ceník'!AE28," ")</f>
        <v xml:space="preserve"> </v>
      </c>
      <c r="M28" s="37" t="str">
        <f>IF('Příloha_1_ZD-Položkový_ceník'!AF28&gt;0,'Příloha_1_ZD-Položkový_ceník'!AF28," ")</f>
        <v xml:space="preserve"> </v>
      </c>
      <c r="N28" s="36"/>
    </row>
    <row r="29" spans="1:14" ht="60" customHeight="1" x14ac:dyDescent="0.25">
      <c r="A29" s="27">
        <v>15</v>
      </c>
      <c r="B29" s="28"/>
      <c r="C29" s="36"/>
      <c r="D29" s="30" t="s">
        <v>128</v>
      </c>
      <c r="E29" s="30" t="s">
        <v>164</v>
      </c>
      <c r="F29" s="30"/>
      <c r="G29" s="30"/>
      <c r="H29" s="41" t="str">
        <f>IF('Příloha_1_ZD-Položkový_ceník'!AA29&gt;0,'Příloha_1_ZD-Položkový_ceník'!AA29," ")</f>
        <v xml:space="preserve"> </v>
      </c>
      <c r="I29" s="40" t="str">
        <f>IF('Příloha_1_ZD-Položkový_ceník'!AB29&gt;0,'Příloha_1_ZD-Položkový_ceník'!AB29," ")</f>
        <v xml:space="preserve"> </v>
      </c>
      <c r="J29" s="29">
        <v>1</v>
      </c>
      <c r="K29" s="37" t="str">
        <f>IF('Příloha_1_ZD-Položkový_ceník'!AD29&gt;0,'Příloha_1_ZD-Položkový_ceník'!AD29," ")</f>
        <v xml:space="preserve"> </v>
      </c>
      <c r="L29" s="37" t="str">
        <f>IF('Příloha_1_ZD-Položkový_ceník'!AE29&gt;0,'Příloha_1_ZD-Položkový_ceník'!AE29," ")</f>
        <v xml:space="preserve"> </v>
      </c>
      <c r="M29" s="37" t="str">
        <f>IF('Příloha_1_ZD-Položkový_ceník'!AF29&gt;0,'Příloha_1_ZD-Položkový_ceník'!AF29," ")</f>
        <v xml:space="preserve"> </v>
      </c>
      <c r="N29" s="36"/>
    </row>
    <row r="30" spans="1:14" ht="60" customHeight="1" x14ac:dyDescent="0.25">
      <c r="A30" s="27">
        <v>16</v>
      </c>
      <c r="B30" s="28"/>
      <c r="C30" s="36"/>
      <c r="D30" s="30" t="s">
        <v>129</v>
      </c>
      <c r="E30" s="30" t="s">
        <v>164</v>
      </c>
      <c r="F30" s="30"/>
      <c r="G30" s="30"/>
      <c r="H30" s="41" t="str">
        <f>IF('Příloha_1_ZD-Položkový_ceník'!AA30&gt;0,'Příloha_1_ZD-Položkový_ceník'!AA30," ")</f>
        <v xml:space="preserve"> </v>
      </c>
      <c r="I30" s="40" t="str">
        <f>IF('Příloha_1_ZD-Položkový_ceník'!AB30&gt;0,'Příloha_1_ZD-Položkový_ceník'!AB30," ")</f>
        <v xml:space="preserve"> </v>
      </c>
      <c r="J30" s="29">
        <v>1</v>
      </c>
      <c r="K30" s="37" t="str">
        <f>IF('Příloha_1_ZD-Položkový_ceník'!AD30&gt;0,'Příloha_1_ZD-Položkový_ceník'!AD30," ")</f>
        <v xml:space="preserve"> </v>
      </c>
      <c r="L30" s="37" t="str">
        <f>IF('Příloha_1_ZD-Položkový_ceník'!AE30&gt;0,'Příloha_1_ZD-Položkový_ceník'!AE30," ")</f>
        <v xml:space="preserve"> </v>
      </c>
      <c r="M30" s="37" t="str">
        <f>IF('Příloha_1_ZD-Položkový_ceník'!AF30&gt;0,'Příloha_1_ZD-Položkový_ceník'!AF30," ")</f>
        <v xml:space="preserve"> </v>
      </c>
      <c r="N30" s="36"/>
    </row>
    <row r="31" spans="1:14" ht="60" customHeight="1" x14ac:dyDescent="0.25">
      <c r="A31" s="27">
        <v>17</v>
      </c>
      <c r="B31" s="28"/>
      <c r="C31" s="36"/>
      <c r="D31" s="30" t="s">
        <v>154</v>
      </c>
      <c r="E31" s="30" t="s">
        <v>137</v>
      </c>
      <c r="F31" s="30" t="s">
        <v>143</v>
      </c>
      <c r="G31" s="30"/>
      <c r="H31" s="41" t="str">
        <f>IF('Příloha_1_ZD-Položkový_ceník'!AA31&gt;0,'Příloha_1_ZD-Položkový_ceník'!AA31," ")</f>
        <v xml:space="preserve"> </v>
      </c>
      <c r="I31" s="40" t="str">
        <f>IF('Příloha_1_ZD-Položkový_ceník'!AB31&gt;0,'Příloha_1_ZD-Položkový_ceník'!AB31," ")</f>
        <v xml:space="preserve"> </v>
      </c>
      <c r="J31" s="29">
        <v>15</v>
      </c>
      <c r="K31" s="37" t="str">
        <f>IF('Příloha_1_ZD-Položkový_ceník'!AD31&gt;0,'Příloha_1_ZD-Položkový_ceník'!AD31," ")</f>
        <v xml:space="preserve"> </v>
      </c>
      <c r="L31" s="37" t="str">
        <f>IF('Příloha_1_ZD-Položkový_ceník'!AE31&gt;0,'Příloha_1_ZD-Položkový_ceník'!AE31," ")</f>
        <v xml:space="preserve"> </v>
      </c>
      <c r="M31" s="37" t="str">
        <f>IF('Příloha_1_ZD-Položkový_ceník'!AF31&gt;0,'Příloha_1_ZD-Položkový_ceník'!AF31," ")</f>
        <v xml:space="preserve"> </v>
      </c>
      <c r="N31" s="36"/>
    </row>
    <row r="32" spans="1:14" ht="60" customHeight="1" x14ac:dyDescent="0.25">
      <c r="A32" s="27">
        <v>18</v>
      </c>
      <c r="B32" s="28"/>
      <c r="C32" s="36"/>
      <c r="D32" s="30" t="s">
        <v>130</v>
      </c>
      <c r="E32" s="30"/>
      <c r="F32" s="30" t="s">
        <v>144</v>
      </c>
      <c r="G32" s="30"/>
      <c r="H32" s="41" t="str">
        <f>IF('Příloha_1_ZD-Položkový_ceník'!AA32&gt;0,'Příloha_1_ZD-Položkový_ceník'!AA32," ")</f>
        <v xml:space="preserve"> </v>
      </c>
      <c r="I32" s="40" t="str">
        <f>IF('Příloha_1_ZD-Položkový_ceník'!AB32&gt;0,'Příloha_1_ZD-Položkový_ceník'!AB32," ")</f>
        <v xml:space="preserve"> </v>
      </c>
      <c r="J32" s="29">
        <v>2</v>
      </c>
      <c r="K32" s="37" t="str">
        <f>IF('Příloha_1_ZD-Položkový_ceník'!AD32&gt;0,'Příloha_1_ZD-Položkový_ceník'!AD32," ")</f>
        <v xml:space="preserve"> </v>
      </c>
      <c r="L32" s="37" t="str">
        <f>IF('Příloha_1_ZD-Položkový_ceník'!AE32&gt;0,'Příloha_1_ZD-Položkový_ceník'!AE32," ")</f>
        <v xml:space="preserve"> </v>
      </c>
      <c r="M32" s="37" t="str">
        <f>IF('Příloha_1_ZD-Položkový_ceník'!AF32&gt;0,'Příloha_1_ZD-Položkový_ceník'!AF32," ")</f>
        <v xml:space="preserve"> </v>
      </c>
      <c r="N32" s="36"/>
    </row>
    <row r="33" spans="1:14" ht="60" customHeight="1" x14ac:dyDescent="0.25">
      <c r="A33" s="27">
        <v>19</v>
      </c>
      <c r="B33" s="28"/>
      <c r="C33" s="36"/>
      <c r="D33" s="30" t="s">
        <v>131</v>
      </c>
      <c r="E33" s="30"/>
      <c r="F33" s="30" t="s">
        <v>145</v>
      </c>
      <c r="G33" s="30"/>
      <c r="H33" s="41" t="str">
        <f>IF('Příloha_1_ZD-Položkový_ceník'!AA33&gt;0,'Příloha_1_ZD-Položkový_ceník'!AA33," ")</f>
        <v xml:space="preserve"> </v>
      </c>
      <c r="I33" s="40" t="str">
        <f>IF('Příloha_1_ZD-Položkový_ceník'!AB33&gt;0,'Příloha_1_ZD-Položkový_ceník'!AB33," ")</f>
        <v xml:space="preserve"> </v>
      </c>
      <c r="J33" s="29">
        <v>12</v>
      </c>
      <c r="K33" s="37" t="str">
        <f>IF('Příloha_1_ZD-Položkový_ceník'!AD33&gt;0,'Příloha_1_ZD-Položkový_ceník'!AD33," ")</f>
        <v xml:space="preserve"> </v>
      </c>
      <c r="L33" s="37" t="str">
        <f>IF('Příloha_1_ZD-Položkový_ceník'!AE33&gt;0,'Příloha_1_ZD-Položkový_ceník'!AE33," ")</f>
        <v xml:space="preserve"> </v>
      </c>
      <c r="M33" s="37" t="str">
        <f>IF('Příloha_1_ZD-Položkový_ceník'!AF33&gt;0,'Příloha_1_ZD-Položkový_ceník'!AF33," ")</f>
        <v xml:space="preserve"> </v>
      </c>
      <c r="N33" s="36"/>
    </row>
    <row r="34" spans="1:14" ht="60" customHeight="1" x14ac:dyDescent="0.25">
      <c r="A34" s="27">
        <v>20</v>
      </c>
      <c r="B34" s="28"/>
      <c r="C34" s="36"/>
      <c r="D34" s="30" t="s">
        <v>155</v>
      </c>
      <c r="E34" s="30"/>
      <c r="F34" s="30"/>
      <c r="G34" s="30"/>
      <c r="H34" s="41" t="str">
        <f>IF('Příloha_1_ZD-Položkový_ceník'!AA34&gt;0,'Příloha_1_ZD-Položkový_ceník'!AA34," ")</f>
        <v xml:space="preserve"> </v>
      </c>
      <c r="I34" s="40" t="str">
        <f>IF('Příloha_1_ZD-Položkový_ceník'!AB34&gt;0,'Příloha_1_ZD-Položkový_ceník'!AB34," ")</f>
        <v xml:space="preserve"> </v>
      </c>
      <c r="J34" s="29">
        <v>2</v>
      </c>
      <c r="K34" s="37" t="str">
        <f>IF('Příloha_1_ZD-Položkový_ceník'!AD34&gt;0,'Příloha_1_ZD-Položkový_ceník'!AD34," ")</f>
        <v xml:space="preserve"> </v>
      </c>
      <c r="L34" s="37" t="str">
        <f>IF('Příloha_1_ZD-Položkový_ceník'!AE34&gt;0,'Příloha_1_ZD-Položkový_ceník'!AE34," ")</f>
        <v xml:space="preserve"> </v>
      </c>
      <c r="M34" s="37" t="str">
        <f>IF('Příloha_1_ZD-Položkový_ceník'!AF34&gt;0,'Příloha_1_ZD-Položkový_ceník'!AF34," ")</f>
        <v xml:space="preserve"> </v>
      </c>
      <c r="N34" s="36"/>
    </row>
    <row r="35" spans="1:14" ht="60" customHeight="1" x14ac:dyDescent="0.25">
      <c r="A35" s="27">
        <v>21</v>
      </c>
      <c r="B35" s="28"/>
      <c r="C35" s="36"/>
      <c r="D35" s="30" t="s">
        <v>156</v>
      </c>
      <c r="E35" s="30"/>
      <c r="F35" s="30"/>
      <c r="G35" s="30"/>
      <c r="H35" s="41" t="str">
        <f>IF('Příloha_1_ZD-Položkový_ceník'!AA35&gt;0,'Příloha_1_ZD-Položkový_ceník'!AA35," ")</f>
        <v xml:space="preserve"> </v>
      </c>
      <c r="I35" s="40" t="str">
        <f>IF('Příloha_1_ZD-Položkový_ceník'!AB35&gt;0,'Příloha_1_ZD-Položkový_ceník'!AB35," ")</f>
        <v xml:space="preserve"> </v>
      </c>
      <c r="J35" s="29">
        <v>2</v>
      </c>
      <c r="K35" s="37" t="str">
        <f>IF('Příloha_1_ZD-Položkový_ceník'!AD35&gt;0,'Příloha_1_ZD-Položkový_ceník'!AD35," ")</f>
        <v xml:space="preserve"> </v>
      </c>
      <c r="L35" s="37" t="str">
        <f>IF('Příloha_1_ZD-Položkový_ceník'!AE35&gt;0,'Příloha_1_ZD-Položkový_ceník'!AE35," ")</f>
        <v xml:space="preserve"> </v>
      </c>
      <c r="M35" s="37" t="str">
        <f>IF('Příloha_1_ZD-Položkový_ceník'!AF35&gt;0,'Příloha_1_ZD-Položkový_ceník'!AF35," ")</f>
        <v xml:space="preserve"> </v>
      </c>
      <c r="N35" s="36"/>
    </row>
    <row r="36" spans="1:14" ht="60" customHeight="1" x14ac:dyDescent="0.25">
      <c r="A36" s="27">
        <v>22</v>
      </c>
      <c r="B36" s="28"/>
      <c r="C36" s="36"/>
      <c r="D36" s="30" t="s">
        <v>157</v>
      </c>
      <c r="E36" s="30"/>
      <c r="F36" s="30"/>
      <c r="G36" s="30"/>
      <c r="H36" s="41" t="str">
        <f>IF('Příloha_1_ZD-Položkový_ceník'!AA36&gt;0,'Příloha_1_ZD-Položkový_ceník'!AA36," ")</f>
        <v xml:space="preserve"> </v>
      </c>
      <c r="I36" s="40" t="str">
        <f>IF('Příloha_1_ZD-Položkový_ceník'!AB36&gt;0,'Příloha_1_ZD-Položkový_ceník'!AB36," ")</f>
        <v xml:space="preserve"> </v>
      </c>
      <c r="J36" s="29">
        <v>1</v>
      </c>
      <c r="K36" s="37" t="str">
        <f>IF('Příloha_1_ZD-Položkový_ceník'!AD36&gt;0,'Příloha_1_ZD-Položkový_ceník'!AD36," ")</f>
        <v xml:space="preserve"> </v>
      </c>
      <c r="L36" s="37" t="str">
        <f>IF('Příloha_1_ZD-Položkový_ceník'!AE36&gt;0,'Příloha_1_ZD-Položkový_ceník'!AE36," ")</f>
        <v xml:space="preserve"> </v>
      </c>
      <c r="M36" s="37" t="str">
        <f>IF('Příloha_1_ZD-Položkový_ceník'!AF36&gt;0,'Příloha_1_ZD-Položkový_ceník'!AF36," ")</f>
        <v xml:space="preserve"> </v>
      </c>
      <c r="N36" s="36"/>
    </row>
    <row r="37" spans="1:14" ht="60" customHeight="1" x14ac:dyDescent="0.25">
      <c r="A37" s="27">
        <v>23</v>
      </c>
      <c r="B37" s="28"/>
      <c r="C37" s="36"/>
      <c r="D37" s="30" t="s">
        <v>158</v>
      </c>
      <c r="E37" s="30"/>
      <c r="F37" s="30"/>
      <c r="G37" s="30"/>
      <c r="H37" s="41" t="str">
        <f>IF('Příloha_1_ZD-Položkový_ceník'!AA37&gt;0,'Příloha_1_ZD-Položkový_ceník'!AA37," ")</f>
        <v xml:space="preserve"> </v>
      </c>
      <c r="I37" s="40" t="str">
        <f>IF('Příloha_1_ZD-Položkový_ceník'!AB37&gt;0,'Příloha_1_ZD-Položkový_ceník'!AB37," ")</f>
        <v xml:space="preserve"> </v>
      </c>
      <c r="J37" s="29">
        <v>2</v>
      </c>
      <c r="K37" s="37" t="str">
        <f>IF('Příloha_1_ZD-Položkový_ceník'!AD37&gt;0,'Příloha_1_ZD-Položkový_ceník'!AD37," ")</f>
        <v xml:space="preserve"> </v>
      </c>
      <c r="L37" s="37" t="str">
        <f>IF('Příloha_1_ZD-Položkový_ceník'!AE37&gt;0,'Příloha_1_ZD-Položkový_ceník'!AE37," ")</f>
        <v xml:space="preserve"> </v>
      </c>
      <c r="M37" s="37" t="str">
        <f>IF('Příloha_1_ZD-Položkový_ceník'!AF37&gt;0,'Příloha_1_ZD-Položkový_ceník'!AF37," ")</f>
        <v xml:space="preserve"> </v>
      </c>
      <c r="N37" s="36"/>
    </row>
    <row r="38" spans="1:14" ht="60" customHeight="1" x14ac:dyDescent="0.25">
      <c r="A38" s="27">
        <v>24</v>
      </c>
      <c r="B38" s="28"/>
      <c r="C38" s="36"/>
      <c r="D38" s="30" t="s">
        <v>159</v>
      </c>
      <c r="E38" s="30"/>
      <c r="F38" s="30"/>
      <c r="G38" s="30"/>
      <c r="H38" s="41" t="str">
        <f>IF('Příloha_1_ZD-Položkový_ceník'!AA38&gt;0,'Příloha_1_ZD-Položkový_ceník'!AA38," ")</f>
        <v xml:space="preserve"> </v>
      </c>
      <c r="I38" s="40" t="str">
        <f>IF('Příloha_1_ZD-Položkový_ceník'!AB38&gt;0,'Příloha_1_ZD-Položkový_ceník'!AB38," ")</f>
        <v xml:space="preserve"> </v>
      </c>
      <c r="J38" s="29">
        <v>2</v>
      </c>
      <c r="K38" s="37" t="str">
        <f>IF('Příloha_1_ZD-Položkový_ceník'!AD38&gt;0,'Příloha_1_ZD-Položkový_ceník'!AD38," ")</f>
        <v xml:space="preserve"> </v>
      </c>
      <c r="L38" s="37" t="str">
        <f>IF('Příloha_1_ZD-Položkový_ceník'!AE38&gt;0,'Příloha_1_ZD-Položkový_ceník'!AE38," ")</f>
        <v xml:space="preserve"> </v>
      </c>
      <c r="M38" s="37" t="str">
        <f>IF('Příloha_1_ZD-Položkový_ceník'!AF38&gt;0,'Příloha_1_ZD-Položkový_ceník'!AF38," ")</f>
        <v xml:space="preserve"> </v>
      </c>
      <c r="N38" s="36"/>
    </row>
    <row r="39" spans="1:14" ht="60" customHeight="1" x14ac:dyDescent="0.25">
      <c r="A39" s="27">
        <v>25</v>
      </c>
      <c r="B39" s="28"/>
      <c r="C39" s="36"/>
      <c r="D39" s="30" t="s">
        <v>160</v>
      </c>
      <c r="E39" s="30"/>
      <c r="F39" s="30"/>
      <c r="G39" s="30"/>
      <c r="H39" s="41" t="str">
        <f>IF('Příloha_1_ZD-Položkový_ceník'!AA39&gt;0,'Příloha_1_ZD-Položkový_ceník'!AA39," ")</f>
        <v xml:space="preserve"> </v>
      </c>
      <c r="I39" s="40" t="str">
        <f>IF('Příloha_1_ZD-Položkový_ceník'!AB39&gt;0,'Příloha_1_ZD-Položkový_ceník'!AB39," ")</f>
        <v xml:space="preserve"> </v>
      </c>
      <c r="J39" s="29">
        <v>2</v>
      </c>
      <c r="K39" s="37" t="str">
        <f>IF('Příloha_1_ZD-Položkový_ceník'!AD39&gt;0,'Příloha_1_ZD-Položkový_ceník'!AD39," ")</f>
        <v xml:space="preserve"> </v>
      </c>
      <c r="L39" s="37" t="str">
        <f>IF('Příloha_1_ZD-Položkový_ceník'!AE39&gt;0,'Příloha_1_ZD-Položkový_ceník'!AE39," ")</f>
        <v xml:space="preserve"> </v>
      </c>
      <c r="M39" s="37" t="str">
        <f>IF('Příloha_1_ZD-Položkový_ceník'!AF39&gt;0,'Příloha_1_ZD-Položkový_ceník'!AF39," ")</f>
        <v xml:space="preserve"> </v>
      </c>
      <c r="N39" s="36"/>
    </row>
    <row r="40" spans="1:14" ht="60" customHeight="1" x14ac:dyDescent="0.25">
      <c r="A40" s="27">
        <v>26</v>
      </c>
      <c r="B40" s="28"/>
      <c r="C40" s="36"/>
      <c r="D40" s="30" t="s">
        <v>161</v>
      </c>
      <c r="E40" s="30"/>
      <c r="F40" s="30"/>
      <c r="G40" s="30"/>
      <c r="H40" s="41" t="str">
        <f>IF('Příloha_1_ZD-Položkový_ceník'!AA40&gt;0,'Příloha_1_ZD-Položkový_ceník'!AA40," ")</f>
        <v xml:space="preserve"> </v>
      </c>
      <c r="I40" s="40" t="str">
        <f>IF('Příloha_1_ZD-Položkový_ceník'!AB40&gt;0,'Příloha_1_ZD-Položkový_ceník'!AB40," ")</f>
        <v xml:space="preserve"> </v>
      </c>
      <c r="J40" s="29">
        <v>2</v>
      </c>
      <c r="K40" s="37" t="str">
        <f>IF('Příloha_1_ZD-Položkový_ceník'!AD40&gt;0,'Příloha_1_ZD-Položkový_ceník'!AD40," ")</f>
        <v xml:space="preserve"> </v>
      </c>
      <c r="L40" s="37" t="str">
        <f>IF('Příloha_1_ZD-Položkový_ceník'!AE40&gt;0,'Příloha_1_ZD-Položkový_ceník'!AE40," ")</f>
        <v xml:space="preserve"> </v>
      </c>
      <c r="M40" s="37" t="str">
        <f>IF('Příloha_1_ZD-Položkový_ceník'!AF40&gt;0,'Příloha_1_ZD-Položkový_ceník'!AF40," ")</f>
        <v xml:space="preserve"> </v>
      </c>
      <c r="N40" s="36"/>
    </row>
    <row r="41" spans="1:14" ht="60" customHeight="1" x14ac:dyDescent="0.25">
      <c r="A41" s="27">
        <v>27</v>
      </c>
      <c r="B41" s="28"/>
      <c r="C41" s="36"/>
      <c r="D41" s="30" t="s">
        <v>132</v>
      </c>
      <c r="E41" s="30"/>
      <c r="F41" s="30"/>
      <c r="G41" s="30"/>
      <c r="H41" s="41" t="str">
        <f>IF('Příloha_1_ZD-Položkový_ceník'!AA41&gt;0,'Příloha_1_ZD-Položkový_ceník'!AA41," ")</f>
        <v xml:space="preserve"> </v>
      </c>
      <c r="I41" s="40" t="str">
        <f>IF('Příloha_1_ZD-Položkový_ceník'!AB41&gt;0,'Příloha_1_ZD-Položkový_ceník'!AB41," ")</f>
        <v xml:space="preserve"> </v>
      </c>
      <c r="J41" s="29">
        <v>800</v>
      </c>
      <c r="K41" s="37" t="str">
        <f>IF('Příloha_1_ZD-Položkový_ceník'!AD41&gt;0,'Příloha_1_ZD-Položkový_ceník'!AD41," ")</f>
        <v xml:space="preserve"> </v>
      </c>
      <c r="L41" s="37" t="str">
        <f>IF('Příloha_1_ZD-Položkový_ceník'!AE41&gt;0,'Příloha_1_ZD-Položkový_ceník'!AE41," ")</f>
        <v xml:space="preserve"> </v>
      </c>
      <c r="M41" s="37" t="str">
        <f>IF('Příloha_1_ZD-Položkový_ceník'!AF41&gt;0,'Příloha_1_ZD-Položkový_ceník'!AF41," ")</f>
        <v xml:space="preserve"> </v>
      </c>
      <c r="N41" s="36"/>
    </row>
    <row r="42" spans="1:14" ht="60" customHeight="1" x14ac:dyDescent="0.25">
      <c r="A42" s="27">
        <v>28</v>
      </c>
      <c r="B42" s="28"/>
      <c r="C42" s="36"/>
      <c r="D42" s="30" t="s">
        <v>162</v>
      </c>
      <c r="E42" s="30"/>
      <c r="F42" s="30"/>
      <c r="G42" s="30"/>
      <c r="H42" s="41" t="str">
        <f>IF('Příloha_1_ZD-Položkový_ceník'!AA42&gt;0,'Příloha_1_ZD-Položkový_ceník'!AA42," ")</f>
        <v xml:space="preserve"> </v>
      </c>
      <c r="I42" s="40" t="str">
        <f>IF('Příloha_1_ZD-Položkový_ceník'!AB42&gt;0,'Příloha_1_ZD-Položkový_ceník'!AB42," ")</f>
        <v xml:space="preserve"> </v>
      </c>
      <c r="J42" s="29">
        <v>2</v>
      </c>
      <c r="K42" s="37" t="str">
        <f>IF('Příloha_1_ZD-Položkový_ceník'!AD42&gt;0,'Příloha_1_ZD-Položkový_ceník'!AD42," ")</f>
        <v xml:space="preserve"> </v>
      </c>
      <c r="L42" s="37" t="str">
        <f>IF('Příloha_1_ZD-Položkový_ceník'!AE42&gt;0,'Příloha_1_ZD-Položkový_ceník'!AE42," ")</f>
        <v xml:space="preserve"> </v>
      </c>
      <c r="M42" s="37" t="str">
        <f>IF('Příloha_1_ZD-Položkový_ceník'!AF42&gt;0,'Příloha_1_ZD-Položkový_ceník'!AF42," ")</f>
        <v xml:space="preserve"> </v>
      </c>
      <c r="N42" s="36"/>
    </row>
    <row r="43" spans="1:14" ht="60" customHeight="1" x14ac:dyDescent="0.25">
      <c r="A43" s="27">
        <v>29</v>
      </c>
      <c r="B43" s="28"/>
      <c r="C43" s="36"/>
      <c r="D43" s="30" t="s">
        <v>163</v>
      </c>
      <c r="E43" s="30"/>
      <c r="F43" s="30" t="s">
        <v>165</v>
      </c>
      <c r="G43" s="30"/>
      <c r="H43" s="41"/>
      <c r="I43" s="40"/>
      <c r="J43" s="29">
        <v>6</v>
      </c>
      <c r="K43" s="37" t="str">
        <f>IF('Příloha_1_ZD-Položkový_ceník'!AD43&gt;0,'Příloha_1_ZD-Položkový_ceník'!AD43," ")</f>
        <v xml:space="preserve"> </v>
      </c>
      <c r="L43" s="37" t="str">
        <f>IF('Příloha_1_ZD-Položkový_ceník'!AE43&gt;0,'Příloha_1_ZD-Položkový_ceník'!AE43," ")</f>
        <v xml:space="preserve"> </v>
      </c>
      <c r="M43" s="37" t="str">
        <f>IF('Příloha_1_ZD-Položkový_ceník'!AF43&gt;0,'Příloha_1_ZD-Položkový_ceník'!AF43," ")</f>
        <v xml:space="preserve"> </v>
      </c>
      <c r="N43" s="36"/>
    </row>
    <row r="44" spans="1:14" ht="30.75" customHeight="1" thickBot="1" x14ac:dyDescent="0.3">
      <c r="B44" s="63" t="str">
        <f>'Příloha_1_ZD-Položkový_ceník'!AG44</f>
        <v>Celkový počet měsíců:</v>
      </c>
      <c r="C44" s="64"/>
      <c r="D44" s="38">
        <v>12</v>
      </c>
      <c r="E44" s="39"/>
      <c r="F44" s="39"/>
      <c r="K44" s="19">
        <f>SUM(K15:K43)</f>
        <v>0</v>
      </c>
      <c r="L44" s="19">
        <f>SUM(L15:L43)</f>
        <v>0</v>
      </c>
      <c r="M44" s="19">
        <f>SUM(M15:M43)</f>
        <v>0</v>
      </c>
      <c r="N44" s="11"/>
    </row>
    <row r="45" spans="1:14" ht="32.25" customHeight="1" x14ac:dyDescent="0.25"/>
    <row r="46" spans="1:14" ht="30.75" customHeight="1" x14ac:dyDescent="0.25">
      <c r="A46" s="2"/>
      <c r="G46" s="3"/>
      <c r="H46" s="3"/>
      <c r="I46" s="3"/>
      <c r="J46" s="3"/>
    </row>
    <row r="47" spans="1:14" ht="30.75" customHeight="1" x14ac:dyDescent="0.25">
      <c r="A47" s="2"/>
      <c r="G47" s="3"/>
      <c r="H47" s="3"/>
      <c r="I47" s="3"/>
      <c r="J47" s="3"/>
    </row>
    <row r="48" spans="1:14" ht="30.75" customHeight="1" x14ac:dyDescent="0.25">
      <c r="A48" s="53" t="s">
        <v>88</v>
      </c>
      <c r="B48" s="53"/>
      <c r="C48" s="53"/>
      <c r="D48" s="53"/>
      <c r="E48" s="53"/>
      <c r="F48" s="53"/>
      <c r="G48" s="53"/>
      <c r="H48" s="53"/>
      <c r="I48" s="53"/>
      <c r="J48" s="53"/>
      <c r="K48" s="53"/>
      <c r="L48" s="53"/>
      <c r="M48" s="53"/>
    </row>
    <row r="49" spans="1:11" ht="30.75" customHeight="1" x14ac:dyDescent="0.25">
      <c r="A49" s="2"/>
      <c r="G49" s="3"/>
      <c r="H49" s="3"/>
      <c r="I49" s="3"/>
      <c r="J49" s="3"/>
    </row>
    <row r="50" spans="1:11" ht="30.75" customHeight="1" x14ac:dyDescent="0.25">
      <c r="A50" s="2"/>
      <c r="G50" s="3"/>
      <c r="H50" s="3"/>
      <c r="I50" s="3"/>
      <c r="J50" s="3"/>
    </row>
    <row r="51" spans="1:11" ht="31.5" customHeight="1" x14ac:dyDescent="0.25">
      <c r="A51" s="2"/>
      <c r="G51" s="3"/>
      <c r="H51" s="3"/>
      <c r="I51" s="3"/>
      <c r="J51" s="3"/>
    </row>
    <row r="52" spans="1:11" ht="27" customHeight="1" x14ac:dyDescent="0.25">
      <c r="A52" s="2"/>
      <c r="G52" s="3"/>
      <c r="H52" s="3"/>
      <c r="I52" s="3"/>
      <c r="J52" s="3"/>
    </row>
    <row r="53" spans="1:11" x14ac:dyDescent="0.25">
      <c r="A53" s="2"/>
      <c r="G53" s="3"/>
      <c r="H53" s="3"/>
      <c r="I53" s="3"/>
      <c r="J53" s="3"/>
    </row>
    <row r="54" spans="1:11" x14ac:dyDescent="0.25">
      <c r="A54" s="2"/>
      <c r="B54" s="17" t="s">
        <v>26</v>
      </c>
      <c r="C54" s="16" t="str">
        <f>IF('Příloha_1_ZD-Položkový_ceník'!D56="„DOPLNÍ ÚČASTNÍK“","",'Příloha_1_ZD-Položkový_ceník'!D56)</f>
        <v/>
      </c>
      <c r="E54" s="18" t="s">
        <v>82</v>
      </c>
      <c r="F54" s="59" t="str">
        <f>IF('Příloha_1_ZD-Položkový_ceník'!J56="„DOPLNÍ ÚČASTNÍK“","",'Příloha_1_ZD-Položkový_ceník'!J56)</f>
        <v/>
      </c>
      <c r="G54" s="59"/>
      <c r="H54" s="59"/>
      <c r="I54" s="59"/>
      <c r="J54" s="59"/>
      <c r="K54" s="59"/>
    </row>
    <row r="56" spans="1:11" ht="30" customHeight="1" x14ac:dyDescent="0.25"/>
  </sheetData>
  <sheetProtection formatRows="0"/>
  <protectedRanges>
    <protectedRange sqref="C54 F54" name="Oblast1"/>
  </protectedRanges>
  <mergeCells count="10">
    <mergeCell ref="K3:N3"/>
    <mergeCell ref="K4:N4"/>
    <mergeCell ref="K5:N5"/>
    <mergeCell ref="K6:N6"/>
    <mergeCell ref="B44:C44"/>
    <mergeCell ref="F54:K54"/>
    <mergeCell ref="A48:M48"/>
    <mergeCell ref="A12:N12"/>
    <mergeCell ref="C4:E4"/>
    <mergeCell ref="C6:E6"/>
  </mergeCells>
  <printOptions horizontalCentered="1"/>
  <pageMargins left="0.15748031496062992" right="0.23622047244094491" top="0.74803149606299213" bottom="0.51181102362204722" header="0.31496062992125984" footer="0.31496062992125984"/>
  <pageSetup paperSize="8" scale="78" fitToHeight="0" orientation="landscape" r:id="rId1"/>
  <headerFooter>
    <oddFooter>&amp;L&amp;F&amp;C&amp;A&amp;R&amp;P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Příloha_1_ZD-Položkový_ceník</vt:lpstr>
      <vt:lpstr>Př._A_Smlouvy-Položkový_ceník</vt:lpstr>
      <vt:lpstr>'Př._A_Smlouvy-Položkový_ceník'!Názvy_tisku</vt:lpstr>
      <vt:lpstr>'Příloha_1_ZD-Položkový_ceník'!Názvy_tisku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2019-02-20T11:19:39Z</dcterms:created>
  <dcterms:modified xsi:type="dcterms:W3CDTF">2021-01-19T13:47:54Z</dcterms:modified>
</cp:coreProperties>
</file>