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19\Pontika\Cyklostezka Šabina\opravené\"/>
    </mc:Choice>
  </mc:AlternateContent>
  <bookViews>
    <workbookView xWindow="0" yWindow="0" windowWidth="0" windowHeight="0"/>
  </bookViews>
  <sheets>
    <sheet name="Rekapitulace stavby" sheetId="1" r:id="rId1"/>
    <sheet name="SO 101 - Cyklostezka " sheetId="2" r:id="rId2"/>
    <sheet name="SO 101.1 - Cyklostezka - ..." sheetId="3" r:id="rId3"/>
    <sheet name="SO 201 - Most přes Arnolt..." sheetId="4" r:id="rId4"/>
    <sheet name="SO 202 - Lávka přes Ohři" sheetId="5" r:id="rId5"/>
    <sheet name="VON.1 - Vedlejší a ostatn..." sheetId="6" r:id="rId6"/>
    <sheet name="VON.2 - Vedlejší a ostatn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101 - Cyklostezka '!$C$89:$K$461</definedName>
    <definedName name="_xlnm.Print_Area" localSheetId="1">'SO 101 - Cyklostezka '!$C$4:$J$39,'SO 101 - Cyklostezka '!$C$45:$J$71,'SO 101 - Cyklostezka '!$C$77:$K$461</definedName>
    <definedName name="_xlnm.Print_Titles" localSheetId="1">'SO 101 - Cyklostezka '!$89:$89</definedName>
    <definedName name="_xlnm._FilterDatabase" localSheetId="2" hidden="1">'SO 101.1 - Cyklostezka - ...'!$C$81:$K$293</definedName>
    <definedName name="_xlnm.Print_Area" localSheetId="2">'SO 101.1 - Cyklostezka - ...'!$C$4:$J$39,'SO 101.1 - Cyklostezka - ...'!$C$45:$J$63,'SO 101.1 - Cyklostezka - ...'!$C$69:$K$293</definedName>
    <definedName name="_xlnm.Print_Titles" localSheetId="2">'SO 101.1 - Cyklostezka - ...'!$81:$81</definedName>
    <definedName name="_xlnm._FilterDatabase" localSheetId="3" hidden="1">'SO 201 - Most přes Arnolt...'!$C$81:$K$87</definedName>
    <definedName name="_xlnm.Print_Area" localSheetId="3">'SO 201 - Most přes Arnolt...'!$C$4:$J$39,'SO 201 - Most přes Arnolt...'!$C$45:$J$63,'SO 201 - Most přes Arnolt...'!$C$69:$K$87</definedName>
    <definedName name="_xlnm.Print_Titles" localSheetId="3">'SO 201 - Most přes Arnolt...'!$81:$81</definedName>
    <definedName name="_xlnm._FilterDatabase" localSheetId="4" hidden="1">'SO 202 - Lávka přes Ohři'!$C$81:$K$87</definedName>
    <definedName name="_xlnm.Print_Area" localSheetId="4">'SO 202 - Lávka přes Ohři'!$C$4:$J$39,'SO 202 - Lávka přes Ohři'!$C$45:$J$63,'SO 202 - Lávka přes Ohři'!$C$69:$K$87</definedName>
    <definedName name="_xlnm.Print_Titles" localSheetId="4">'SO 202 - Lávka přes Ohři'!$81:$81</definedName>
    <definedName name="_xlnm._FilterDatabase" localSheetId="5" hidden="1">'VON.1 - Vedlejší a ostatn...'!$C$82:$K$104</definedName>
    <definedName name="_xlnm.Print_Area" localSheetId="5">'VON.1 - Vedlejší a ostatn...'!$C$4:$J$39,'VON.1 - Vedlejší a ostatn...'!$C$45:$J$64,'VON.1 - Vedlejší a ostatn...'!$C$70:$K$104</definedName>
    <definedName name="_xlnm.Print_Titles" localSheetId="5">'VON.1 - Vedlejší a ostatn...'!$82:$82</definedName>
    <definedName name="_xlnm._FilterDatabase" localSheetId="6" hidden="1">'VON.2 - Vedlejší a ostatn...'!$C$81:$K$92</definedName>
    <definedName name="_xlnm.Print_Area" localSheetId="6">'VON.2 - Vedlejší a ostatn...'!$C$4:$J$39,'VON.2 - Vedlejší a ostatn...'!$C$45:$J$63,'VON.2 - Vedlejší a ostatn...'!$C$69:$K$92</definedName>
    <definedName name="_xlnm.Print_Titles" localSheetId="6">'VON.2 - Vedlejší a ostatn...'!$81:$81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91"/>
  <c r="BH91"/>
  <c r="BG91"/>
  <c r="BF91"/>
  <c r="T91"/>
  <c r="T90"/>
  <c r="R91"/>
  <c r="R90"/>
  <c r="P91"/>
  <c r="P90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72"/>
  <c i="6" r="J37"/>
  <c r="J36"/>
  <c i="1" r="AY59"/>
  <c i="6" r="J35"/>
  <c i="1" r="AX59"/>
  <c i="6"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T85"/>
  <c r="R86"/>
  <c r="R85"/>
  <c r="P86"/>
  <c r="P85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5" r="J37"/>
  <c r="J36"/>
  <c i="1" r="AY58"/>
  <c i="5" r="J35"/>
  <c i="1" r="AX58"/>
  <c i="5" r="BI86"/>
  <c r="BH86"/>
  <c r="BG86"/>
  <c r="BF86"/>
  <c r="T86"/>
  <c r="T85"/>
  <c r="T84"/>
  <c r="T83"/>
  <c r="T82"/>
  <c r="R86"/>
  <c r="R85"/>
  <c r="R84"/>
  <c r="R83"/>
  <c r="R82"/>
  <c r="P86"/>
  <c r="P85"/>
  <c r="P84"/>
  <c r="P83"/>
  <c r="P82"/>
  <c i="1" r="AU58"/>
  <c i="5"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4" r="J37"/>
  <c r="J36"/>
  <c i="1" r="AY57"/>
  <c i="4" r="J35"/>
  <c i="1" r="AX57"/>
  <c i="4" r="BI86"/>
  <c r="BH86"/>
  <c r="BG86"/>
  <c r="BF86"/>
  <c r="T86"/>
  <c r="T85"/>
  <c r="T84"/>
  <c r="T83"/>
  <c r="T82"/>
  <c r="R86"/>
  <c r="R85"/>
  <c r="R84"/>
  <c r="R83"/>
  <c r="R82"/>
  <c r="P86"/>
  <c r="P85"/>
  <c r="P84"/>
  <c r="P83"/>
  <c r="P82"/>
  <c i="1" r="AU57"/>
  <c i="4"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3" r="J37"/>
  <c r="J36"/>
  <c i="1" r="AY56"/>
  <c i="3" r="J35"/>
  <c i="1" r="AX56"/>
  <c i="3" r="BI292"/>
  <c r="BH292"/>
  <c r="BG292"/>
  <c r="BF292"/>
  <c r="T292"/>
  <c r="T291"/>
  <c r="R292"/>
  <c r="R291"/>
  <c r="P292"/>
  <c r="P291"/>
  <c r="BI289"/>
  <c r="BH289"/>
  <c r="BG289"/>
  <c r="BF289"/>
  <c r="T289"/>
  <c r="R289"/>
  <c r="P289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2" r="J37"/>
  <c r="J36"/>
  <c i="1" r="AY55"/>
  <c i="2" r="J35"/>
  <c i="1" r="AX55"/>
  <c i="2" r="BI460"/>
  <c r="BH460"/>
  <c r="BG460"/>
  <c r="BF460"/>
  <c r="T460"/>
  <c r="T459"/>
  <c r="R460"/>
  <c r="R459"/>
  <c r="P460"/>
  <c r="P459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6"/>
  <c r="BH386"/>
  <c r="BG386"/>
  <c r="BF386"/>
  <c r="T386"/>
  <c r="R386"/>
  <c r="P386"/>
  <c r="BI380"/>
  <c r="BH380"/>
  <c r="BG380"/>
  <c r="BF380"/>
  <c r="T380"/>
  <c r="R380"/>
  <c r="P380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60"/>
  <c r="BH260"/>
  <c r="BG260"/>
  <c r="BF260"/>
  <c r="T260"/>
  <c r="R260"/>
  <c r="P260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07"/>
  <c r="BH207"/>
  <c r="BG207"/>
  <c r="BF207"/>
  <c r="T207"/>
  <c r="R207"/>
  <c r="P207"/>
  <c r="BI203"/>
  <c r="BH203"/>
  <c r="BG203"/>
  <c r="BF203"/>
  <c r="T203"/>
  <c r="R203"/>
  <c r="P203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3"/>
  <c r="BH163"/>
  <c r="BG163"/>
  <c r="BF163"/>
  <c r="T163"/>
  <c r="R163"/>
  <c r="P163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05"/>
  <c r="BH105"/>
  <c r="BG105"/>
  <c r="BF105"/>
  <c r="T105"/>
  <c r="R105"/>
  <c r="P105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80"/>
  <c i="1" r="L50"/>
  <c r="AM50"/>
  <c r="AM49"/>
  <c r="L49"/>
  <c r="AM47"/>
  <c r="L47"/>
  <c r="L45"/>
  <c r="L44"/>
  <c i="7" r="J91"/>
  <c i="6" r="BK98"/>
  <c r="J92"/>
  <c r="BK86"/>
  <c i="3" r="J275"/>
  <c r="J252"/>
  <c r="BK234"/>
  <c r="BK203"/>
  <c r="BK169"/>
  <c r="J134"/>
  <c r="J121"/>
  <c r="BK95"/>
  <c i="2" r="J454"/>
  <c r="J448"/>
  <c r="J420"/>
  <c r="BK363"/>
  <c r="J325"/>
  <c r="BK251"/>
  <c r="J207"/>
  <c r="BK182"/>
  <c r="BK172"/>
  <c r="BK148"/>
  <c r="BK129"/>
  <c i="7" r="BK85"/>
  <c i="6" r="J98"/>
  <c r="BK90"/>
  <c i="3" r="J289"/>
  <c r="J258"/>
  <c r="BK231"/>
  <c r="J198"/>
  <c r="J166"/>
  <c r="J129"/>
  <c r="J117"/>
  <c r="J105"/>
  <c i="2" r="BK460"/>
  <c r="BK456"/>
  <c r="BK448"/>
  <c r="BK423"/>
  <c r="BK404"/>
  <c r="J396"/>
  <c r="J352"/>
  <c r="BK337"/>
  <c r="J279"/>
  <c r="BK262"/>
  <c r="J238"/>
  <c r="BK185"/>
  <c r="J148"/>
  <c i="4" r="J86"/>
  <c i="3" r="BK252"/>
  <c r="J240"/>
  <c r="J225"/>
  <c r="BK216"/>
  <c r="BK198"/>
  <c r="J148"/>
  <c r="J109"/>
  <c r="J98"/>
  <c i="2" r="BK446"/>
  <c r="BK431"/>
  <c r="BK420"/>
  <c r="J414"/>
  <c r="J407"/>
  <c r="BK396"/>
  <c r="J380"/>
  <c r="J337"/>
  <c r="BK309"/>
  <c r="BK293"/>
  <c r="BK279"/>
  <c r="BK253"/>
  <c r="J242"/>
  <c r="BK207"/>
  <c r="J172"/>
  <c r="BK126"/>
  <c i="1" r="AS54"/>
  <c i="3" r="J243"/>
  <c r="BK219"/>
  <c r="BK211"/>
  <c r="BK176"/>
  <c r="J139"/>
  <c r="BK117"/>
  <c r="BK98"/>
  <c r="BK85"/>
  <c i="2" r="BK414"/>
  <c r="BK392"/>
  <c r="BK368"/>
  <c r="BK333"/>
  <c r="BK317"/>
  <c r="J298"/>
  <c r="J262"/>
  <c r="J253"/>
  <c r="J230"/>
  <c r="BK137"/>
  <c r="J126"/>
  <c i="5" r="J34"/>
  <c i="1" r="AW58"/>
  <c i="4" r="F37"/>
  <c i="1" r="BD57"/>
  <c i="5" r="F35"/>
  <c i="1" r="BB58"/>
  <c i="7" r="J88"/>
  <c i="6" r="J100"/>
  <c r="J90"/>
  <c i="5" r="J86"/>
  <c i="3" r="J262"/>
  <c r="J246"/>
  <c r="J231"/>
  <c r="J194"/>
  <c r="BK166"/>
  <c r="BK145"/>
  <c r="BK113"/>
  <c r="J90"/>
  <c i="2" r="BK451"/>
  <c r="BK428"/>
  <c r="BK417"/>
  <c r="BK352"/>
  <c r="J273"/>
  <c r="BK224"/>
  <c r="J177"/>
  <c r="BK163"/>
  <c r="BK139"/>
  <c i="7" r="BK88"/>
  <c i="6" r="BK100"/>
  <c r="BK92"/>
  <c i="5" r="BK86"/>
  <c i="3" r="J266"/>
  <c r="BK237"/>
  <c r="BK225"/>
  <c r="J169"/>
  <c r="J145"/>
  <c r="J125"/>
  <c r="BK109"/>
  <c r="J88"/>
  <c i="2" r="J456"/>
  <c r="BK434"/>
  <c r="J410"/>
  <c r="BK401"/>
  <c r="J363"/>
  <c r="BK341"/>
  <c r="J293"/>
  <c r="J267"/>
  <c r="BK242"/>
  <c r="BK227"/>
  <c r="J221"/>
  <c r="J139"/>
  <c i="3" r="BK278"/>
  <c r="J249"/>
  <c r="J234"/>
  <c r="J222"/>
  <c r="J203"/>
  <c r="J172"/>
  <c r="J101"/>
  <c r="BK92"/>
  <c i="2" r="BK437"/>
  <c r="J423"/>
  <c r="BK412"/>
  <c r="J392"/>
  <c r="BK358"/>
  <c r="J333"/>
  <c r="J303"/>
  <c r="BK288"/>
  <c r="BK267"/>
  <c r="J251"/>
  <c r="J227"/>
  <c r="J203"/>
  <c r="J131"/>
  <c r="J93"/>
  <c i="3" r="BK292"/>
  <c r="BK289"/>
  <c r="J278"/>
  <c r="J269"/>
  <c r="BK240"/>
  <c r="J216"/>
  <c r="BK194"/>
  <c r="BK152"/>
  <c r="BK134"/>
  <c r="J95"/>
  <c i="2" r="J451"/>
  <c r="J412"/>
  <c r="BK380"/>
  <c r="J335"/>
  <c r="BK325"/>
  <c r="J309"/>
  <c r="J288"/>
  <c r="BK260"/>
  <c r="J233"/>
  <c r="BK177"/>
  <c r="BK146"/>
  <c r="J129"/>
  <c r="BK93"/>
  <c i="5" r="F37"/>
  <c i="1" r="BD58"/>
  <c i="4" r="J34"/>
  <c i="1" r="AW57"/>
  <c i="7" r="J85"/>
  <c i="6" r="J103"/>
  <c r="BK95"/>
  <c i="3" r="J281"/>
  <c r="BK266"/>
  <c r="BK249"/>
  <c r="J237"/>
  <c r="BK213"/>
  <c r="J190"/>
  <c r="J152"/>
  <c r="BK125"/>
  <c r="BK101"/>
  <c r="BK88"/>
  <c i="2" r="J446"/>
  <c r="J401"/>
  <c r="BK335"/>
  <c r="J317"/>
  <c r="BK230"/>
  <c r="BK203"/>
  <c r="BK174"/>
  <c r="J146"/>
  <c i="7" r="BK91"/>
  <c i="6" r="BK103"/>
  <c r="J95"/>
  <c r="J86"/>
  <c i="3" r="BK269"/>
  <c r="BK246"/>
  <c r="J228"/>
  <c r="BK172"/>
  <c r="BK148"/>
  <c r="BK142"/>
  <c r="BK121"/>
  <c r="J113"/>
  <c r="J85"/>
  <c i="2" r="J460"/>
  <c r="BK454"/>
  <c r="J431"/>
  <c r="BK407"/>
  <c r="J368"/>
  <c r="J358"/>
  <c r="BK347"/>
  <c r="BK314"/>
  <c r="BK273"/>
  <c r="J247"/>
  <c r="BK233"/>
  <c r="J224"/>
  <c r="J174"/>
  <c r="J137"/>
  <c i="3" r="BK262"/>
  <c r="BK243"/>
  <c r="BK228"/>
  <c r="J219"/>
  <c r="J211"/>
  <c r="J176"/>
  <c r="BK139"/>
  <c r="BK90"/>
  <c i="2" r="J434"/>
  <c r="J428"/>
  <c r="J417"/>
  <c r="BK410"/>
  <c r="J404"/>
  <c r="BK386"/>
  <c r="J341"/>
  <c r="BK329"/>
  <c r="BK298"/>
  <c r="BK285"/>
  <c r="J260"/>
  <c r="BK247"/>
  <c r="BK221"/>
  <c r="J182"/>
  <c r="BK105"/>
  <c i="4" r="BK86"/>
  <c i="3" r="J292"/>
  <c r="BK281"/>
  <c r="BK275"/>
  <c r="BK258"/>
  <c r="BK222"/>
  <c r="J213"/>
  <c r="BK190"/>
  <c r="J142"/>
  <c r="BK129"/>
  <c r="BK105"/>
  <c r="J92"/>
  <c i="2" r="J437"/>
  <c r="J386"/>
  <c r="J347"/>
  <c r="J329"/>
  <c r="J314"/>
  <c r="BK303"/>
  <c r="J285"/>
  <c r="BK238"/>
  <c r="J185"/>
  <c r="J163"/>
  <c r="BK131"/>
  <c r="J105"/>
  <c i="4" r="F35"/>
  <c i="1" r="BB57"/>
  <c i="5" r="F36"/>
  <c i="1" r="BC58"/>
  <c i="4" r="F36"/>
  <c i="1" r="BC57"/>
  <c i="2" l="1" r="R92"/>
  <c r="P220"/>
  <c r="BK237"/>
  <c r="J237"/>
  <c r="J63"/>
  <c r="BK272"/>
  <c r="J272"/>
  <c r="J64"/>
  <c r="BK328"/>
  <c r="J328"/>
  <c r="J65"/>
  <c r="BK346"/>
  <c r="BK345"/>
  <c r="J345"/>
  <c r="J66"/>
  <c r="BK430"/>
  <c r="J430"/>
  <c r="J68"/>
  <c r="BK445"/>
  <c r="J445"/>
  <c r="J69"/>
  <c i="3" r="P84"/>
  <c r="P83"/>
  <c r="P82"/>
  <c i="1" r="AU56"/>
  <c i="2" r="P92"/>
  <c r="T220"/>
  <c r="R237"/>
  <c r="P272"/>
  <c r="R328"/>
  <c r="R346"/>
  <c r="P430"/>
  <c r="P445"/>
  <c i="3" r="BK84"/>
  <c r="J84"/>
  <c r="J61"/>
  <c i="2" r="BK92"/>
  <c r="BK220"/>
  <c r="J220"/>
  <c r="J62"/>
  <c r="P237"/>
  <c r="R272"/>
  <c r="P328"/>
  <c r="P346"/>
  <c r="P345"/>
  <c r="R430"/>
  <c r="R445"/>
  <c i="3" r="R84"/>
  <c r="R83"/>
  <c r="R82"/>
  <c i="6" r="P89"/>
  <c r="T89"/>
  <c r="P97"/>
  <c r="T97"/>
  <c i="7" r="P84"/>
  <c r="P83"/>
  <c r="P82"/>
  <c i="1" r="AU60"/>
  <c i="2" r="T92"/>
  <c r="R220"/>
  <c r="T237"/>
  <c r="T272"/>
  <c r="T328"/>
  <c r="T346"/>
  <c r="T345"/>
  <c r="T430"/>
  <c r="T445"/>
  <c i="3" r="T84"/>
  <c r="T83"/>
  <c r="T82"/>
  <c i="6" r="BK89"/>
  <c r="J89"/>
  <c r="J62"/>
  <c r="R89"/>
  <c r="BK97"/>
  <c r="J97"/>
  <c r="J63"/>
  <c r="R97"/>
  <c i="7" r="BK84"/>
  <c r="J84"/>
  <c r="J61"/>
  <c r="R84"/>
  <c r="R83"/>
  <c r="R82"/>
  <c r="T84"/>
  <c r="T83"/>
  <c r="T82"/>
  <c i="2" r="F87"/>
  <c r="BE139"/>
  <c r="BE146"/>
  <c r="BE172"/>
  <c r="BE182"/>
  <c r="BE203"/>
  <c r="BE221"/>
  <c r="BE224"/>
  <c r="BE242"/>
  <c r="BE262"/>
  <c r="BE267"/>
  <c r="BE273"/>
  <c r="BE285"/>
  <c r="BE335"/>
  <c r="BE341"/>
  <c r="BE358"/>
  <c r="BE404"/>
  <c r="BE407"/>
  <c r="BE420"/>
  <c r="BE423"/>
  <c r="BE428"/>
  <c r="BE431"/>
  <c r="BE446"/>
  <c r="BK459"/>
  <c r="J459"/>
  <c r="J70"/>
  <c i="3" r="E48"/>
  <c r="J76"/>
  <c r="J79"/>
  <c r="BE88"/>
  <c r="BE105"/>
  <c r="BE121"/>
  <c r="BE145"/>
  <c r="BE169"/>
  <c r="BE172"/>
  <c r="BE198"/>
  <c r="BE225"/>
  <c r="BE231"/>
  <c r="BE246"/>
  <c r="BE289"/>
  <c r="BE292"/>
  <c i="4" r="J52"/>
  <c r="F55"/>
  <c i="6" r="BE92"/>
  <c i="2" r="E48"/>
  <c r="J55"/>
  <c r="BE129"/>
  <c r="BE137"/>
  <c r="BE148"/>
  <c r="BE163"/>
  <c r="BE174"/>
  <c r="BE230"/>
  <c r="BE233"/>
  <c r="BE279"/>
  <c r="BE314"/>
  <c r="BE363"/>
  <c r="BE451"/>
  <c i="3" r="BE85"/>
  <c r="BE125"/>
  <c r="BE142"/>
  <c r="BE166"/>
  <c r="BE194"/>
  <c r="BE237"/>
  <c r="BE275"/>
  <c r="BE281"/>
  <c r="BK291"/>
  <c r="J291"/>
  <c r="J62"/>
  <c i="4" r="J55"/>
  <c i="2" r="J52"/>
  <c r="BE105"/>
  <c r="BE126"/>
  <c r="BE131"/>
  <c r="BE177"/>
  <c r="BE185"/>
  <c r="BE227"/>
  <c r="BE247"/>
  <c r="BE251"/>
  <c r="BE253"/>
  <c r="BE303"/>
  <c r="BE317"/>
  <c r="BE325"/>
  <c r="BE329"/>
  <c r="BE347"/>
  <c r="BE380"/>
  <c r="BE410"/>
  <c r="BE414"/>
  <c r="BE417"/>
  <c r="BE434"/>
  <c r="BE437"/>
  <c r="BE454"/>
  <c r="BE456"/>
  <c r="BE460"/>
  <c i="3" r="BE90"/>
  <c r="BE92"/>
  <c r="BE95"/>
  <c r="BE98"/>
  <c r="BE117"/>
  <c r="BE129"/>
  <c r="BE134"/>
  <c r="BE152"/>
  <c r="BE176"/>
  <c r="BE190"/>
  <c r="BE203"/>
  <c r="BE211"/>
  <c r="BE213"/>
  <c r="BE216"/>
  <c r="BE219"/>
  <c r="BE249"/>
  <c r="BE258"/>
  <c r="BE262"/>
  <c r="BE269"/>
  <c r="BE278"/>
  <c i="4" r="BK85"/>
  <c r="J85"/>
  <c r="J62"/>
  <c i="5" r="E48"/>
  <c r="J52"/>
  <c r="F55"/>
  <c r="BK85"/>
  <c r="J85"/>
  <c r="J62"/>
  <c i="6" r="E48"/>
  <c r="J52"/>
  <c r="J55"/>
  <c r="BE90"/>
  <c r="BE95"/>
  <c r="BE98"/>
  <c r="BE100"/>
  <c r="BE103"/>
  <c r="BK85"/>
  <c r="J85"/>
  <c r="J61"/>
  <c i="7" r="E48"/>
  <c r="J52"/>
  <c r="J55"/>
  <c r="F79"/>
  <c r="BE91"/>
  <c i="2" r="BE93"/>
  <c r="BE207"/>
  <c r="BE238"/>
  <c r="BE260"/>
  <c r="BE288"/>
  <c r="BE293"/>
  <c r="BE298"/>
  <c r="BE309"/>
  <c r="BE333"/>
  <c r="BE337"/>
  <c r="BE352"/>
  <c r="BE368"/>
  <c r="BE386"/>
  <c r="BE392"/>
  <c r="BE396"/>
  <c r="BE401"/>
  <c r="BE412"/>
  <c r="BE448"/>
  <c i="3" r="F55"/>
  <c r="BE101"/>
  <c r="BE109"/>
  <c r="BE113"/>
  <c r="BE139"/>
  <c r="BE148"/>
  <c r="BE222"/>
  <c r="BE228"/>
  <c r="BE234"/>
  <c r="BE240"/>
  <c r="BE243"/>
  <c r="BE252"/>
  <c r="BE266"/>
  <c i="4" r="E48"/>
  <c r="BE86"/>
  <c i="5" r="J55"/>
  <c r="BE86"/>
  <c i="6" r="F55"/>
  <c r="BE86"/>
  <c i="7" r="BE85"/>
  <c r="BE88"/>
  <c r="BK90"/>
  <c r="J90"/>
  <c r="J62"/>
  <c i="3" r="F35"/>
  <c i="1" r="BB56"/>
  <c i="2" r="F36"/>
  <c i="1" r="BC55"/>
  <c i="2" r="F34"/>
  <c i="1" r="BA55"/>
  <c i="6" r="F35"/>
  <c i="1" r="BB59"/>
  <c i="3" r="F34"/>
  <c i="1" r="BA56"/>
  <c i="6" r="F36"/>
  <c i="1" r="BC59"/>
  <c i="7" r="F34"/>
  <c i="1" r="BA60"/>
  <c i="2" r="F37"/>
  <c i="1" r="BD55"/>
  <c i="7" r="J34"/>
  <c i="1" r="AW60"/>
  <c i="4" r="F34"/>
  <c i="1" r="BA57"/>
  <c i="2" r="F35"/>
  <c i="1" r="BB55"/>
  <c i="3" r="F36"/>
  <c i="1" r="BC56"/>
  <c i="3" r="J34"/>
  <c i="1" r="AW56"/>
  <c i="6" r="F34"/>
  <c i="1" r="BA59"/>
  <c i="7" r="F35"/>
  <c i="1" r="BB60"/>
  <c i="7" r="F36"/>
  <c i="1" r="BC60"/>
  <c i="5" r="F34"/>
  <c i="1" r="BA58"/>
  <c i="3" r="F37"/>
  <c i="1" r="BD56"/>
  <c i="7" r="F37"/>
  <c i="1" r="BD60"/>
  <c i="6" r="J34"/>
  <c i="1" r="AW59"/>
  <c i="6" r="F37"/>
  <c i="1" r="BD59"/>
  <c i="4" r="J33"/>
  <c i="1" r="AV57"/>
  <c r="AT57"/>
  <c i="2" r="J34"/>
  <c i="1" r="AW55"/>
  <c i="5" r="J33"/>
  <c i="1" r="AV58"/>
  <c r="AT58"/>
  <c i="6" l="1" r="R84"/>
  <c r="R83"/>
  <c r="T84"/>
  <c r="T83"/>
  <c r="P84"/>
  <c r="P83"/>
  <c i="1" r="AU59"/>
  <c i="2" r="BK91"/>
  <c r="J91"/>
  <c r="J60"/>
  <c r="R345"/>
  <c r="T91"/>
  <c r="T90"/>
  <c r="R91"/>
  <c r="R90"/>
  <c r="P91"/>
  <c r="P90"/>
  <c i="1" r="AU55"/>
  <c i="2" r="J346"/>
  <c r="J67"/>
  <c i="3" r="BK83"/>
  <c r="J83"/>
  <c r="J60"/>
  <c i="2" r="J92"/>
  <c r="J61"/>
  <c i="4" r="BK84"/>
  <c r="J84"/>
  <c r="J61"/>
  <c i="5" r="BK84"/>
  <c r="J84"/>
  <c r="J61"/>
  <c i="6" r="BK84"/>
  <c r="J84"/>
  <c r="J60"/>
  <c i="7" r="BK83"/>
  <c r="J83"/>
  <c r="J60"/>
  <c i="5" r="F33"/>
  <c i="1" r="AZ58"/>
  <c r="BD54"/>
  <c r="W33"/>
  <c r="BB54"/>
  <c r="AX54"/>
  <c i="3" r="F33"/>
  <c i="1" r="AZ56"/>
  <c r="BA54"/>
  <c r="W30"/>
  <c i="2" r="J33"/>
  <c i="1" r="AV55"/>
  <c r="AT55"/>
  <c i="2" r="F33"/>
  <c i="1" r="AZ55"/>
  <c r="AU54"/>
  <c i="4" r="F33"/>
  <c i="1" r="AZ57"/>
  <c i="6" r="F33"/>
  <c i="1" r="AZ59"/>
  <c i="7" r="F33"/>
  <c i="1" r="AZ60"/>
  <c i="6" r="J33"/>
  <c i="1" r="AV59"/>
  <c r="AT59"/>
  <c r="BC54"/>
  <c r="W32"/>
  <c i="3" r="J33"/>
  <c i="1" r="AV56"/>
  <c r="AT56"/>
  <c i="7" r="J33"/>
  <c i="1" r="AV60"/>
  <c r="AT60"/>
  <c i="2" l="1" r="BK90"/>
  <c r="J90"/>
  <c r="J59"/>
  <c i="3" r="BK82"/>
  <c r="J82"/>
  <c i="4" r="BK83"/>
  <c r="J83"/>
  <c r="J60"/>
  <c i="6" r="BK83"/>
  <c r="J83"/>
  <c r="J59"/>
  <c i="7" r="BK82"/>
  <c r="J82"/>
  <c r="J59"/>
  <c i="5" r="BK83"/>
  <c r="J83"/>
  <c r="J60"/>
  <c i="1" r="AZ54"/>
  <c r="AV54"/>
  <c r="AK29"/>
  <c r="AW54"/>
  <c r="AK30"/>
  <c r="W31"/>
  <c r="AY54"/>
  <c i="3" r="J30"/>
  <c i="1" r="AG56"/>
  <c r="AN56"/>
  <c i="3" l="1" r="J39"/>
  <c r="J59"/>
  <c i="5" r="BK82"/>
  <c r="J82"/>
  <c r="J59"/>
  <c i="4" r="BK82"/>
  <c r="J82"/>
  <c r="J59"/>
  <c i="2" r="J30"/>
  <c i="1" r="AG55"/>
  <c r="AN55"/>
  <c r="AT54"/>
  <c r="W29"/>
  <c i="7" r="J30"/>
  <c i="1" r="AG60"/>
  <c r="AN60"/>
  <c i="6" r="J30"/>
  <c i="1" r="AG59"/>
  <c r="AN59"/>
  <c i="2" l="1" r="J39"/>
  <c i="6" r="J39"/>
  <c i="7" r="J39"/>
  <c i="4" r="J30"/>
  <c i="1" r="AG57"/>
  <c r="AN57"/>
  <c i="5" r="J30"/>
  <c i="1" r="AG58"/>
  <c r="AN58"/>
  <c i="4" l="1" r="J39"/>
  <c i="5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<sst xmlns="http://schemas.openxmlformats.org/spreadsheetml/2006/main">
  <si>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</si>
  <si>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</si>
  <si>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</si>
  <si>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</si>
  <si>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</si>
  <si>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{33989cd5-1e34-45c4-877d-25a6573ce697}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</si>
  <si>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</si>
  <si>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</si>
  <si>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</si>
  <si>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</si>
  <si>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</si>
  <si>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</si>
  <si>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</si>
  <si>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</si>
  <si>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2019J-113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</si>
  <si>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</si>
  <si>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</si>
  <si>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Napojení páteřní cyklostezky na Slavkovský Les v Březové - část Tisová</t>
  </si>
  <si>
    <t>KSO:</t>
  </si>
  <si>
    <t/>
  </si>
  <si>
    <t>CC-CZ:</t>
  </si>
  <si>
    <t>Místo:</t>
  </si>
  <si>
    <t xml:space="preserve">Šabina, Hlavno </t>
  </si>
  <si>
    <t>Datum:</t>
  </si>
  <si>
    <t>16. 10. 2019</t>
  </si>
  <si>
    <t>Zadavatel:</t>
  </si>
  <si>
    <t>IČ:</t>
  </si>
  <si>
    <t xml:space="preserve">Mikroregion Sokolov - východ </t>
  </si>
  <si>
    <t>DIČ:</t>
  </si>
  <si>
    <t>Uchazeč:</t>
  </si>
  <si>
    <t>Vyplň údaj</t>
  </si>
  <si>
    <t>Projektant:</t>
  </si>
  <si>
    <t>IČ26342669</t>
  </si>
  <si>
    <t>Pontika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</si>
  <si>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</si>
  <si>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</si>
  <si>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</si>
  <si>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</si>
  <si>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</si>
  <si>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</si>
  <si>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</si>
  <si>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</si>
  <si>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</si>
  <si>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</si>
  <si>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</si>
  <si>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</si>
  <si>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</si>
  <si>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</si>
  <si>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</si>
  <si>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</si>
  <si>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</si>
  <si>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</si>
  <si>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</si>
  <si>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</si>
  <si>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</si>
  <si>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</si>
  <si>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</si>
  <si>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</si>
  <si>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</si>
  <si>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</si>
  <si>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</si>
  <si>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</si>
  <si>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</si>
  <si>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</si>
  <si>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</si>
  <si>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</si>
  <si>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</si>
  <si>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</si>
  <si>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</si>
  <si>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</si>
  <si>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</si>
  <si>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</si>
  <si>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</si>
  <si>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</si>
  <si>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</si>
  <si>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</si>
  <si>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</si>
  <si>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</si>
  <si>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</si>
  <si>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 xml:space="preserve">Cyklostezka </t>
  </si>
  <si>
    <t>STA</t>
  </si>
  <si>
    <t>1</t>
  </si>
  <si>
    <t>{86b24a21-6aee-45bd-a11f-068406daf154}</t>
  </si>
  <si>
    <t>2</t>
  </si>
  <si>
    <t>SO 101.1</t>
  </si>
  <si>
    <t>Cyklostezka - neuznatelné náklady</t>
  </si>
  <si>
    <t>{4a337f82-70e0-4b85-82a1-78ab7e13e583}</t>
  </si>
  <si>
    <t>SO 201</t>
  </si>
  <si>
    <t>Most přes Arnoltovský potok</t>
  </si>
  <si>
    <t>{83df86cd-cfe3-4281-babf-ebe9f66512a3}</t>
  </si>
  <si>
    <t>SO 202</t>
  </si>
  <si>
    <t>Lávka přes Ohři</t>
  </si>
  <si>
    <t>{3e75686b-9659-4ce2-9f15-0787e13fa9ed}</t>
  </si>
  <si>
    <t>VON.1</t>
  </si>
  <si>
    <t>Vedlejší a ostatní náklady</t>
  </si>
  <si>
    <t>{c0d1b33a-cfa5-4214-9caf-6d1009c2afa1}</t>
  </si>
  <si>
    <t>VON.2</t>
  </si>
  <si>
    <t xml:space="preserve">Vedlejší a ostatní náklady - neuznatelné náklady </t>
  </si>
  <si>
    <t>{1ee07b36-39b0-465c-b359-c8e253270f26}</t>
  </si>
  <si>
    <t>KRYCÍ LIST SOUPISU PRACÍ</t>
  </si>
  <si>
    <t>Objekt:</t>
  </si>
  <si>
    <t xml:space="preserve">SO 101 - Cyklostezka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</si>
  <si>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</si>
  <si>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</si>
  <si>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</si>
  <si>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</si>
  <si>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</si>
  <si>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</si>
  <si>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</si>
  <si>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</si>
  <si>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</si>
  <si>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</si>
  <si>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</si>
  <si>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</si>
  <si>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</si>
  <si>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</si>
  <si>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</si>
  <si>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</si>
  <si>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</si>
  <si>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</si>
  <si>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</si>
  <si>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</si>
  <si>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</si>
  <si>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</si>
  <si>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</si>
  <si>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</si>
  <si>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</si>
  <si>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</si>
  <si>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</si>
  <si>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</si>
  <si>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</si>
  <si>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</si>
  <si>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</si>
  <si>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</si>
  <si>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</si>
  <si>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121101102</t>
  </si>
  <si>
    <t>Sejmutí ornice s přemístěním na vzdálenost do 100 m</t>
  </si>
  <si>
    <t>m3</t>
  </si>
  <si>
    <t>CS ÚRS 2019 02</t>
  </si>
  <si>
    <t>4</t>
  </si>
  <si>
    <t>714837772</t>
  </si>
  <si>
    <t>PP</t>
  </si>
  <si>
    <t>Sejmutí ornice nebo lesní půdy s vodorovným přemístěním na hromady v místě upotřebení nebo na dočasné či trvalé skládky se složením, na vzdálenost přes 50 do 100 m</t>
  </si>
  <si>
    <t>VV</t>
  </si>
  <si>
    <t>"km 0,228 - 0,265"</t>
  </si>
  <si>
    <t>(265-228)*0,1*(2,5-0,8)</t>
  </si>
  <si>
    <t>"km 0,265 - 0,310"</t>
  </si>
  <si>
    <t>(310-265)*0,1*4,0</t>
  </si>
  <si>
    <t>"km 0,310 - 0,350"</t>
  </si>
  <si>
    <t>(350-310)*0,1*4,0</t>
  </si>
  <si>
    <t>"km 0,350 - 0,421"</t>
  </si>
  <si>
    <t>(421-350)*0,1*2,5</t>
  </si>
  <si>
    <t>"km 1,590 - 1,730"</t>
  </si>
  <si>
    <t>(1730-1590)*0,1*4,0</t>
  </si>
  <si>
    <t>122202201</t>
  </si>
  <si>
    <t>Odkopávky a prokopávky nezapažené pro silnice objemu do 100 m3 v hornině tř. 3</t>
  </si>
  <si>
    <t>-616632943</t>
  </si>
  <si>
    <t>Odkopávky a prokopávky nezapažené pro silnice s přemístěním výkopku v příčných profilech na vzdálenost do 15 m nebo s naložením na dopravní prostředek v hornině tř. 3 do 100 m3</t>
  </si>
  <si>
    <t>"km 0,205 - 0,228"</t>
  </si>
  <si>
    <t>(228-205)*0,37*4,0</t>
  </si>
  <si>
    <t>(265-228)*0,32*2,5</t>
  </si>
  <si>
    <t>"km 0,228-0,265 - odečet dlažby"</t>
  </si>
  <si>
    <t>-(265,0-228,0)*0,1*0,8</t>
  </si>
  <si>
    <t>(310-265)*0,32*6,5</t>
  </si>
  <si>
    <t>(350-310)*0,075*7,0</t>
  </si>
  <si>
    <t>(421-350)*0,275*2,5</t>
  </si>
  <si>
    <t>(1730-1590)*0,4*4,0+1,0*0,23*4,5</t>
  </si>
  <si>
    <t>"sanace podloží tl. 250 mm"</t>
  </si>
  <si>
    <t>"km 1,575-1,761"</t>
  </si>
  <si>
    <t>(1761-1575)*0,25*6,5</t>
  </si>
  <si>
    <t>"km 1,806-1,840"</t>
  </si>
  <si>
    <t>(1840-1806)*0,25*6,5</t>
  </si>
  <si>
    <t>3</t>
  </si>
  <si>
    <t>131201201</t>
  </si>
  <si>
    <t>Hloubení jam zapažených v hornině tř. 3 objemu do 100 m3</t>
  </si>
  <si>
    <t>-641901608</t>
  </si>
  <si>
    <t>Hloubení zapažených jam a zářezů s urovnáním dna do předepsaného profilu a spádu v hornině tř. 3 do 100 m3</t>
  </si>
  <si>
    <t>" vsakovacích jam " 2,0*2,0*1,7*2</t>
  </si>
  <si>
    <t>131201209</t>
  </si>
  <si>
    <t>Příplatek za lepivost u hloubení jam zapažených v hornině tř. 3</t>
  </si>
  <si>
    <t>539759363</t>
  </si>
  <si>
    <t>Hloubení zapažených jam a zářezů s urovnáním dna do předepsaného profilu a spádu Příplatek k cenám za lepivost horniny tř. 3</t>
  </si>
  <si>
    <t>5</t>
  </si>
  <si>
    <t>132201101</t>
  </si>
  <si>
    <t>Hloubení rýh š do 600 mm v hornině tř. 3 objemu do 100 m3</t>
  </si>
  <si>
    <t>8106598</t>
  </si>
  <si>
    <t>Hloubení zapažených i nezapažených rýh šířky do 600 mm s urovnáním dna do předepsaného profilu a spádu v hornině tř. 3 do 100 m3</t>
  </si>
  <si>
    <t>" prohloubení odkopávky pro drenážní potrubí " (98,0+38,0)*(0,2+0,6)/2*0,5</t>
  </si>
  <si>
    <t>" prohloubení odkopávky pro příkop " (90,0+82,0)*(0,2+1,2)/2*0,5</t>
  </si>
  <si>
    <t xml:space="preserve">" pro kamennou patku záhozu "(28,0+90,0)*0,5*0,5 </t>
  </si>
  <si>
    <t>6</t>
  </si>
  <si>
    <t>132201109</t>
  </si>
  <si>
    <t>Příplatek za lepivost k hloubení rýh š do 600 mm v hornině tř. 3</t>
  </si>
  <si>
    <t>-1758380311</t>
  </si>
  <si>
    <t>Hloubení zapažených i nezapažených rýh šířky do 600 mm s urovnáním dna do předepsaného profilu a spádu v hornině tř. 3 Příplatek k cenám za lepivost horniny tř. 3</t>
  </si>
  <si>
    <t>7</t>
  </si>
  <si>
    <t>132301201</t>
  </si>
  <si>
    <t>Hloubení rýh š do 2000 mm v hornině tř. 4 objemu do 100 m3</t>
  </si>
  <si>
    <t>847608876</t>
  </si>
  <si>
    <t>Hloubení zapažených i nezapažených rýh šířky přes 600 do 2 000 mm s urovnáním dna do předepsaného profilu a spádu v hornině tř. 4 do 100 m3</t>
  </si>
  <si>
    <t xml:space="preserve">"pro propustky pr.500 mm " </t>
  </si>
  <si>
    <t xml:space="preserve">" ve staničení  1,587 " 7,0*(2,1+1,2)*0,7</t>
  </si>
  <si>
    <t xml:space="preserve">" ve staničení  1,742 " 7,0*(2,1+1,2)*0,7</t>
  </si>
  <si>
    <t xml:space="preserve">"úprava rýhy pro zatrubnění stávajícího výtoku  pr.150 mm " </t>
  </si>
  <si>
    <t xml:space="preserve">" ve staničení  1,629 " 5,0*1,0*1,0</t>
  </si>
  <si>
    <t>8</t>
  </si>
  <si>
    <t>132301209</t>
  </si>
  <si>
    <t>Příplatek za lepivost k hloubení rýh š do 2000 mm v hornině tř. 4</t>
  </si>
  <si>
    <t>2004216887</t>
  </si>
  <si>
    <t>Hloubení zapažených i nezapažených rýh šířky přes 600 do 2 000 mm s urovnáním dna do předepsaného profilu a spádu v hornině tř. 4 Příplatek k cenám za lepivost horniny tř. 4</t>
  </si>
  <si>
    <t>9</t>
  </si>
  <si>
    <t>162601102</t>
  </si>
  <si>
    <t>Vodorovné přemístění do 5000 m výkopku/sypaniny z horniny tř. 1 až 4</t>
  </si>
  <si>
    <t>-2031006370</t>
  </si>
  <si>
    <t>Vodorovné přemístění výkopku nebo sypaniny po suchu na obvyklém dopravním prostředku, bez naložení výkopku, avšak se složením bez rozhrnutí z horniny tř. 1 až 4 na vzdálenost přes 4 000 do 5 000 m</t>
  </si>
  <si>
    <t xml:space="preserve">" skládka Březová - jenom zemina " </t>
  </si>
  <si>
    <t>" odkopy " 806,628</t>
  </si>
  <si>
    <t>"jámy vsakovacích jam drenáží " 2,0*2,0*1,7*2</t>
  </si>
  <si>
    <t>" odpočet zemin uložených do násypů " -554,035</t>
  </si>
  <si>
    <t>10</t>
  </si>
  <si>
    <t>171101103</t>
  </si>
  <si>
    <t>Uložení sypaniny z hornin soudržných do násypů zhutněných do 100 % PS</t>
  </si>
  <si>
    <t>-466917908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</si>
  <si>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</si>
  <si>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"průměrný průřez odečetn z AutoCadu"</t>
  </si>
  <si>
    <t>"km 0,350-0,421"</t>
  </si>
  <si>
    <t>(421,0-350,0)*0,485</t>
  </si>
  <si>
    <t>"km 1,730 - 1,761"</t>
  </si>
  <si>
    <t>(1761-1730)*7,6</t>
  </si>
  <si>
    <t>"km 1,805-1,845"</t>
  </si>
  <si>
    <t>(1845-1805)*7,1</t>
  </si>
  <si>
    <t>11</t>
  </si>
  <si>
    <t>171201201</t>
  </si>
  <si>
    <t>Uložení sypaniny na skládky</t>
  </si>
  <si>
    <t>98906863</t>
  </si>
  <si>
    <t>12</t>
  </si>
  <si>
    <t>171201211</t>
  </si>
  <si>
    <t>Poplatek za uložení stavebního odpadu - zeminy a kameniva na skládce</t>
  </si>
  <si>
    <t>t</t>
  </si>
  <si>
    <t>306626876</t>
  </si>
  <si>
    <t>Poplatek za uložení stavebního odpadu na skládce (skládkovné) zeminy a kameniva zatříděného do Katalogu odpadů pod kódem 170 504</t>
  </si>
  <si>
    <t>449,933*2 'Přepočtené koeficientem množství</t>
  </si>
  <si>
    <t>13</t>
  </si>
  <si>
    <t>175111101</t>
  </si>
  <si>
    <t>Obsypání potrubí ručně sypaninou bez prohození sítem, uloženou do 3 m</t>
  </si>
  <si>
    <t>-1176595246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</si>
  <si>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</si>
  <si>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 xml:space="preserve">" ve staničení  1,587 " 7,0*(1,2*0,9-3,14*0,25*0,25) </t>
  </si>
  <si>
    <t xml:space="preserve">" ve staničení  1,742 " 7,0*(1,2*0,9-3,14*0,25*0,25) </t>
  </si>
  <si>
    <t>14</t>
  </si>
  <si>
    <t>M</t>
  </si>
  <si>
    <t>58331345</t>
  </si>
  <si>
    <t>kamenivo těžené drobné frakce 0/4</t>
  </si>
  <si>
    <t>46044716</t>
  </si>
  <si>
    <t>12,372*2 'Přepočtené koeficientem množství</t>
  </si>
  <si>
    <t>181202305</t>
  </si>
  <si>
    <t>Úprava pláně na násypech se zhutněním</t>
  </si>
  <si>
    <t>m2</t>
  </si>
  <si>
    <t>-2059942188</t>
  </si>
  <si>
    <t>Úprava pláně na stavbách dálnic strojně na násypech se zhutněním</t>
  </si>
  <si>
    <t>(228-205)*4,0</t>
  </si>
  <si>
    <t>(265-228)*2,5</t>
  </si>
  <si>
    <t>-(265,0-228,0)*0,8</t>
  </si>
  <si>
    <t>(310-265)*6,5</t>
  </si>
  <si>
    <t>(350-310)*7,0</t>
  </si>
  <si>
    <t>(421-350)*2,5</t>
  </si>
  <si>
    <t>(1730-1590)*4,0</t>
  </si>
  <si>
    <t>(1840-1806)*4,0</t>
  </si>
  <si>
    <t>16</t>
  </si>
  <si>
    <t>162301101</t>
  </si>
  <si>
    <t>Vodorovné přemístění do 500 m výkopku/sypaniny z horniny tř. 1 až 4</t>
  </si>
  <si>
    <t>-2125618847</t>
  </si>
  <si>
    <t>Vodorovné přemístění výkopku nebo sypaniny po suchu na obvyklém dopravním prostředku, bez naložení výkopku, avšak se složením bez rozhrnutí z horniny tř. 1 až 4 na vzdálenost přes 50 do 500 m</t>
  </si>
  <si>
    <t>"přemístění ornice na meziskládku "</t>
  </si>
  <si>
    <t>114,04</t>
  </si>
  <si>
    <t>17</t>
  </si>
  <si>
    <t>182201101</t>
  </si>
  <si>
    <t>Svahování násypů</t>
  </si>
  <si>
    <t>-454667467</t>
  </si>
  <si>
    <t>Svahování trvalých svahů do projektovaných profilů s potřebným přemístěním výkopku při svahování násypů v jakékoliv hornině</t>
  </si>
  <si>
    <t>" příprava svahu pod kamenným záhozem "</t>
  </si>
  <si>
    <t>" ve staničení 0,265-0,293 " 28,0*(0,5+1,3)/2</t>
  </si>
  <si>
    <t>" ve staničení 0,305-0,330" 25,0*(0,5+2,1)/2</t>
  </si>
  <si>
    <t>" ve staničení 0,333-0,358" 25,0*1,3</t>
  </si>
  <si>
    <t>" ve staničení 0,333-0,368 - na druhé straně bez patky " 35,0*1,5</t>
  </si>
  <si>
    <t>" ve staničení 0,358-0,398" 40,0*2,2</t>
  </si>
  <si>
    <t xml:space="preserve">" pod zatravnění k lávce " </t>
  </si>
  <si>
    <t>"km 1,730-1,761"</t>
  </si>
  <si>
    <t>(1761-1730)*(2,5+2,8)</t>
  </si>
  <si>
    <t>(1845-1805)*(2,6+2,7)</t>
  </si>
  <si>
    <t>Zakládání</t>
  </si>
  <si>
    <t>18</t>
  </si>
  <si>
    <t>211521111</t>
  </si>
  <si>
    <t>Výplň odvodňovacích žeber nebo trativodů kamenivem hrubým drceným frakce 63 až 125 mm</t>
  </si>
  <si>
    <t>1088156335</t>
  </si>
  <si>
    <t>Výplň kamenivem do rýh odvodňovacích žeber nebo trativodů bez zhutnění, s úpravou povrchu výplně kamenivem hrubým drceným frakce 63 až 125 mm</t>
  </si>
  <si>
    <t xml:space="preserve">" vsakovacích jam - zásyp štěrkem "  2,0*2,0*1,5*2</t>
  </si>
  <si>
    <t>19</t>
  </si>
  <si>
    <t>211531111</t>
  </si>
  <si>
    <t>Výplň odvodňovacích žeber nebo trativodů kamenivem hrubým drceným frakce 16 až 63 mm</t>
  </si>
  <si>
    <t>-2018294561</t>
  </si>
  <si>
    <t>Výplň kamenivem do rýh odvodňovacích žeber nebo trativodů bez zhutnění, s úpravou povrchu výplně kamenivem hrubým drceným frakce 16 až 63 mm</t>
  </si>
  <si>
    <t>" rýhy drenáží " (98,0+38,0)*(0,2+0,6)/2*0,5</t>
  </si>
  <si>
    <t>20</t>
  </si>
  <si>
    <t>211971121</t>
  </si>
  <si>
    <t>Zřízení opláštění žeber nebo trativodů geotextilií v rýze nebo zářezu sklonu přes 1:2 š do 2,5 m</t>
  </si>
  <si>
    <t>-349610034</t>
  </si>
  <si>
    <t>Zřízení opláštění výplně z geotextilie odvodňovacích žeber nebo trativodů v rýze nebo zářezu se stěnami svislými nebo šikmými o sklonu přes 1:2 při rozvinuté šířce opláštění do 2,5 m</t>
  </si>
  <si>
    <t xml:space="preserve">" vsakovacích jam - zásyp štěrkem "  (2,0*2,0*2+2,0*1,5*4)*2</t>
  </si>
  <si>
    <t>69311068</t>
  </si>
  <si>
    <t>geotextilie netkaná separační, ochranná, filtrační, drenážní PP 300g/m2</t>
  </si>
  <si>
    <t>1127635829</t>
  </si>
  <si>
    <t>40*1,2 'Přepočtené koeficientem množství</t>
  </si>
  <si>
    <t>22</t>
  </si>
  <si>
    <t>212755214</t>
  </si>
  <si>
    <t>Trativody z drenážních trubek plastových flexibilních D 100 mm bez lože</t>
  </si>
  <si>
    <t>m</t>
  </si>
  <si>
    <t>1636811505</t>
  </si>
  <si>
    <t>Trativody bez lože z drenážních trubek plastových flexibilních D 100 mm</t>
  </si>
  <si>
    <t xml:space="preserve">" ve staničení 0,235-0,333 "  98,0</t>
  </si>
  <si>
    <t>" ve staničení 1,710-1,7480 " 38,0</t>
  </si>
  <si>
    <t>Vodorovné konstrukce</t>
  </si>
  <si>
    <t>23</t>
  </si>
  <si>
    <t>451572111</t>
  </si>
  <si>
    <t>Lože pod potrubí otevřený výkop z kameniva drobného těženého</t>
  </si>
  <si>
    <t>-1963618616</t>
  </si>
  <si>
    <t>Lože pod potrubí, stoky a drobné objekty v otevřeném výkopu z kameniva drobného těženého 0 až 4 mm</t>
  </si>
  <si>
    <t xml:space="preserve">" zatrubnění stávajícího výtoku  pr.150 mm " </t>
  </si>
  <si>
    <t xml:space="preserve">" ve staničení  1,629 " 5,0*0,8*0,15</t>
  </si>
  <si>
    <t>24</t>
  </si>
  <si>
    <t>451573111</t>
  </si>
  <si>
    <t>Lože pod potrubí otevřený výkop ze štěrkopísku</t>
  </si>
  <si>
    <t>1717208237</t>
  </si>
  <si>
    <t>Lože pod potrubí, stoky a drobné objekty v otevřeném výkopu z písku a štěrkopísku do 63 mm</t>
  </si>
  <si>
    <t xml:space="preserve">" ve staničení  1,587 " 7,0*1,5*0,15</t>
  </si>
  <si>
    <t xml:space="preserve">" ve staničení  1,742 " 7,0*1,5*0,15</t>
  </si>
  <si>
    <t>25</t>
  </si>
  <si>
    <t>461211721</t>
  </si>
  <si>
    <t>Patka z lomového kamene pro dlažbu na sucho s vyspárováním cementovou maltou</t>
  </si>
  <si>
    <t>-1577749229</t>
  </si>
  <si>
    <t>Patka z lomového kamene lomařsky upraveného pro dlažbu zděná na sucho s vyspárováním cementovou maltou</t>
  </si>
  <si>
    <t>" ve staničení 0,265-0,293 " 28,0*0,5*0,5</t>
  </si>
  <si>
    <t>" ve staničení 0,310-0,400" 90,0*0,5*0,5</t>
  </si>
  <si>
    <t>26</t>
  </si>
  <si>
    <t>462451111</t>
  </si>
  <si>
    <t>Prolití kamenného záhozu maltou MC5</t>
  </si>
  <si>
    <t>-1904427265</t>
  </si>
  <si>
    <t>Prolití konstrukce z kamene kamenného záhozu cementovou maltou MC-5</t>
  </si>
  <si>
    <t>27</t>
  </si>
  <si>
    <t>462512270</t>
  </si>
  <si>
    <t>Zához z lomového kamene s proštěrkováním z terénu hmotnost do 200 kg</t>
  </si>
  <si>
    <t>1320936390</t>
  </si>
  <si>
    <t>Zához z lomového kamene neupraveného záhozového s proštěrkováním z terénu, hmotnosti jednotlivých kamenů do 200 kg</t>
  </si>
  <si>
    <t>" ve staničení 0,265-0,293 " 28,0*(0,5+1,3)/2*0,3</t>
  </si>
  <si>
    <t>" ve staničení 0,305-0,330" 25,0*(0,5+2,1)/2*0,3</t>
  </si>
  <si>
    <t>" ve staničení 0,333-0,358" 25,0*1,3*0,3</t>
  </si>
  <si>
    <t>" ve staničení 0,333-0,368 - na druhé straně bez patky " 35,0*1,5*0,3</t>
  </si>
  <si>
    <t>" ve staničení 0,358-0,398" 40,0*2,2*0,3</t>
  </si>
  <si>
    <t>28</t>
  </si>
  <si>
    <t>462519002</t>
  </si>
  <si>
    <t>Příplatek za urovnání ploch záhozu z lomového kamene hmotnost do 200 kg</t>
  </si>
  <si>
    <t>-1666550835</t>
  </si>
  <si>
    <t>Zához z lomového kamene neupraveného záhozového Příplatek k cenám za urovnání viditelných ploch záhozu z kamene, hmotnosti jednotlivých kamenů do 200 kg</t>
  </si>
  <si>
    <t>29</t>
  </si>
  <si>
    <t>451311511</t>
  </si>
  <si>
    <t>Podklad pod dlažbu z betonu prostého pro prostředí s mrazovými cykly C 25/30 tl do 100 mm</t>
  </si>
  <si>
    <t>-1655320298</t>
  </si>
  <si>
    <t>Podklad pod dlažbu z betonu prostého pro prostředí s mrazovými cykly tř. C 25/30 tl. do 100 mm</t>
  </si>
  <si>
    <t xml:space="preserve">"u propustků pr.500 mm " </t>
  </si>
  <si>
    <t xml:space="preserve">" ve staničení  1,587 " 2,0*0,6</t>
  </si>
  <si>
    <t xml:space="preserve">" ve staničení  1,742 " 2,0*0,6</t>
  </si>
  <si>
    <t>30</t>
  </si>
  <si>
    <t>465513127</t>
  </si>
  <si>
    <t>Dlažba z lomového kamene na cementovou maltu s vyspárováním tl 200 mm</t>
  </si>
  <si>
    <t>-1913074979</t>
  </si>
  <si>
    <t>Dlažba z lomového kamene lomařsky upraveného na cementovou maltu, s vyspárováním cementovou maltou, tl. kamene 200 mm</t>
  </si>
  <si>
    <t>Komunikace pozemní</t>
  </si>
  <si>
    <t>31</t>
  </si>
  <si>
    <t>564851111</t>
  </si>
  <si>
    <t>Podklad ze štěrkodrtě ŠD tl 150 mm</t>
  </si>
  <si>
    <t>541131205</t>
  </si>
  <si>
    <t>Podklad ze štěrkodrti ŠD s rozprostřením a zhutněním, po zhutnění tl. 150 mm</t>
  </si>
  <si>
    <t>P</t>
  </si>
  <si>
    <t>Poznámka k položce:_x000d_
Edef, 2 min 45 MPa</t>
  </si>
  <si>
    <t xml:space="preserve">"km 0,205 - 0,421"  345,0+285,0</t>
  </si>
  <si>
    <t xml:space="preserve">"km 1,575-1,761"  560,0</t>
  </si>
  <si>
    <t>" km 1,806-1,84 " (1840-1806)*3,0+5,0</t>
  </si>
  <si>
    <t>32</t>
  </si>
  <si>
    <t>564871111</t>
  </si>
  <si>
    <t>Podklad ze štěrkodrtě ŠD tl 250 mm</t>
  </si>
  <si>
    <t>-1353621608</t>
  </si>
  <si>
    <t>Podklad ze štěrkodrti ŠD s rozprostřením a zhutněním, po zhutnění tl. 250 mm</t>
  </si>
  <si>
    <t>(1761-1575)*6,5</t>
  </si>
  <si>
    <t>" km 1,806-1,84 " (1840-1806)*6,5+7,0</t>
  </si>
  <si>
    <t>33</t>
  </si>
  <si>
    <t>564921411</t>
  </si>
  <si>
    <t>Podklad z asfaltového recyklátu tl 60 mm</t>
  </si>
  <si>
    <t>194171939</t>
  </si>
  <si>
    <t>Podklad nebo podsyp z asfaltového recyklátu s rozprostřením a zhutněním, po zhutnění tl. 60 mm</t>
  </si>
  <si>
    <t xml:space="preserve">"začátek cyklostezky až 0,1167"  400,0</t>
  </si>
  <si>
    <t>34</t>
  </si>
  <si>
    <t>564952111</t>
  </si>
  <si>
    <t>Podklad z mechanicky zpevněného kameniva MZK tl 150 mm</t>
  </si>
  <si>
    <t>633713866</t>
  </si>
  <si>
    <t>Podklad z mechanicky zpevněného kameniva MZK (minerální beton) s rozprostřením a s hutněním, po zhutnění tl. 150 mm</t>
  </si>
  <si>
    <t>35</t>
  </si>
  <si>
    <t>565145111</t>
  </si>
  <si>
    <t>Asfaltový beton vrstva podkladní ACP 16 (obalované kamenivo OKS) tl 60 mm š do 3 m</t>
  </si>
  <si>
    <t>-2131985443</t>
  </si>
  <si>
    <t>Asfaltový beton vrstva podkladní ACP 16 (obalované kamenivo střednězrnné - OKS) s rozprostřením a zhutněním v pruhu šířky do 3 m, po zhutnění tl. 60 mm</t>
  </si>
  <si>
    <t>36</t>
  </si>
  <si>
    <t>569903311</t>
  </si>
  <si>
    <t>Zřízení zemních krajnic se zhutněním</t>
  </si>
  <si>
    <t>-607236680</t>
  </si>
  <si>
    <t>Zřízení zemních krajnic z hornin jakékoliv třídy se zhutněním</t>
  </si>
  <si>
    <t xml:space="preserve">"km 0,205 - 0,421"  (421,0-205,0)*2*0,5*0,35</t>
  </si>
  <si>
    <t xml:space="preserve">"km 1,575-1,761"  (1761-1575)*2*0,5*0,35</t>
  </si>
  <si>
    <t>" km 1,806-1,84 " (1840-1806)*2*0,5*0,35</t>
  </si>
  <si>
    <t>37</t>
  </si>
  <si>
    <t>573211107</t>
  </si>
  <si>
    <t>Postřik živičný spojovací z asfaltu v množství 0,30 kg/m2</t>
  </si>
  <si>
    <t>-308226011</t>
  </si>
  <si>
    <t>Postřik spojovací PS bez posypu kamenivem z asfaltu silničního, v množství 0,30 kg/m2</t>
  </si>
  <si>
    <t>38</t>
  </si>
  <si>
    <t>577133111</t>
  </si>
  <si>
    <t>Asfaltový beton vrstva obrusná ACO 8 (ABJ) tl 40 mm š do 3 m z nemodifikovaného asfaltu</t>
  </si>
  <si>
    <t>1606172130</t>
  </si>
  <si>
    <t>Asfaltový beton vrstva obrusná ACO 8 (ABJ) s rozprostřením a se zhutněním z nemodifikovaného asfaltu v pruhu šířky do 3 m, po zhutnění tl. 40 mm</t>
  </si>
  <si>
    <t>39</t>
  </si>
  <si>
    <t>577134211R</t>
  </si>
  <si>
    <t>Asfaltový beton vrstva obrusná ACO 11 (ABS) tř. III tl 40 mm š do 3 m z nemodifikovaného asfaltu</t>
  </si>
  <si>
    <t>-817168897</t>
  </si>
  <si>
    <t>Asfaltový beton vrstva obrusná ACO 11 (ABS) s rozprostřením a se zhutněním z nemodifikovaného asfaltu v pruhu šířky do 3 m tř. III, po zhutnění tl. 40 mm</t>
  </si>
  <si>
    <t>40</t>
  </si>
  <si>
    <t>596212210</t>
  </si>
  <si>
    <t>Kladení zámkové dlažby pozemních komunikací tl 80 mm skupiny A pl do 50 m2</t>
  </si>
  <si>
    <t>1267364482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</si>
  <si>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</si>
  <si>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 xml:space="preserve">" pruh dlažby š.40 cm  - varovný pás " </t>
  </si>
  <si>
    <t xml:space="preserve">" ve staničení  0,022 " 5,0*0,4</t>
  </si>
  <si>
    <t xml:space="preserve">" ve staničení  0,204 " 2,5*0,4</t>
  </si>
  <si>
    <t xml:space="preserve">" ve staničení  0,422 " 6,0*0,4</t>
  </si>
  <si>
    <t xml:space="preserve">" ve staničení  1,55 " 6,0*0,4</t>
  </si>
  <si>
    <t xml:space="preserve">" ve staničení  1,85 " 3,0*0,4</t>
  </si>
  <si>
    <t>41</t>
  </si>
  <si>
    <t>59245226</t>
  </si>
  <si>
    <t>dlažba tvar obdélník betonová pro nevidomé 200x100x80mm barevná</t>
  </si>
  <si>
    <t>1585379743</t>
  </si>
  <si>
    <t>9*1,1 'Přepočtené koeficientem množství</t>
  </si>
  <si>
    <t>Trubní vedení</t>
  </si>
  <si>
    <t>42</t>
  </si>
  <si>
    <t>811311111</t>
  </si>
  <si>
    <t>Montáž potrubí z trub betonových s polodrážkou otevřený výkop sklon do 20 % DN 150</t>
  </si>
  <si>
    <t>28459375</t>
  </si>
  <si>
    <t>Montáž potrubí z trub betonových s polodrážkou v otevřeném výkopu ve sklonu do 20 % DN 150</t>
  </si>
  <si>
    <t xml:space="preserve">" ve staničení  1,629 " 5,0</t>
  </si>
  <si>
    <t>43</t>
  </si>
  <si>
    <t>59221006</t>
  </si>
  <si>
    <t>trouba betonová přímá DN 150 dl 100cm</t>
  </si>
  <si>
    <t>1138520715</t>
  </si>
  <si>
    <t>44</t>
  </si>
  <si>
    <t>899331111</t>
  </si>
  <si>
    <t>Výšková úprava uličního vstupu nebo vpusti do 200 mm zvýšením poklopu</t>
  </si>
  <si>
    <t>kus</t>
  </si>
  <si>
    <t>1391439771</t>
  </si>
  <si>
    <t>45</t>
  </si>
  <si>
    <t>899623171</t>
  </si>
  <si>
    <t>Obetonování potrubí nebo zdiva stok betonem prostým tř. C 25/30 v otevřeném výkopu</t>
  </si>
  <si>
    <t>447386143</t>
  </si>
  <si>
    <t>Obetonování potrubí nebo zdiva stok betonem prostým v otevřeném výkopu, beton tř. C 25/30</t>
  </si>
  <si>
    <t xml:space="preserve">" ve staničení  1,629 " 5,0*0,8*0,5</t>
  </si>
  <si>
    <t>46</t>
  </si>
  <si>
    <t>899643111</t>
  </si>
  <si>
    <t>Bednění pro obetonování potrubí otevřený výkop</t>
  </si>
  <si>
    <t>638014494</t>
  </si>
  <si>
    <t>Bednění pro obetonování potrubí v otevřeném výkopu</t>
  </si>
  <si>
    <t xml:space="preserve">" ve staničení  1,629 " 5,0*0,5*2</t>
  </si>
  <si>
    <t>Ostatní konstrukce a práce, bourání</t>
  </si>
  <si>
    <t>91</t>
  </si>
  <si>
    <t>Doplňující konstrukce a práce pozemních komunikací, letišť a ploch</t>
  </si>
  <si>
    <t>47</t>
  </si>
  <si>
    <t>916231213</t>
  </si>
  <si>
    <t>Osazení chodníkového obrubníku betonového stojatého s boční opěrou do lože z betonu prostého</t>
  </si>
  <si>
    <t>-784444552</t>
  </si>
  <si>
    <t>Osazení chodníkového obrubníku betonového se zřízením lože, s vyplněním a zatřením spár cementovou maltou stojatého s boční opěrou z betonu prostého, do lože z betonu prostého</t>
  </si>
  <si>
    <t xml:space="preserve">"km 0,205 - 0,421"  (421,0-205,0)*2</t>
  </si>
  <si>
    <t xml:space="preserve">"km 1,575-1,761"  (1761,0-1575,0)*2</t>
  </si>
  <si>
    <t>" km 1,806-1,84 " (1840-1806)*2+2</t>
  </si>
  <si>
    <t>48</t>
  </si>
  <si>
    <t>59217016</t>
  </si>
  <si>
    <t>obrubník betonový chodníkový 1000x80x250mm</t>
  </si>
  <si>
    <t>251033502</t>
  </si>
  <si>
    <t>874*1,01 'Přepočtené koeficientem množství</t>
  </si>
  <si>
    <t>49</t>
  </si>
  <si>
    <t>919721102</t>
  </si>
  <si>
    <t>Geomříž pro stabilizaci podkladu tkaná z polyesteru podélná pevnost v tahu do 80 kN/m</t>
  </si>
  <si>
    <t>2080700789</t>
  </si>
  <si>
    <t>Geomříž pro stabilizaci podkladu tkaná z polyesteru, podélná pevnost v tahu přes 50 do 80 kN/m</t>
  </si>
  <si>
    <t>"sanace podloží 50% z plochy"</t>
  </si>
  <si>
    <t>(1761-1575)*6,5*0,5</t>
  </si>
  <si>
    <t>50</t>
  </si>
  <si>
    <t>919726202</t>
  </si>
  <si>
    <t>Geotextilie pro vyztužení, separaci a filtraci tkaná z PP podélná pevnost v tahu do 50 kN/m</t>
  </si>
  <si>
    <t>1355100207</t>
  </si>
  <si>
    <t>Geotextilie tkaná pro vyztužení, separaci nebo filtraci z polypropylenu, podélná pevnost v tahu přes 15 do 50 kN/m</t>
  </si>
  <si>
    <t>51</t>
  </si>
  <si>
    <t>919735112</t>
  </si>
  <si>
    <t>Řezání stávajícího živičného krytu hl do 100 mm</t>
  </si>
  <si>
    <t>1703094635</t>
  </si>
  <si>
    <t>Řezání stávajícího živičného krytu nebo podkladu hloubky přes 50 do 100 mm</t>
  </si>
  <si>
    <t xml:space="preserve">" řezání stávajícího živičného krytu " </t>
  </si>
  <si>
    <t xml:space="preserve">"km 0,0219 -  0,1177"  2*3,0</t>
  </si>
  <si>
    <t xml:space="preserve">"km 0,205 - 0,421"  3*3,0+11,0</t>
  </si>
  <si>
    <t xml:space="preserve">"km 1,575-1,761"  5,0+7,0</t>
  </si>
  <si>
    <t xml:space="preserve">" řezání nového živičného pruhu pro varovný pás " </t>
  </si>
  <si>
    <t xml:space="preserve">" ve staničení  0,022 " 2*5,0</t>
  </si>
  <si>
    <t xml:space="preserve">" ve staničení  0,204 " 2*2,5</t>
  </si>
  <si>
    <t xml:space="preserve">" ve staničení  0,422 " 2*6,0</t>
  </si>
  <si>
    <t xml:space="preserve">" ve staničení  1,55 " 2*6,0</t>
  </si>
  <si>
    <t xml:space="preserve">" ve staničení  1,85 " 2*3,0</t>
  </si>
  <si>
    <t>52</t>
  </si>
  <si>
    <t>938908411</t>
  </si>
  <si>
    <t>Čištění vozovek splachováním vodou</t>
  </si>
  <si>
    <t>-1462304266</t>
  </si>
  <si>
    <t>Čištění vozovek splachováním vodou povrchu podkladu nebo krytu živičného, betonového nebo dlážděného</t>
  </si>
  <si>
    <t>53</t>
  </si>
  <si>
    <t>938909331</t>
  </si>
  <si>
    <t>Čištění vozovek metením ručně podkladu nebo krytu betonového nebo živičného</t>
  </si>
  <si>
    <t>556849237</t>
  </si>
  <si>
    <t>Čištění vozovek metením bláta, prachu nebo hlinitého nánosu s odklizením na hromady na vzdálenost do 20 m nebo naložením na dopravní prostředek ručně povrchu podkladu nebo krytu betonového nebo živičného</t>
  </si>
  <si>
    <t>54</t>
  </si>
  <si>
    <t>938909411</t>
  </si>
  <si>
    <t>Čištění vozovek odkopem ručně ulehlého nánosu tl do 5 cm</t>
  </si>
  <si>
    <t>1945037926</t>
  </si>
  <si>
    <t>Čištění vozovek odkopem ručně ulehlého nánosu z povrchu podkladu nebo krytu s odklizením na hromady na vzdálenost do 20 m nebo naložením na dopravní prostředek tloušťky vrstvy do 5 cm</t>
  </si>
  <si>
    <t>"čištění stávajících cest"</t>
  </si>
  <si>
    <t>55</t>
  </si>
  <si>
    <t>914111111</t>
  </si>
  <si>
    <t>Montáž svislé dopravní značky do velikosti 1 m2 objímkami na sloupek nebo konzolu</t>
  </si>
  <si>
    <t>-908544734</t>
  </si>
  <si>
    <t>Montáž svislé dopravní značky základní velikosti do 1 m2 objímkami na sloupky nebo konzoly</t>
  </si>
  <si>
    <t>" kruhové C9a a C9b " 5+4</t>
  </si>
  <si>
    <t xml:space="preserve">" obdélníkové  E12a" 2</t>
  </si>
  <si>
    <t>" obdélníkové IS 21a,21b a IS 21c" 1+2+2</t>
  </si>
  <si>
    <t>56</t>
  </si>
  <si>
    <t>40445620</t>
  </si>
  <si>
    <t>zákazové, příkazové dopravní značky B1-B34, C1-15 700mm</t>
  </si>
  <si>
    <t>1165968466</t>
  </si>
  <si>
    <t>57</t>
  </si>
  <si>
    <t>40445650</t>
  </si>
  <si>
    <t>dodatkové tabulky E7, E12, E13 500x300mm</t>
  </si>
  <si>
    <t>-1220410508</t>
  </si>
  <si>
    <t>" obdélníkové E12a" 2</t>
  </si>
  <si>
    <t>58</t>
  </si>
  <si>
    <t>40445639</t>
  </si>
  <si>
    <t>informativní značky směrové IS 18a, IS21 300x200mm</t>
  </si>
  <si>
    <t>523251089</t>
  </si>
  <si>
    <t>59</t>
  </si>
  <si>
    <t>914511111</t>
  </si>
  <si>
    <t>Montáž sloupku dopravních značek délky do 3,5 m s betonovým základem</t>
  </si>
  <si>
    <t>1964147425</t>
  </si>
  <si>
    <t>Montáž sloupku dopravních značek délky do 3,5 m do betonového základu</t>
  </si>
  <si>
    <t>60</t>
  </si>
  <si>
    <t>40445230</t>
  </si>
  <si>
    <t>sloupek pro dopravní značku Zn D 70mm v 3,5m</t>
  </si>
  <si>
    <t>1599476107</t>
  </si>
  <si>
    <t>61</t>
  </si>
  <si>
    <t>915211122</t>
  </si>
  <si>
    <t>Vodorovné dopravní značení dělící čáry přerušované š 125 mm retroreflexní bílý plast</t>
  </si>
  <si>
    <t>-908411521</t>
  </si>
  <si>
    <t>Vodorovné dopravní značení stříkaným plastem dělící čára šířky 125 mm přerušovaná bílá retroreflexní</t>
  </si>
  <si>
    <t xml:space="preserve">" 0,0219 až 0,1167"  95,8</t>
  </si>
  <si>
    <t>62</t>
  </si>
  <si>
    <t>915311112</t>
  </si>
  <si>
    <t>Předformátované vodorovné dopravní značení dopravní značky do 2 m2</t>
  </si>
  <si>
    <t>-2033407344</t>
  </si>
  <si>
    <t>Vodorovné značení předformovaným termoplastem dopravní značky barevné velikosti do 2 m2</t>
  </si>
  <si>
    <t>" piktogramy cyklista " 6</t>
  </si>
  <si>
    <t>63</t>
  </si>
  <si>
    <t>919441211</t>
  </si>
  <si>
    <t>Čelo propustku z lomového kamene pro propustek z trub DN 300 až 500</t>
  </si>
  <si>
    <t>1635554278</t>
  </si>
  <si>
    <t>Čelo propustku včetně římsy ze zdiva z lomového kamene, pro propustek z trub DN 300 až 500 mm</t>
  </si>
  <si>
    <t>" čel propustku z obou stran " 2*2</t>
  </si>
  <si>
    <t>64</t>
  </si>
  <si>
    <t>919551113</t>
  </si>
  <si>
    <t>Zřízení propustku z trub plastových PE rýhovaných se spojkami nebo s hrdlem DN 500 mm</t>
  </si>
  <si>
    <t>969926641</t>
  </si>
  <si>
    <t>Zřízení propustku z trub plastových polyetylenových rýhovaných se spojkami nebo s hrdlem DN 500 mm</t>
  </si>
  <si>
    <t xml:space="preserve">" ve staničení  1,587 " 7,0</t>
  </si>
  <si>
    <t xml:space="preserve">" ve staničení  1,742 " 7,0</t>
  </si>
  <si>
    <t>65</t>
  </si>
  <si>
    <t>28617048</t>
  </si>
  <si>
    <t>trubka kanalizační PP korugovaná DN 500x6000 mm SN 10</t>
  </si>
  <si>
    <t>-219772705</t>
  </si>
  <si>
    <t>96</t>
  </si>
  <si>
    <t>Bourání konstrukcí</t>
  </si>
  <si>
    <t>66</t>
  </si>
  <si>
    <t>113106122</t>
  </si>
  <si>
    <t>Rozebrání dlažeb z kamenných dlaždic komunikací pro pěší ručně</t>
  </si>
  <si>
    <t>259085592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</si>
  <si>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</si>
  <si>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 xml:space="preserve">"km 0,228-0,265"   (265,0-228,0)*0,8</t>
  </si>
  <si>
    <t>67</t>
  </si>
  <si>
    <t>113154123</t>
  </si>
  <si>
    <t>Frézování živičného krytu tl 50 mm pruh š 1 m pl do 500 m2 bez překážek v trase</t>
  </si>
  <si>
    <t>261230083</t>
  </si>
  <si>
    <t>Frézování živičného podkladu nebo krytu s naložením na dopravní prostředek plochy do 500 m2 bez překážek v trase pruhu šířky přes 0,5 m do 1 m, tloušťky vrstvy 50 mm</t>
  </si>
  <si>
    <t>68</t>
  </si>
  <si>
    <t>113107042</t>
  </si>
  <si>
    <t>Odstranění podkladu živičných tl 100 mm při překopech ručně</t>
  </si>
  <si>
    <t>-930467538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</si>
  <si>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</si>
  <si>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 xml:space="preserve">" pruh pro dlažbu š.40 cm  - varovný pás " </t>
  </si>
  <si>
    <t>997</t>
  </si>
  <si>
    <t>Přesun sutě</t>
  </si>
  <si>
    <t>69</t>
  </si>
  <si>
    <t>997221551</t>
  </si>
  <si>
    <t>Vodorovná doprava suti ze sypkých materiálů do 1 km</t>
  </si>
  <si>
    <t>1246002290</t>
  </si>
  <si>
    <t>Vodorovná doprava suti bez naložení, ale se složením a s hrubým urovnáním ze sypkých materiálů, na vzdálenost do 1 km</t>
  </si>
  <si>
    <t>70</t>
  </si>
  <si>
    <t>997221559</t>
  </si>
  <si>
    <t>Příplatek ZKD 1 km u vodorovné dopravy suti ze sypkých materiálů</t>
  </si>
  <si>
    <t>1345799237</t>
  </si>
  <si>
    <t>Vodorovná doprava suti bez naložení, ale se složením a s hrubým urovnáním Příplatek k ceně za každý další i započatý 1 km přes 1 km</t>
  </si>
  <si>
    <t>148,016*24 'Přepočtené koeficientem množství</t>
  </si>
  <si>
    <t>71</t>
  </si>
  <si>
    <t>997221815</t>
  </si>
  <si>
    <t>Poplatek za uložení na skládce (skládkovné) stavebního odpadu betonového kód odpadu 170 101</t>
  </si>
  <si>
    <t>-485968023</t>
  </si>
  <si>
    <t>Poplatek za uložení stavebního odpadu na skládce (skládkovné) z prostého betonu zatříděného do Katalogu odpadů pod kódem 170 101</t>
  </si>
  <si>
    <t>6,956</t>
  </si>
  <si>
    <t>72</t>
  </si>
  <si>
    <t>997221845</t>
  </si>
  <si>
    <t>Poplatek za uložení na skládce (skládkovné) odpadu asfaltového bez dehtu kód odpadu 170 302</t>
  </si>
  <si>
    <t>-1976491568</t>
  </si>
  <si>
    <t>Poplatek za uložení stavebního odpadu na skládce (skládkovné) asfaltového bez obsahu dehtu zatříděného do Katalogu odpadů pod kódem 170 302</t>
  </si>
  <si>
    <t>73</t>
  </si>
  <si>
    <t>-2021365152</t>
  </si>
  <si>
    <t>148,16-(6,956+53,18)</t>
  </si>
  <si>
    <t>998</t>
  </si>
  <si>
    <t>Přesun hmot</t>
  </si>
  <si>
    <t>74</t>
  </si>
  <si>
    <t>998225111</t>
  </si>
  <si>
    <t>Přesun hmot pro pozemní komunikace s krytem z kamene, monolitickým betonovým nebo živičným</t>
  </si>
  <si>
    <t>-1785665143</t>
  </si>
  <si>
    <t>Přesun hmot pro komunikace s krytem z kameniva, monolitickým betonovým nebo živičným dopravní vzdálenost do 200 m jakékoliv délky objektu</t>
  </si>
  <si>
    <t>SO 101.1 - Cyklostezka - neuznatelné náklady</t>
  </si>
  <si>
    <t>111201101</t>
  </si>
  <si>
    <t>Odstranění křovin a stromů průměru kmene do 100 mm i s kořeny z celkové plochy do 1000 m2</t>
  </si>
  <si>
    <t>518396494</t>
  </si>
  <si>
    <t>Odstranění křovin a stromů s odstraněním kořenů průměru kmene do 100 mm do sklonu terénu 1 : 5, při celkové ploše do 1 000 m2</t>
  </si>
  <si>
    <t>" část 3 " 40,0+320,0</t>
  </si>
  <si>
    <t>111201401</t>
  </si>
  <si>
    <t>Spálení křovin a stromů průměru kmene do 100 mm</t>
  </si>
  <si>
    <t>-361237379</t>
  </si>
  <si>
    <t>Spálení odstraněných křovin a stromů na hromadách průměru kmene do 100 mm pro jakoukoliv plochu</t>
  </si>
  <si>
    <t>111211131</t>
  </si>
  <si>
    <t>Spálení listnatého klestu se snášením D do 30 cm ve svahu do 1:3</t>
  </si>
  <si>
    <t>304324844</t>
  </si>
  <si>
    <t>Pálení větví stromů se snášením na hromady listnatých v rovině nebo ve svahu do 1:3, průměru kmene do 30 cm</t>
  </si>
  <si>
    <t>111211132</t>
  </si>
  <si>
    <t>Spálení listnatého klestu se snášením D přes 30 cm ve svahu do 1:3</t>
  </si>
  <si>
    <t>1305663477</t>
  </si>
  <si>
    <t>Pálení větví stromů se snášením na hromady listnatých v rovině nebo ve svahu do 1:3, průměru kmene přes 30 cm</t>
  </si>
  <si>
    <t>4+12+10+8+8+4</t>
  </si>
  <si>
    <t>112101101</t>
  </si>
  <si>
    <t>Odstranění stromů listnatých průměru kmene do 300 mm</t>
  </si>
  <si>
    <t>-2000971011</t>
  </si>
  <si>
    <t>Odstranění stromů s odřezáním kmene a s odvětvením listnatých, průměru kmene přes 100 do 300 mm</t>
  </si>
  <si>
    <t>" část 3 " 6</t>
  </si>
  <si>
    <t>112101102</t>
  </si>
  <si>
    <t>Odstranění stromů listnatých průměru kmene do 500 mm</t>
  </si>
  <si>
    <t>-422236363</t>
  </si>
  <si>
    <t>Odstranění stromů s odřezáním kmene a s odvětvením listnatých, průměru kmene přes 300 do 500 mm</t>
  </si>
  <si>
    <t>" 3.část " 4</t>
  </si>
  <si>
    <t>112101103</t>
  </si>
  <si>
    <t>Odstranění stromů listnatých průměru kmene do 700 mm</t>
  </si>
  <si>
    <t>-578828051</t>
  </si>
  <si>
    <t>Odstranění stromů s odřezáním kmene a s odvětvením listnatých, průměru kmene přes 500 do 700 mm</t>
  </si>
  <si>
    <t>"1.část " 8</t>
  </si>
  <si>
    <t>"3.část " 4</t>
  </si>
  <si>
    <t>112101104</t>
  </si>
  <si>
    <t>Odstranění stromů listnatých průměru kmene do 900 mm</t>
  </si>
  <si>
    <t>1004742711</t>
  </si>
  <si>
    <t>Odstranění stromů s odřezáním kmene a s odvětvením listnatých, průměru kmene přes 700 do 900 mm</t>
  </si>
  <si>
    <t>"1.část " 2</t>
  </si>
  <si>
    <t>"3.část " 8</t>
  </si>
  <si>
    <t>112101105</t>
  </si>
  <si>
    <t>Odstranění stromů listnatých průměru kmene do 1100 mm</t>
  </si>
  <si>
    <t>-634565730</t>
  </si>
  <si>
    <t>Odstranění stromů s odřezáním kmene a s odvětvením listnatých, průměru kmene přes 900 do 1100 mm</t>
  </si>
  <si>
    <t>"3.část " 6</t>
  </si>
  <si>
    <t>112101106</t>
  </si>
  <si>
    <t>Odstranění stromů listnatých průměru kmene do 1300 mm</t>
  </si>
  <si>
    <t>491355703</t>
  </si>
  <si>
    <t>Odstranění stromů s odřezáním kmene a s odvětvením listnatých, průměru kmene přes 1100 do 1300 mm</t>
  </si>
  <si>
    <t>"1.část " 4</t>
  </si>
  <si>
    <t>112101107</t>
  </si>
  <si>
    <t>Odstranění stromů listnatých průměru kmene do 1500 mm</t>
  </si>
  <si>
    <t>-741239009</t>
  </si>
  <si>
    <t>Odstranění stromů s odřezáním kmene a s odvětvením listnatých, průměru kmene přes 1300 do 1500 mm</t>
  </si>
  <si>
    <t>"3.část " 2</t>
  </si>
  <si>
    <t>112201101</t>
  </si>
  <si>
    <t>Odstranění pařezů D do 300 mm</t>
  </si>
  <si>
    <t>706615948</t>
  </si>
  <si>
    <t>Odstranění pařezů s jejich vykopáním, vytrháním nebo odstřelením, s přesekáním kořenů průměru přes 100 do 300 mm</t>
  </si>
  <si>
    <t>" listnatých "</t>
  </si>
  <si>
    <t>112201102</t>
  </si>
  <si>
    <t>Odstranění pařezů D do 500 mm</t>
  </si>
  <si>
    <t>2007771294</t>
  </si>
  <si>
    <t>Odstranění pařezů s jejich vykopáním, vytrháním nebo odstřelením, s přesekáním kořenů průměru přes 300 do 500 mm</t>
  </si>
  <si>
    <t>112201103</t>
  </si>
  <si>
    <t>Odstranění pařezů D do 700 mm</t>
  </si>
  <si>
    <t>-442954559</t>
  </si>
  <si>
    <t>Odstranění pařezů s jejich vykopáním, vytrháním nebo odstřelením, s přesekáním kořenů průměru přes 500 do 700 mm</t>
  </si>
  <si>
    <t>112201104</t>
  </si>
  <si>
    <t>Odstranění pařezů D do 900 mm</t>
  </si>
  <si>
    <t>-1743713583</t>
  </si>
  <si>
    <t>Odstranění pařezů s jejich vykopáním, vytrháním nebo odstřelením, s přesekáním kořenů průměru přes 700 do 900 mm</t>
  </si>
  <si>
    <t>112201105</t>
  </si>
  <si>
    <t>Odstranění pařezů D přes 900 mm</t>
  </si>
  <si>
    <t>-1614661547</t>
  </si>
  <si>
    <t>Odstranění pařezů s jejich vykopáním, vytrháním nebo odstřelením, s přesekáním kořenů průměru přes 900 mm</t>
  </si>
  <si>
    <t>" listnatých " 8+8+4</t>
  </si>
  <si>
    <t>162301401</t>
  </si>
  <si>
    <t>Vodorovné přemístění větví stromů listnatých do 5 km D kmene do 300 mm</t>
  </si>
  <si>
    <t>2020786746</t>
  </si>
  <si>
    <t>Vodorovné přemístění větví, kmenů nebo pařezů s naložením, složením a dopravou do 5000 m větví stromů listnatých, průměru kmene přes 100 do 300 mm</t>
  </si>
  <si>
    <t>" část 3 "6</t>
  </si>
  <si>
    <t>162301402</t>
  </si>
  <si>
    <t>Vodorovné přemístění větví stromů listnatých do 5 km D kmene do 500 mm</t>
  </si>
  <si>
    <t>-700039491</t>
  </si>
  <si>
    <t>Vodorovné přemístění větví, kmenů nebo pařezů s naložením, složením a dopravou do 5000 m větví stromů listnatých, průměru kmene přes 300 do 500 mm</t>
  </si>
  <si>
    <t>162301403</t>
  </si>
  <si>
    <t>Vodorovné přemístění větví stromů listnatých do 5 km D kmene do 700 mm</t>
  </si>
  <si>
    <t>1151732191</t>
  </si>
  <si>
    <t>Vodorovné přemístění větví, kmenů nebo pařezů s naložením, složením a dopravou do 5000 m větví stromů listnatých, průměru kmene přes 500 do 700 mm</t>
  </si>
  <si>
    <t>162301404</t>
  </si>
  <si>
    <t>Vodorovné přemístění větví stromů listnatých do 5 km D kmene do 900 mm</t>
  </si>
  <si>
    <t>492574063</t>
  </si>
  <si>
    <t>Vodorovné přemístění větví, kmenů nebo pařezů s naložením, složením a dopravou do 5000 m větví stromů listnatých, průměru kmene přes 700 do 900 mm</t>
  </si>
  <si>
    <t>" do pr. 900 mm "</t>
  </si>
  <si>
    <t>" do pr. 1100 mm "</t>
  </si>
  <si>
    <t>" do pr. 1300 mm "</t>
  </si>
  <si>
    <t>" do pr. 1500 mm a více"</t>
  </si>
  <si>
    <t>162301411</t>
  </si>
  <si>
    <t>Vodorovné přemístění kmenů stromů listnatých do 5 km D kmene do 300 mm</t>
  </si>
  <si>
    <t>1080517752</t>
  </si>
  <si>
    <t>Vodorovné přemístění větví, kmenů nebo pařezů s naložením, složením a dopravou do 5000 m kmenů stromů listnatých, průměru přes 100 do 300 mm</t>
  </si>
  <si>
    <t>162301412</t>
  </si>
  <si>
    <t>Vodorovné přemístění kmenů stromů listnatých do 5 km D kmene do 500 mm</t>
  </si>
  <si>
    <t>1945886500</t>
  </si>
  <si>
    <t>Vodorovné přemístění větví, kmenů nebo pařezů s naložením, složením a dopravou do 5000 m kmenů stromů listnatých, průměru přes 300 do 500 mm</t>
  </si>
  <si>
    <t>162301413</t>
  </si>
  <si>
    <t>Vodorovné přemístění kmenů stromů listnatých do 5 km D kmene do 700 mm</t>
  </si>
  <si>
    <t>1068552833</t>
  </si>
  <si>
    <t>Vodorovné přemístění větví, kmenů nebo pařezů s naložením, složením a dopravou do 5000 m kmenů stromů listnatých, průměru přes 500 do 700 mm</t>
  </si>
  <si>
    <t>162301414</t>
  </si>
  <si>
    <t>Vodorovné přemístění kmenů stromů listnatých do 5 km D kmene do 900 mm</t>
  </si>
  <si>
    <t>368472984</t>
  </si>
  <si>
    <t>Vodorovné přemístění větví, kmenů nebo pařezů s naložením, složením a dopravou do 5000 m kmenů stromů listnatých, průměru přes 700 do 900 mm</t>
  </si>
  <si>
    <t>162301421</t>
  </si>
  <si>
    <t>Vodorovné přemístění pařezů do 5 km D do 300 mm</t>
  </si>
  <si>
    <t>-1224725976</t>
  </si>
  <si>
    <t>Vodorovné přemístění větví, kmenů nebo pařezů s naložením, složením a dopravou do 5000 m pařezů kmenů, průměru přes 100 do 300 mm</t>
  </si>
  <si>
    <t>162301422</t>
  </si>
  <si>
    <t>Vodorovné přemístění pařezů do 5 km D do 500 mm</t>
  </si>
  <si>
    <t>1727656909</t>
  </si>
  <si>
    <t>Vodorovné přemístění větví, kmenů nebo pařezů s naložením, složením a dopravou do 5000 m pařezů kmenů, průměru přes 300 do 500 mm</t>
  </si>
  <si>
    <t>162301423</t>
  </si>
  <si>
    <t>Vodorovné přemístění pařezů do 5 km D do 700 mm</t>
  </si>
  <si>
    <t>1260340702</t>
  </si>
  <si>
    <t>Vodorovné přemístění větví, kmenů nebo pařezů s naložením, složením a dopravou do 5000 m pařezů kmenů, průměru přes 500 do 700 mm</t>
  </si>
  <si>
    <t>162301424</t>
  </si>
  <si>
    <t>Vodorovné přemístění pařezů do 5 km D do 900 mm</t>
  </si>
  <si>
    <t>-392179521</t>
  </si>
  <si>
    <t>Vodorovné přemístění větví, kmenů nebo pařezů s naložením, složením a dopravou do 5000 m pařezů kmenů, průměru přes 700 do 900 mm</t>
  </si>
  <si>
    <t>" přes pr. 900 mm "</t>
  </si>
  <si>
    <t>162301501</t>
  </si>
  <si>
    <t>Vodorovné přemístění křovin do 5 km D kmene do 100 mm</t>
  </si>
  <si>
    <t>1096830929</t>
  </si>
  <si>
    <t>Vodorovné přemístění smýcených křovin do průměru kmene 100 mm na vzdálenost do 5 000 m</t>
  </si>
  <si>
    <t>162301901</t>
  </si>
  <si>
    <t>Příplatek k vodorovnému přemístění větví stromů listnatých D kmene do 300 mm ZKD 5 km</t>
  </si>
  <si>
    <t>1763249873</t>
  </si>
  <si>
    <t>Vodorovné přemístění větví, kmenů nebo pařezů s naložením, složením a dopravou Příplatek k cenám za každých dalších i započatých 5000 m přes 5000 m větví stromů listnatých, průměru kmene přes 100 do 300 mm</t>
  </si>
  <si>
    <t>6*4 'Přepočtené koeficientem množství</t>
  </si>
  <si>
    <t>162301902</t>
  </si>
  <si>
    <t>Příplatek k vodorovnému přemístění větví stromů listnatých D kmene do 500 mm ZKD 5 km</t>
  </si>
  <si>
    <t>1606373421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</si>
  <si>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</si>
  <si>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4*4 'Přepočtené koeficientem množství</t>
  </si>
  <si>
    <t>162301903</t>
  </si>
  <si>
    <t>Příplatek k vodorovnému přemístění větví stromů listnatých D kmene do 700 mm ZKD 5 km</t>
  </si>
  <si>
    <t>-590285860</t>
  </si>
  <si>
    <t>Vodorovné přemístění větví, kmenů nebo pařezů s naložením, složením a dopravou Příplatek k cenám za každých dalších i započatých 5000 m přes 5000 m větví stromů listnatých, průměru kmene přes 500 do 700 mm</t>
  </si>
  <si>
    <t>12*4 'Přepočtené koeficientem množství</t>
  </si>
  <si>
    <t>162301904</t>
  </si>
  <si>
    <t>Příplatek k vodorovnému přemístění větví stromů listnatých D kmene do 900 mm ZKD 5 km</t>
  </si>
  <si>
    <t>-1279736968</t>
  </si>
  <si>
    <t>Vodorovné přemístění větví, kmenů nebo pařezů s naložením, složením a dopravou Příplatek k cenám za každých dalších i započatých 5000 m přes 5000 m větví stromů listnatých, průměru kmene přes 700 do 900 mm</t>
  </si>
  <si>
    <t>30*4 'Přepočtené koeficientem množství</t>
  </si>
  <si>
    <t>162301911</t>
  </si>
  <si>
    <t>Příplatek k vodorovnému přemístění kmenů stromů listnatých D kmene do 300 mm ZKD 5 km</t>
  </si>
  <si>
    <t>-143028495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</si>
  <si>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</si>
  <si>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162301912</t>
  </si>
  <si>
    <t>Příplatek k vodorovnému přemístění kmenů stromů listnatých D kmene do 500 mm ZKD 5 km</t>
  </si>
  <si>
    <t>297535254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</si>
  <si>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</si>
  <si>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162301913</t>
  </si>
  <si>
    <t>Příplatek k vodorovnému přemístění kmenů stromů listnatých D kmene do 700 mm ZKD 5 km</t>
  </si>
  <si>
    <t>562484680</t>
  </si>
  <si>
    <t>Vodorovné přemístění větví, kmenů nebo pařezů s naložením, složením a dopravou Příplatek k cenám za každých dalších i započatých 5000 m přes 5000 m kmenů stromů listnatých, o průměru přes 500 do 700 mm</t>
  </si>
  <si>
    <t>162301914</t>
  </si>
  <si>
    <t>Příplatek k vodorovnému přemístění kmenů stromů listnatých D kmene do 900 mm ZKD 5 km</t>
  </si>
  <si>
    <t>-1260876303</t>
  </si>
  <si>
    <t>Vodorovné přemístění větví, kmenů nebo pařezů s naložením, složením a dopravou Příplatek k cenám za každých dalších i započatých 5000 m přes 5000 m kmenů stromů listnatých, o průměru přes 700 do 900 mm</t>
  </si>
  <si>
    <t>162301921</t>
  </si>
  <si>
    <t>Příplatek k vodorovnému přemístění pařezů D 300 mm ZKD 5 km</t>
  </si>
  <si>
    <t>995817369</t>
  </si>
  <si>
    <t>Vodorovné přemístění větví, kmenů nebo pařezů s naložením, složením a dopravou Příplatek k cenám za každých dalších i započatých 5000 m přes 5000 m pařezů kmenů, průměru přes 100 do 300 mm</t>
  </si>
  <si>
    <t>162301922</t>
  </si>
  <si>
    <t>Příplatek k vodorovnému přemístění pařezů D 500 mm ZKD 5 km</t>
  </si>
  <si>
    <t>-1546274647</t>
  </si>
  <si>
    <t>Vodorovné přemístění větví, kmenů nebo pařezů s naložením, složením a dopravou Příplatek k cenám za každých dalších i započatých 5000 m přes 5000 m pařezů kmenů, průměru přes 300 do 500 mm</t>
  </si>
  <si>
    <t>162301923</t>
  </si>
  <si>
    <t>Příplatek k vodorovnému přemístění pařezů D 700 mm ZKD 5 km</t>
  </si>
  <si>
    <t>1160281761</t>
  </si>
  <si>
    <t>Vodorovné přemístění větví, kmenů nebo pařezů s naložením, složením a dopravou Příplatek k cenám za každých dalších i započatých 5000 m přes 5000 m pařezů kmenů, průměru přes 500 do 700 mm</t>
  </si>
  <si>
    <t>162301924</t>
  </si>
  <si>
    <t>Příplatek k vodorovnému přemístění pařezů D 900 mm ZKD 5 km</t>
  </si>
  <si>
    <t>967403984</t>
  </si>
  <si>
    <t>Vodorovné přemístění větví, kmenů nebo pařezů s naložením, složením a dopravou Příplatek k cenám za každých dalších i započatých 5000 m přes 5000 m pařezů kmenů, průměru přes 700 do 900 mm</t>
  </si>
  <si>
    <t>997013811</t>
  </si>
  <si>
    <t>Poplatek za uložení na skládce (skládkovné) stavebního odpadu dřevěného kód odpadu 170 201</t>
  </si>
  <si>
    <t>944690644</t>
  </si>
  <si>
    <t>Poplatek za uložení stavebního odpadu na skládce (skládkovné) dřevěného zatříděného do Katalogu odpadů pod kódem 170 201</t>
  </si>
  <si>
    <t>" stromů - kmenů a pařezů stromů - skládka Vřesová 850,0 kg/m3" 52*4,0*3,14*0,45*0,45*850,0*0,001</t>
  </si>
  <si>
    <t>-1917496858</t>
  </si>
  <si>
    <t>(310-265)*0,1*2,5</t>
  </si>
  <si>
    <t>(350-310)*0,1*3,0</t>
  </si>
  <si>
    <t>159579999</t>
  </si>
  <si>
    <t xml:space="preserve">"přemístění ornice na meziskládku  zpět pro rozprostření"</t>
  </si>
  <si>
    <t>23,25+137,29</t>
  </si>
  <si>
    <t>167101101</t>
  </si>
  <si>
    <t>Nakládání výkopku z hornin tř. 1 až 4 do 100 m3</t>
  </si>
  <si>
    <t>1033271807</t>
  </si>
  <si>
    <t>Nakládání, skládání a překládání neulehlého výkopku nebo sypaniny nakládání, množství do 100 m3, z hornin tř. 1 až 4</t>
  </si>
  <si>
    <t>"ornice zpět pro rozprostření"</t>
  </si>
  <si>
    <t>398,64*0,25+376,3*0,1</t>
  </si>
  <si>
    <t>181301104</t>
  </si>
  <si>
    <t>Rozprostření ornice tl vrstvy do 250 mm pl do 500 m2 v rovině nebo ve svahu do 1:5</t>
  </si>
  <si>
    <t>510834722</t>
  </si>
  <si>
    <t>Rozprostření a urovnání ornice v rovině nebo ve svahu sklonu do 1:5 při souvislé ploše do 500 m2, tl. vrstvy přes 200 do 250 mm</t>
  </si>
  <si>
    <t>(137,29-376,3*0,1)/0,25</t>
  </si>
  <si>
    <t>182301121</t>
  </si>
  <si>
    <t>Rozprostření ornice pl do 500 m2 ve svahu přes 1:5 tl vrstvy do 100 mm</t>
  </si>
  <si>
    <t>-1624718715</t>
  </si>
  <si>
    <t>Rozprostření a urovnání ornice ve svahu sklonu přes 1:5 při souvislé ploše do 500 m2, tl. vrstvy do 100 mm</t>
  </si>
  <si>
    <t>181411122</t>
  </si>
  <si>
    <t>Založení lučního trávníku výsevem plochy do 1000 m2 ve svahu do 1:2</t>
  </si>
  <si>
    <t>397126669</t>
  </si>
  <si>
    <t>Založení trávníku na půdě předem připravené plochy do 1000 m2 výsevem včetně utažení lučního na svahu přes 1:5 do 1:2</t>
  </si>
  <si>
    <t>398,64+376,3</t>
  </si>
  <si>
    <t>005724740</t>
  </si>
  <si>
    <t>osivo směs travní krajinná-svahová</t>
  </si>
  <si>
    <t>kg</t>
  </si>
  <si>
    <t>987317706</t>
  </si>
  <si>
    <t>774,94*0,015 'Přepočtené koeficientem množství</t>
  </si>
  <si>
    <t>184102110</t>
  </si>
  <si>
    <t>Výsadba dřeviny s balem D do 0,1 m do jamky se zalitím v rovině a svahu do 1:5</t>
  </si>
  <si>
    <t>184053900</t>
  </si>
  <si>
    <t>Výsadba dřeviny s balem do předem vyhloubené jamky se zalitím v rovině nebo na svahu do 1:5, při průměru balu do 100 mm</t>
  </si>
  <si>
    <t xml:space="preserve">" oživení  vrbovými řízky pr.3-5 cm dl.0,5 " </t>
  </si>
  <si>
    <t>" ve staničení 0,265-0,293 " 28,0*(0,5+1,3)/2*2+0,6</t>
  </si>
  <si>
    <t>" ve staničení 0,305-0,330" 25,0*(0,5+2,1)/2*2</t>
  </si>
  <si>
    <t>" ve staničení 0,333-0,358" 25,0*1,3*2</t>
  </si>
  <si>
    <t>" ve staničení 0,333-0,368 - na druhé straně bez patky " 35,0*1,5*2</t>
  </si>
  <si>
    <t>" ve staničení 0,358-0,398" 40,0*2,2*2</t>
  </si>
  <si>
    <t>02650480R</t>
  </si>
  <si>
    <t>Vrbový proutek pr.3-5 cm dl.50cm</t>
  </si>
  <si>
    <t>89251474</t>
  </si>
  <si>
    <t>Vrba jíva (Salix caprea) 200-250cm ZB</t>
  </si>
  <si>
    <t>-1515458611</t>
  </si>
  <si>
    <t>SO 201 - Most přes Arnoltovský potok</t>
  </si>
  <si>
    <t>91960001</t>
  </si>
  <si>
    <t>Most přes Arnoltovský potok dle přiloženého podrobného rozpočtu</t>
  </si>
  <si>
    <t>kpl</t>
  </si>
  <si>
    <t>-1860796261</t>
  </si>
  <si>
    <t>SO 202 - Lávka přes Ohři</t>
  </si>
  <si>
    <t>91960002</t>
  </si>
  <si>
    <t>Lávka přes Ohři dle přiloženého podrobného rozpočtu</t>
  </si>
  <si>
    <t>-1733214759</t>
  </si>
  <si>
    <t>VON.1 -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</si>
  <si>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</si>
  <si>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</si>
  <si>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</si>
  <si>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</si>
  <si>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</si>
  <si>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</si>
  <si>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</si>
  <si>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</si>
  <si>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010001000</t>
  </si>
  <si>
    <t xml:space="preserve">Geodetické práce a zaměření skutečného provedení stavby  </t>
  </si>
  <si>
    <t>soubor</t>
  </si>
  <si>
    <t>1024</t>
  </si>
  <si>
    <t>2007766294</t>
  </si>
  <si>
    <t xml:space="preserve">Geodetické práce a zaměření skutečného provedení stavby </t>
  </si>
  <si>
    <t xml:space="preserve">" vytýčení obvodu staveniště pro účely kácení lesní zeleně " 1 </t>
  </si>
  <si>
    <t>VRN3</t>
  </si>
  <si>
    <t>Zařízení staveniště</t>
  </si>
  <si>
    <t>030001000</t>
  </si>
  <si>
    <t>33760934</t>
  </si>
  <si>
    <t>035103001</t>
  </si>
  <si>
    <t>Pronájem ploch</t>
  </si>
  <si>
    <t>2012171882</t>
  </si>
  <si>
    <t>Poznámka k položce:_x000d_
veřejných i soukromých</t>
  </si>
  <si>
    <t>039203000</t>
  </si>
  <si>
    <t>Úprava terénu po zrušení zařízení staveniště</t>
  </si>
  <si>
    <t>1414331528</t>
  </si>
  <si>
    <t>VRN4</t>
  </si>
  <si>
    <t>Inženýrská činnost</t>
  </si>
  <si>
    <t>041403000</t>
  </si>
  <si>
    <t>Koordinátor BOZP na staveništi</t>
  </si>
  <si>
    <t>34160992</t>
  </si>
  <si>
    <t>043194000</t>
  </si>
  <si>
    <t>Ostatní zkoušky</t>
  </si>
  <si>
    <t>soubo</t>
  </si>
  <si>
    <t>-433381608</t>
  </si>
  <si>
    <t xml:space="preserve">Poznámka k položce:_x000d_
zatěžovací zkoužky na pláni a vozovkových vrstev_x000d_
vypracování mostního listu_x000d_
první hlavní prohlídka_x000d_
</t>
  </si>
  <si>
    <t>045002000</t>
  </si>
  <si>
    <t>Kompletační a koordinační činnost</t>
  </si>
  <si>
    <t>1925642814</t>
  </si>
  <si>
    <t xml:space="preserve">VON.2 - Vedlejší a ostatní náklady - neuznatelné náklady </t>
  </si>
  <si>
    <t>013244000</t>
  </si>
  <si>
    <t>Dokumentace pro provádění stavby</t>
  </si>
  <si>
    <t>1608865941</t>
  </si>
  <si>
    <t>Poznámka k položce:_x000d_
vypracování RDS a VTD</t>
  </si>
  <si>
    <t>013254000</t>
  </si>
  <si>
    <t>Dokumentace skutečného provedení stavby</t>
  </si>
  <si>
    <t>844890968</t>
  </si>
  <si>
    <t>041103000</t>
  </si>
  <si>
    <t>Autorský dozor projektanta</t>
  </si>
  <si>
    <t>163517866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</si>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</sst>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72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2019J-113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Napojení páteřní cyklostezky na Slavkovský Les v Březové - část Tisová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Šabina, Hlavno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16. 10. 2019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Mikroregion Sokolov - východ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Pontika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ROUND(SUM(AS55:AS60),2)</f>
        <v>0</v>
      </c>
      <c r="AT54" s="106">
        <f>ROUND(SUM(AV54:AW54),2)</f>
        <v>0</v>
      </c>
      <c r="AU54" s="107">
        <f>ROUND(SUM(AU55:AU60),5)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ROUND(SUM(AZ55:AZ60),2)</f>
        <v>0</v>
      </c>
      <c r="BA54" s="106">
        <f>ROUND(SUM(BA55:BA60),2)</f>
        <v>0</v>
      </c>
      <c r="BB54" s="106">
        <f>ROUND(SUM(BB55:BB60),2)</f>
        <v>0</v>
      </c>
      <c r="BC54" s="106">
        <f>ROUND(SUM(BC55:BC60),2)</f>
        <v>0</v>
      </c>
      <c r="BD54" s="108">
        <f>ROUND(SUM(BD55:BD60),2)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4.4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101 - Cyklostezka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'SO 101 - Cyklostezka '!P90</f>
        <v>0</v>
      </c>
      <c r="AV55" s="120">
        <f>'SO 101 - Cyklostezka '!J33</f>
        <v>0</v>
      </c>
      <c r="AW55" s="120">
        <f>'SO 101 - Cyklostezka '!J34</f>
        <v>0</v>
      </c>
      <c r="AX55" s="120">
        <f>'SO 101 - Cyklostezka '!J35</f>
        <v>0</v>
      </c>
      <c r="AY55" s="120">
        <f>'SO 101 - Cyklostezka '!J36</f>
        <v>0</v>
      </c>
      <c r="AZ55" s="120">
        <f>'SO 101 - Cyklostezka '!F33</f>
        <v>0</v>
      </c>
      <c r="BA55" s="120">
        <f>'SO 101 - Cyklostezka '!F34</f>
        <v>0</v>
      </c>
      <c r="BB55" s="120">
        <f>'SO 101 - Cyklostezka '!F35</f>
        <v>0</v>
      </c>
      <c r="BC55" s="120">
        <f>'SO 101 - Cyklostezka '!F36</f>
        <v>0</v>
      </c>
      <c r="BD55" s="122">
        <f>'SO 101 - Cyklostezka 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24.6" customHeight="1">
      <c r="A56" s="111" t="s">
        <v>77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101.1 - Cyklostezka -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'SO 101.1 - Cyklostezka - ...'!P82</f>
        <v>0</v>
      </c>
      <c r="AV56" s="120">
        <f>'SO 101.1 - Cyklostezka - ...'!J33</f>
        <v>0</v>
      </c>
      <c r="AW56" s="120">
        <f>'SO 101.1 - Cyklostezka - ...'!J34</f>
        <v>0</v>
      </c>
      <c r="AX56" s="120">
        <f>'SO 101.1 - Cyklostezka - ...'!J35</f>
        <v>0</v>
      </c>
      <c r="AY56" s="120">
        <f>'SO 101.1 - Cyklostezka - ...'!J36</f>
        <v>0</v>
      </c>
      <c r="AZ56" s="120">
        <f>'SO 101.1 - Cyklostezka - ...'!F33</f>
        <v>0</v>
      </c>
      <c r="BA56" s="120">
        <f>'SO 101.1 - Cyklostezka - ...'!F34</f>
        <v>0</v>
      </c>
      <c r="BB56" s="120">
        <f>'SO 101.1 - Cyklostezka - ...'!F35</f>
        <v>0</v>
      </c>
      <c r="BC56" s="120">
        <f>'SO 101.1 - Cyklostezka - ...'!F36</f>
        <v>0</v>
      </c>
      <c r="BD56" s="122">
        <f>'SO 101.1 - Cyklostezka - ...'!F37</f>
        <v>0</v>
      </c>
      <c r="BE56" s="7"/>
      <c r="BT56" s="123" t="s">
        <v>81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7" customFormat="1" ht="14.4" customHeight="1">
      <c r="A57" s="111" t="s">
        <v>77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201 - Most přes Arnolt...'!J30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19">
        <v>0</v>
      </c>
      <c r="AT57" s="120">
        <f>ROUND(SUM(AV57:AW57),2)</f>
        <v>0</v>
      </c>
      <c r="AU57" s="121">
        <f>'SO 201 - Most přes Arnolt...'!P82</f>
        <v>0</v>
      </c>
      <c r="AV57" s="120">
        <f>'SO 201 - Most přes Arnolt...'!J33</f>
        <v>0</v>
      </c>
      <c r="AW57" s="120">
        <f>'SO 201 - Most přes Arnolt...'!J34</f>
        <v>0</v>
      </c>
      <c r="AX57" s="120">
        <f>'SO 201 - Most přes Arnolt...'!J35</f>
        <v>0</v>
      </c>
      <c r="AY57" s="120">
        <f>'SO 201 - Most přes Arnolt...'!J36</f>
        <v>0</v>
      </c>
      <c r="AZ57" s="120">
        <f>'SO 201 - Most přes Arnolt...'!F33</f>
        <v>0</v>
      </c>
      <c r="BA57" s="120">
        <f>'SO 201 - Most přes Arnolt...'!F34</f>
        <v>0</v>
      </c>
      <c r="BB57" s="120">
        <f>'SO 201 - Most přes Arnolt...'!F35</f>
        <v>0</v>
      </c>
      <c r="BC57" s="120">
        <f>'SO 201 - Most přes Arnolt...'!F36</f>
        <v>0</v>
      </c>
      <c r="BD57" s="122">
        <f>'SO 201 - Most přes Arnolt...'!F37</f>
        <v>0</v>
      </c>
      <c r="BE57" s="7"/>
      <c r="BT57" s="123" t="s">
        <v>81</v>
      </c>
      <c r="BV57" s="123" t="s">
        <v>75</v>
      </c>
      <c r="BW57" s="123" t="s">
        <v>89</v>
      </c>
      <c r="BX57" s="123" t="s">
        <v>5</v>
      </c>
      <c r="CL57" s="123" t="s">
        <v>19</v>
      </c>
      <c r="CM57" s="123" t="s">
        <v>83</v>
      </c>
    </row>
    <row r="58" s="7" customFormat="1" ht="14.4" customHeight="1">
      <c r="A58" s="111" t="s">
        <v>77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202 - Lávka přes Ohři'!J30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80</v>
      </c>
      <c r="AR58" s="118"/>
      <c r="AS58" s="119">
        <v>0</v>
      </c>
      <c r="AT58" s="120">
        <f>ROUND(SUM(AV58:AW58),2)</f>
        <v>0</v>
      </c>
      <c r="AU58" s="121">
        <f>'SO 202 - Lávka přes Ohři'!P82</f>
        <v>0</v>
      </c>
      <c r="AV58" s="120">
        <f>'SO 202 - Lávka přes Ohři'!J33</f>
        <v>0</v>
      </c>
      <c r="AW58" s="120">
        <f>'SO 202 - Lávka přes Ohři'!J34</f>
        <v>0</v>
      </c>
      <c r="AX58" s="120">
        <f>'SO 202 - Lávka přes Ohři'!J35</f>
        <v>0</v>
      </c>
      <c r="AY58" s="120">
        <f>'SO 202 - Lávka přes Ohři'!J36</f>
        <v>0</v>
      </c>
      <c r="AZ58" s="120">
        <f>'SO 202 - Lávka přes Ohři'!F33</f>
        <v>0</v>
      </c>
      <c r="BA58" s="120">
        <f>'SO 202 - Lávka přes Ohři'!F34</f>
        <v>0</v>
      </c>
      <c r="BB58" s="120">
        <f>'SO 202 - Lávka přes Ohři'!F35</f>
        <v>0</v>
      </c>
      <c r="BC58" s="120">
        <f>'SO 202 - Lávka přes Ohři'!F36</f>
        <v>0</v>
      </c>
      <c r="BD58" s="122">
        <f>'SO 202 - Lávka přes Ohři'!F37</f>
        <v>0</v>
      </c>
      <c r="BE58" s="7"/>
      <c r="BT58" s="123" t="s">
        <v>81</v>
      </c>
      <c r="BV58" s="123" t="s">
        <v>75</v>
      </c>
      <c r="BW58" s="123" t="s">
        <v>92</v>
      </c>
      <c r="BX58" s="123" t="s">
        <v>5</v>
      </c>
      <c r="CL58" s="123" t="s">
        <v>19</v>
      </c>
      <c r="CM58" s="123" t="s">
        <v>83</v>
      </c>
    </row>
    <row r="59" s="7" customFormat="1" ht="14.4" customHeight="1">
      <c r="A59" s="111" t="s">
        <v>77</v>
      </c>
      <c r="B59" s="112"/>
      <c r="C59" s="113"/>
      <c r="D59" s="114" t="s">
        <v>93</v>
      </c>
      <c r="E59" s="114"/>
      <c r="F59" s="114"/>
      <c r="G59" s="114"/>
      <c r="H59" s="114"/>
      <c r="I59" s="115"/>
      <c r="J59" s="114" t="s">
        <v>94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'VON.1 - Vedlejší a ostatn...'!J30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80</v>
      </c>
      <c r="AR59" s="118"/>
      <c r="AS59" s="119">
        <v>0</v>
      </c>
      <c r="AT59" s="120">
        <f>ROUND(SUM(AV59:AW59),2)</f>
        <v>0</v>
      </c>
      <c r="AU59" s="121">
        <f>'VON.1 - Vedlejší a ostatn...'!P83</f>
        <v>0</v>
      </c>
      <c r="AV59" s="120">
        <f>'VON.1 - Vedlejší a ostatn...'!J33</f>
        <v>0</v>
      </c>
      <c r="AW59" s="120">
        <f>'VON.1 - Vedlejší a ostatn...'!J34</f>
        <v>0</v>
      </c>
      <c r="AX59" s="120">
        <f>'VON.1 - Vedlejší a ostatn...'!J35</f>
        <v>0</v>
      </c>
      <c r="AY59" s="120">
        <f>'VON.1 - Vedlejší a ostatn...'!J36</f>
        <v>0</v>
      </c>
      <c r="AZ59" s="120">
        <f>'VON.1 - Vedlejší a ostatn...'!F33</f>
        <v>0</v>
      </c>
      <c r="BA59" s="120">
        <f>'VON.1 - Vedlejší a ostatn...'!F34</f>
        <v>0</v>
      </c>
      <c r="BB59" s="120">
        <f>'VON.1 - Vedlejší a ostatn...'!F35</f>
        <v>0</v>
      </c>
      <c r="BC59" s="120">
        <f>'VON.1 - Vedlejší a ostatn...'!F36</f>
        <v>0</v>
      </c>
      <c r="BD59" s="122">
        <f>'VON.1 - Vedlejší a ostatn...'!F37</f>
        <v>0</v>
      </c>
      <c r="BE59" s="7"/>
      <c r="BT59" s="123" t="s">
        <v>81</v>
      </c>
      <c r="BV59" s="123" t="s">
        <v>75</v>
      </c>
      <c r="BW59" s="123" t="s">
        <v>95</v>
      </c>
      <c r="BX59" s="123" t="s">
        <v>5</v>
      </c>
      <c r="CL59" s="123" t="s">
        <v>19</v>
      </c>
      <c r="CM59" s="123" t="s">
        <v>83</v>
      </c>
    </row>
    <row r="60" s="7" customFormat="1" ht="24.6" customHeight="1">
      <c r="A60" s="111" t="s">
        <v>77</v>
      </c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'VON.2 - Vedlejší a ostatn...'!J30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80</v>
      </c>
      <c r="AR60" s="118"/>
      <c r="AS60" s="124">
        <v>0</v>
      </c>
      <c r="AT60" s="125">
        <f>ROUND(SUM(AV60:AW60),2)</f>
        <v>0</v>
      </c>
      <c r="AU60" s="126">
        <f>'VON.2 - Vedlejší a ostatn...'!P82</f>
        <v>0</v>
      </c>
      <c r="AV60" s="125">
        <f>'VON.2 - Vedlejší a ostatn...'!J33</f>
        <v>0</v>
      </c>
      <c r="AW60" s="125">
        <f>'VON.2 - Vedlejší a ostatn...'!J34</f>
        <v>0</v>
      </c>
      <c r="AX60" s="125">
        <f>'VON.2 - Vedlejší a ostatn...'!J35</f>
        <v>0</v>
      </c>
      <c r="AY60" s="125">
        <f>'VON.2 - Vedlejší a ostatn...'!J36</f>
        <v>0</v>
      </c>
      <c r="AZ60" s="125">
        <f>'VON.2 - Vedlejší a ostatn...'!F33</f>
        <v>0</v>
      </c>
      <c r="BA60" s="125">
        <f>'VON.2 - Vedlejší a ostatn...'!F34</f>
        <v>0</v>
      </c>
      <c r="BB60" s="125">
        <f>'VON.2 - Vedlejší a ostatn...'!F35</f>
        <v>0</v>
      </c>
      <c r="BC60" s="125">
        <f>'VON.2 - Vedlejší a ostatn...'!F36</f>
        <v>0</v>
      </c>
      <c r="BD60" s="127">
        <f>'VON.2 - Vedlejší a ostatn...'!F37</f>
        <v>0</v>
      </c>
      <c r="BE60" s="7"/>
      <c r="BT60" s="123" t="s">
        <v>81</v>
      </c>
      <c r="BV60" s="123" t="s">
        <v>75</v>
      </c>
      <c r="BW60" s="123" t="s">
        <v>98</v>
      </c>
      <c r="BX60" s="123" t="s">
        <v>5</v>
      </c>
      <c r="CL60" s="123" t="s">
        <v>19</v>
      </c>
      <c r="CM60" s="123" t="s">
        <v>83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sheet="1" formatColumns="0" formatRows="0" objects="1" scenarios="1" spinCount="100000" saltValue="a2luuZuw0A1XlIvqxZSeZIDpmmgNc7vE+7vhgo7YrScehomdSLCnX4Q2Ji5eQXGi660VE57gSbpYU75XAcSWpg==" hashValue="8zGoNa/Sj6MXg7cDeE0QjwtaNgtqwG2035aX6lpO/1+Wuy8eAFkaWmwMOCH4Io8/Y1dxMU2mT+VQY2TmbjMER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Cyklostezka '!C2" display="/"/>
    <hyperlink ref="A56" location="'SO 101.1 - Cyklostezka - ...'!C2" display="/"/>
    <hyperlink ref="A57" location="'SO 201 - Most přes Arnolt...'!C2" display="/"/>
    <hyperlink ref="A58" location="'SO 202 - Lávka přes Ohři'!C2" display="/"/>
    <hyperlink ref="A59" location="'VON.1 - Vedlejší a ostatn...'!C2" display="/"/>
    <hyperlink ref="A60" location="'VON.2 -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2.28125" style="1" customWidth="1"/>
    <col min="9" max="9" width="21.57422" style="1" customWidth="1"/>
    <col min="10" max="10" width="21.57422" style="1" customWidth="1"/>
    <col min="11" max="11" width="21.57422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Napojení páteřní cyklostezky na Slavkovský Les v Březové - část Tisová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35" t="s">
        <v>101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16. 10. 2019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ROUND((SUM(BE90:BE461)),  2)</f>
        <v>0</v>
      </c>
      <c r="G33" s="38"/>
      <c r="H33" s="38"/>
      <c r="I33" s="148">
        <v>0.20999999999999999</v>
      </c>
      <c r="J33" s="147">
        <f>ROUND(((SUM(BE90:BE461))*I33),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ROUND((SUM(BF90:BF461)),  2)</f>
        <v>0</v>
      </c>
      <c r="G34" s="38"/>
      <c r="H34" s="38"/>
      <c r="I34" s="148">
        <v>0.14999999999999999</v>
      </c>
      <c r="J34" s="147">
        <f>ROUND(((SUM(BF90:BF461))*I34),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ROUND((SUM(BG90:BG461)),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ROUND((SUM(BH90:BH461)),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ROUND((SUM(BI90:BI461)),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Napojení páteřní cyklostezky na Slavkovský Les v Březové - část Tisová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69" t="str">
        <f>E9</f>
        <v xml:space="preserve">SO 101 - Cyklostezka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Šabina, Hlavno </v>
      </c>
      <c r="G52" s="40"/>
      <c r="H52" s="40"/>
      <c r="I52" s="32" t="s">
        <v>23</v>
      </c>
      <c r="J52" s="72" t="str">
        <f>IF(J12="","",J12)</f>
        <v>16. 10. 2019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Mikroregion Sokolov - východ </v>
      </c>
      <c r="G54" s="40"/>
      <c r="H54" s="40"/>
      <c r="I54" s="32" t="s">
        <v>31</v>
      </c>
      <c r="J54" s="36" t="str">
        <f>E21</f>
        <v>Pontika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106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107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108</v>
      </c>
      <c r="E62" s="174"/>
      <c r="F62" s="174"/>
      <c r="G62" s="174"/>
      <c r="H62" s="174"/>
      <c r="I62" s="174"/>
      <c r="J62" s="175">
        <f>J220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109</v>
      </c>
      <c r="E63" s="174"/>
      <c r="F63" s="174"/>
      <c r="G63" s="174"/>
      <c r="H63" s="174"/>
      <c r="I63" s="174"/>
      <c r="J63" s="175">
        <f>J237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110</v>
      </c>
      <c r="E64" s="174"/>
      <c r="F64" s="174"/>
      <c r="G64" s="174"/>
      <c r="H64" s="174"/>
      <c r="I64" s="174"/>
      <c r="J64" s="175">
        <f>J272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111</v>
      </c>
      <c r="E65" s="174"/>
      <c r="F65" s="174"/>
      <c r="G65" s="174"/>
      <c r="H65" s="174"/>
      <c r="I65" s="174"/>
      <c r="J65" s="175">
        <f>J328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112</v>
      </c>
      <c r="E66" s="174"/>
      <c r="F66" s="174"/>
      <c r="G66" s="174"/>
      <c r="H66" s="174"/>
      <c r="I66" s="174"/>
      <c r="J66" s="175">
        <f>J345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1"/>
      <c r="C67" s="172"/>
      <c r="D67" s="173" t="s">
        <v>113</v>
      </c>
      <c r="E67" s="174"/>
      <c r="F67" s="174"/>
      <c r="G67" s="174"/>
      <c r="H67" s="174"/>
      <c r="I67" s="174"/>
      <c r="J67" s="175">
        <f>J346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1"/>
      <c r="C68" s="172"/>
      <c r="D68" s="173" t="s">
        <v>114</v>
      </c>
      <c r="E68" s="174"/>
      <c r="F68" s="174"/>
      <c r="G68" s="174"/>
      <c r="H68" s="174"/>
      <c r="I68" s="174"/>
      <c r="J68" s="175">
        <f>J430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115</v>
      </c>
      <c r="E69" s="174"/>
      <c r="F69" s="174"/>
      <c r="G69" s="174"/>
      <c r="H69" s="174"/>
      <c r="I69" s="174"/>
      <c r="J69" s="175">
        <f>J445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116</v>
      </c>
      <c r="E70" s="174"/>
      <c r="F70" s="174"/>
      <c r="G70" s="174"/>
      <c r="H70" s="174"/>
      <c r="I70" s="174"/>
      <c r="J70" s="175">
        <f>J459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117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4.4" customHeight="1">
      <c r="A80" s="38"/>
      <c r="B80" s="39"/>
      <c r="C80" s="40"/>
      <c r="D80" s="40"/>
      <c r="E80" s="160" t="str">
        <f>E7</f>
        <v>Napojení páteřní cyklostezky na Slavkovský Les v Březové - část Tisová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100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4.4" customHeight="1">
      <c r="A82" s="38"/>
      <c r="B82" s="39"/>
      <c r="C82" s="40"/>
      <c r="D82" s="40"/>
      <c r="E82" s="69" t="str">
        <f>E9</f>
        <v xml:space="preserve">SO 101 - Cyklostezka 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 xml:space="preserve">Šabina, Hlavno </v>
      </c>
      <c r="G84" s="40"/>
      <c r="H84" s="40"/>
      <c r="I84" s="32" t="s">
        <v>23</v>
      </c>
      <c r="J84" s="72" t="str">
        <f>IF(J12="","",J12)</f>
        <v>16. 10. 2019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6" customHeight="1">
      <c r="A86" s="38"/>
      <c r="B86" s="39"/>
      <c r="C86" s="32" t="s">
        <v>25</v>
      </c>
      <c r="D86" s="40"/>
      <c r="E86" s="40"/>
      <c r="F86" s="27" t="str">
        <f>E15</f>
        <v xml:space="preserve">Mikroregion Sokolov - východ </v>
      </c>
      <c r="G86" s="40"/>
      <c r="H86" s="40"/>
      <c r="I86" s="32" t="s">
        <v>31</v>
      </c>
      <c r="J86" s="36" t="str">
        <f>E21</f>
        <v>Pontika s.r.o.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32" t="s">
        <v>29</v>
      </c>
      <c r="D87" s="40"/>
      <c r="E87" s="40"/>
      <c r="F87" s="27" t="str">
        <f>IF(E18="","",E18)</f>
        <v>Vyplň údaj</v>
      </c>
      <c r="G87" s="40"/>
      <c r="H87" s="40"/>
      <c r="I87" s="32" t="s">
        <v>35</v>
      </c>
      <c r="J87" s="36" t="str">
        <f>E24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118</v>
      </c>
      <c r="D89" s="180" t="s">
        <v>58</v>
      </c>
      <c r="E89" s="180" t="s">
        <v>54</v>
      </c>
      <c r="F89" s="180" t="s">
        <v>55</v>
      </c>
      <c r="G89" s="180" t="s">
        <v>119</v>
      </c>
      <c r="H89" s="180" t="s">
        <v>120</v>
      </c>
      <c r="I89" s="180" t="s">
        <v>121</v>
      </c>
      <c r="J89" s="180" t="s">
        <v>104</v>
      </c>
      <c r="K89" s="181" t="s">
        <v>122</v>
      </c>
      <c r="L89" s="182"/>
      <c r="M89" s="92" t="s">
        <v>19</v>
      </c>
      <c r="N89" s="93" t="s">
        <v>43</v>
      </c>
      <c r="O89" s="93" t="s">
        <v>123</v>
      </c>
      <c r="P89" s="93" t="s">
        <v>124</v>
      </c>
      <c r="Q89" s="93" t="s">
        <v>125</v>
      </c>
      <c r="R89" s="93" t="s">
        <v>126</v>
      </c>
      <c r="S89" s="93" t="s">
        <v>127</v>
      </c>
      <c r="T89" s="94" t="s">
        <v>128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129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</f>
        <v>0</v>
      </c>
      <c r="Q90" s="96"/>
      <c r="R90" s="185">
        <f>R91</f>
        <v>634.3178944</v>
      </c>
      <c r="S90" s="96"/>
      <c r="T90" s="186">
        <f>T91</f>
        <v>148.01599999999999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105</v>
      </c>
      <c r="BK90" s="187">
        <f>BK91</f>
        <v>0</v>
      </c>
    </row>
    <row r="91" s="12" customFormat="1" ht="25.92" customHeight="1">
      <c r="A91" s="12"/>
      <c r="B91" s="188"/>
      <c r="C91" s="189"/>
      <c r="D91" s="190" t="s">
        <v>72</v>
      </c>
      <c r="E91" s="191" t="s">
        <v>130</v>
      </c>
      <c r="F91" s="191" t="s">
        <v>131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P92+P220+P237+P272+P328+P345+P445+P459</f>
        <v>0</v>
      </c>
      <c r="Q91" s="196"/>
      <c r="R91" s="197">
        <f>R92+R220+R237+R272+R328+R345+R445+R459</f>
        <v>634.3178944</v>
      </c>
      <c r="S91" s="196"/>
      <c r="T91" s="198">
        <f>T92+T220+T237+T272+T328+T345+T445+T459</f>
        <v>148.01599999999999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81</v>
      </c>
      <c r="AT91" s="200" t="s">
        <v>72</v>
      </c>
      <c r="AU91" s="200" t="s">
        <v>73</v>
      </c>
      <c r="AY91" s="199" t="s">
        <v>132</v>
      </c>
      <c r="BK91" s="201">
        <f>BK92+BK220+BK237+BK272+BK328+BK345+BK445+BK459</f>
        <v>0</v>
      </c>
    </row>
    <row r="92" s="12" customFormat="1" ht="22.8" customHeight="1">
      <c r="A92" s="12"/>
      <c r="B92" s="188"/>
      <c r="C92" s="189"/>
      <c r="D92" s="190" t="s">
        <v>72</v>
      </c>
      <c r="E92" s="202" t="s">
        <v>81</v>
      </c>
      <c r="F92" s="202" t="s">
        <v>133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SUM(P93:P219)</f>
        <v>0</v>
      </c>
      <c r="Q92" s="196"/>
      <c r="R92" s="197">
        <f>SUM(R93:R219)</f>
        <v>24.744</v>
      </c>
      <c r="S92" s="196"/>
      <c r="T92" s="198">
        <f>SUM(T93:T219)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81</v>
      </c>
      <c r="AT92" s="200" t="s">
        <v>72</v>
      </c>
      <c r="AU92" s="200" t="s">
        <v>81</v>
      </c>
      <c r="AY92" s="199" t="s">
        <v>132</v>
      </c>
      <c r="BK92" s="201">
        <f>SUM(BK93:BK219)</f>
        <v>0</v>
      </c>
    </row>
    <row r="93" s="2" customFormat="1" ht="13.8" customHeight="1">
      <c r="A93" s="38"/>
      <c r="B93" s="39"/>
      <c r="C93" s="204" t="s">
        <v>81</v>
      </c>
      <c r="D93" s="204" t="s">
        <v>134</v>
      </c>
      <c r="E93" s="205" t="s">
        <v>135</v>
      </c>
      <c r="F93" s="206" t="s">
        <v>136</v>
      </c>
      <c r="G93" s="207" t="s">
        <v>137</v>
      </c>
      <c r="H93" s="208">
        <v>114.04000000000001</v>
      </c>
      <c r="I93" s="209"/>
      <c r="J93" s="210">
        <f>ROUND(I93*H93,2)</f>
        <v>0</v>
      </c>
      <c r="K93" s="206" t="s">
        <v>138</v>
      </c>
      <c r="L93" s="44"/>
      <c r="M93" s="211" t="s">
        <v>19</v>
      </c>
      <c r="N93" s="212" t="s">
        <v>44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139</v>
      </c>
      <c r="AT93" s="215" t="s">
        <v>134</v>
      </c>
      <c r="AU93" s="215" t="s">
        <v>83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139</v>
      </c>
      <c r="BM93" s="215" t="s">
        <v>140</v>
      </c>
    </row>
    <row r="94" s="2" customFormat="1">
      <c r="A94" s="38"/>
      <c r="B94" s="39"/>
      <c r="C94" s="40"/>
      <c r="D94" s="217" t="s">
        <v>141</v>
      </c>
      <c r="E94" s="40"/>
      <c r="F94" s="218" t="s">
        <v>142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141</v>
      </c>
      <c r="AU94" s="17" t="s">
        <v>83</v>
      </c>
    </row>
    <row r="95" s="13" customFormat="1">
      <c r="A95" s="13"/>
      <c r="B95" s="222"/>
      <c r="C95" s="223"/>
      <c r="D95" s="217" t="s">
        <v>143</v>
      </c>
      <c r="E95" s="224" t="s">
        <v>19</v>
      </c>
      <c r="F95" s="225" t="s">
        <v>144</v>
      </c>
      <c r="G95" s="223"/>
      <c r="H95" s="224" t="s">
        <v>19</v>
      </c>
      <c r="I95" s="226"/>
      <c r="J95" s="223"/>
      <c r="K95" s="223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143</v>
      </c>
      <c r="AU95" s="231" t="s">
        <v>83</v>
      </c>
      <c r="AV95" s="13" t="s">
        <v>81</v>
      </c>
      <c r="AW95" s="13" t="s">
        <v>34</v>
      </c>
      <c r="AX95" s="13" t="s">
        <v>73</v>
      </c>
      <c r="AY95" s="231" t="s">
        <v>132</v>
      </c>
    </row>
    <row r="96" s="14" customFormat="1">
      <c r="A96" s="14"/>
      <c r="B96" s="232"/>
      <c r="C96" s="233"/>
      <c r="D96" s="217" t="s">
        <v>143</v>
      </c>
      <c r="E96" s="234" t="s">
        <v>19</v>
      </c>
      <c r="F96" s="235" t="s">
        <v>145</v>
      </c>
      <c r="G96" s="233"/>
      <c r="H96" s="236">
        <v>6.29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2" t="s">
        <v>143</v>
      </c>
      <c r="AU96" s="242" t="s">
        <v>83</v>
      </c>
      <c r="AV96" s="14" t="s">
        <v>83</v>
      </c>
      <c r="AW96" s="14" t="s">
        <v>34</v>
      </c>
      <c r="AX96" s="14" t="s">
        <v>73</v>
      </c>
      <c r="AY96" s="242" t="s">
        <v>132</v>
      </c>
    </row>
    <row r="97" s="13" customFormat="1">
      <c r="A97" s="13"/>
      <c r="B97" s="222"/>
      <c r="C97" s="223"/>
      <c r="D97" s="217" t="s">
        <v>143</v>
      </c>
      <c r="E97" s="224" t="s">
        <v>19</v>
      </c>
      <c r="F97" s="225" t="s">
        <v>146</v>
      </c>
      <c r="G97" s="223"/>
      <c r="H97" s="224" t="s">
        <v>19</v>
      </c>
      <c r="I97" s="226"/>
      <c r="J97" s="223"/>
      <c r="K97" s="223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143</v>
      </c>
      <c r="AU97" s="231" t="s">
        <v>83</v>
      </c>
      <c r="AV97" s="13" t="s">
        <v>81</v>
      </c>
      <c r="AW97" s="13" t="s">
        <v>34</v>
      </c>
      <c r="AX97" s="13" t="s">
        <v>73</v>
      </c>
      <c r="AY97" s="231" t="s">
        <v>132</v>
      </c>
    </row>
    <row r="98" s="14" customFormat="1">
      <c r="A98" s="14"/>
      <c r="B98" s="232"/>
      <c r="C98" s="233"/>
      <c r="D98" s="217" t="s">
        <v>143</v>
      </c>
      <c r="E98" s="234" t="s">
        <v>19</v>
      </c>
      <c r="F98" s="235" t="s">
        <v>147</v>
      </c>
      <c r="G98" s="233"/>
      <c r="H98" s="236">
        <v>18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143</v>
      </c>
      <c r="AU98" s="242" t="s">
        <v>83</v>
      </c>
      <c r="AV98" s="14" t="s">
        <v>83</v>
      </c>
      <c r="AW98" s="14" t="s">
        <v>34</v>
      </c>
      <c r="AX98" s="14" t="s">
        <v>73</v>
      </c>
      <c r="AY98" s="242" t="s">
        <v>132</v>
      </c>
    </row>
    <row r="99" s="13" customFormat="1">
      <c r="A99" s="13"/>
      <c r="B99" s="222"/>
      <c r="C99" s="223"/>
      <c r="D99" s="217" t="s">
        <v>143</v>
      </c>
      <c r="E99" s="224" t="s">
        <v>19</v>
      </c>
      <c r="F99" s="225" t="s">
        <v>148</v>
      </c>
      <c r="G99" s="223"/>
      <c r="H99" s="224" t="s">
        <v>19</v>
      </c>
      <c r="I99" s="226"/>
      <c r="J99" s="223"/>
      <c r="K99" s="223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143</v>
      </c>
      <c r="AU99" s="231" t="s">
        <v>83</v>
      </c>
      <c r="AV99" s="13" t="s">
        <v>81</v>
      </c>
      <c r="AW99" s="13" t="s">
        <v>34</v>
      </c>
      <c r="AX99" s="13" t="s">
        <v>73</v>
      </c>
      <c r="AY99" s="231" t="s">
        <v>132</v>
      </c>
    </row>
    <row r="100" s="14" customFormat="1">
      <c r="A100" s="14"/>
      <c r="B100" s="232"/>
      <c r="C100" s="233"/>
      <c r="D100" s="217" t="s">
        <v>143</v>
      </c>
      <c r="E100" s="234" t="s">
        <v>19</v>
      </c>
      <c r="F100" s="235" t="s">
        <v>149</v>
      </c>
      <c r="G100" s="233"/>
      <c r="H100" s="236">
        <v>16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143</v>
      </c>
      <c r="AU100" s="242" t="s">
        <v>83</v>
      </c>
      <c r="AV100" s="14" t="s">
        <v>83</v>
      </c>
      <c r="AW100" s="14" t="s">
        <v>34</v>
      </c>
      <c r="AX100" s="14" t="s">
        <v>73</v>
      </c>
      <c r="AY100" s="242" t="s">
        <v>132</v>
      </c>
    </row>
    <row r="101" s="13" customFormat="1">
      <c r="A101" s="13"/>
      <c r="B101" s="222"/>
      <c r="C101" s="223"/>
      <c r="D101" s="217" t="s">
        <v>143</v>
      </c>
      <c r="E101" s="224" t="s">
        <v>19</v>
      </c>
      <c r="F101" s="225" t="s">
        <v>150</v>
      </c>
      <c r="G101" s="223"/>
      <c r="H101" s="224" t="s">
        <v>19</v>
      </c>
      <c r="I101" s="226"/>
      <c r="J101" s="223"/>
      <c r="K101" s="223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143</v>
      </c>
      <c r="AU101" s="231" t="s">
        <v>83</v>
      </c>
      <c r="AV101" s="13" t="s">
        <v>81</v>
      </c>
      <c r="AW101" s="13" t="s">
        <v>34</v>
      </c>
      <c r="AX101" s="13" t="s">
        <v>73</v>
      </c>
      <c r="AY101" s="231" t="s">
        <v>132</v>
      </c>
    </row>
    <row r="102" s="14" customFormat="1">
      <c r="A102" s="14"/>
      <c r="B102" s="232"/>
      <c r="C102" s="233"/>
      <c r="D102" s="217" t="s">
        <v>143</v>
      </c>
      <c r="E102" s="234" t="s">
        <v>19</v>
      </c>
      <c r="F102" s="235" t="s">
        <v>151</v>
      </c>
      <c r="G102" s="233"/>
      <c r="H102" s="236">
        <v>17.75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2" t="s">
        <v>143</v>
      </c>
      <c r="AU102" s="242" t="s">
        <v>83</v>
      </c>
      <c r="AV102" s="14" t="s">
        <v>83</v>
      </c>
      <c r="AW102" s="14" t="s">
        <v>34</v>
      </c>
      <c r="AX102" s="14" t="s">
        <v>73</v>
      </c>
      <c r="AY102" s="242" t="s">
        <v>132</v>
      </c>
    </row>
    <row r="103" s="13" customFormat="1">
      <c r="A103" s="13"/>
      <c r="B103" s="222"/>
      <c r="C103" s="223"/>
      <c r="D103" s="217" t="s">
        <v>143</v>
      </c>
      <c r="E103" s="224" t="s">
        <v>19</v>
      </c>
      <c r="F103" s="225" t="s">
        <v>152</v>
      </c>
      <c r="G103" s="223"/>
      <c r="H103" s="224" t="s">
        <v>19</v>
      </c>
      <c r="I103" s="226"/>
      <c r="J103" s="223"/>
      <c r="K103" s="223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143</v>
      </c>
      <c r="AU103" s="231" t="s">
        <v>83</v>
      </c>
      <c r="AV103" s="13" t="s">
        <v>81</v>
      </c>
      <c r="AW103" s="13" t="s">
        <v>34</v>
      </c>
      <c r="AX103" s="13" t="s">
        <v>73</v>
      </c>
      <c r="AY103" s="231" t="s">
        <v>132</v>
      </c>
    </row>
    <row r="104" s="14" customFormat="1">
      <c r="A104" s="14"/>
      <c r="B104" s="232"/>
      <c r="C104" s="233"/>
      <c r="D104" s="217" t="s">
        <v>143</v>
      </c>
      <c r="E104" s="234" t="s">
        <v>19</v>
      </c>
      <c r="F104" s="235" t="s">
        <v>153</v>
      </c>
      <c r="G104" s="233"/>
      <c r="H104" s="236">
        <v>56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143</v>
      </c>
      <c r="AU104" s="242" t="s">
        <v>83</v>
      </c>
      <c r="AV104" s="14" t="s">
        <v>83</v>
      </c>
      <c r="AW104" s="14" t="s">
        <v>34</v>
      </c>
      <c r="AX104" s="14" t="s">
        <v>73</v>
      </c>
      <c r="AY104" s="242" t="s">
        <v>132</v>
      </c>
    </row>
    <row r="105" s="2" customFormat="1" ht="22.2" customHeight="1">
      <c r="A105" s="38"/>
      <c r="B105" s="39"/>
      <c r="C105" s="204" t="s">
        <v>83</v>
      </c>
      <c r="D105" s="204" t="s">
        <v>134</v>
      </c>
      <c r="E105" s="205" t="s">
        <v>154</v>
      </c>
      <c r="F105" s="206" t="s">
        <v>155</v>
      </c>
      <c r="G105" s="207" t="s">
        <v>137</v>
      </c>
      <c r="H105" s="208">
        <v>806.62800000000004</v>
      </c>
      <c r="I105" s="209"/>
      <c r="J105" s="210">
        <f>ROUND(I105*H105,2)</f>
        <v>0</v>
      </c>
      <c r="K105" s="206" t="s">
        <v>138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139</v>
      </c>
      <c r="AT105" s="215" t="s">
        <v>134</v>
      </c>
      <c r="AU105" s="215" t="s">
        <v>83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139</v>
      </c>
      <c r="BM105" s="215" t="s">
        <v>156</v>
      </c>
    </row>
    <row r="106" s="2" customFormat="1">
      <c r="A106" s="38"/>
      <c r="B106" s="39"/>
      <c r="C106" s="40"/>
      <c r="D106" s="217" t="s">
        <v>141</v>
      </c>
      <c r="E106" s="40"/>
      <c r="F106" s="218" t="s">
        <v>157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141</v>
      </c>
      <c r="AU106" s="17" t="s">
        <v>83</v>
      </c>
    </row>
    <row r="107" s="13" customFormat="1">
      <c r="A107" s="13"/>
      <c r="B107" s="222"/>
      <c r="C107" s="223"/>
      <c r="D107" s="217" t="s">
        <v>143</v>
      </c>
      <c r="E107" s="224" t="s">
        <v>19</v>
      </c>
      <c r="F107" s="225" t="s">
        <v>158</v>
      </c>
      <c r="G107" s="223"/>
      <c r="H107" s="224" t="s">
        <v>19</v>
      </c>
      <c r="I107" s="226"/>
      <c r="J107" s="223"/>
      <c r="K107" s="223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143</v>
      </c>
      <c r="AU107" s="231" t="s">
        <v>83</v>
      </c>
      <c r="AV107" s="13" t="s">
        <v>81</v>
      </c>
      <c r="AW107" s="13" t="s">
        <v>34</v>
      </c>
      <c r="AX107" s="13" t="s">
        <v>73</v>
      </c>
      <c r="AY107" s="231" t="s">
        <v>132</v>
      </c>
    </row>
    <row r="108" s="14" customFormat="1">
      <c r="A108" s="14"/>
      <c r="B108" s="232"/>
      <c r="C108" s="233"/>
      <c r="D108" s="217" t="s">
        <v>143</v>
      </c>
      <c r="E108" s="234" t="s">
        <v>19</v>
      </c>
      <c r="F108" s="235" t="s">
        <v>159</v>
      </c>
      <c r="G108" s="233"/>
      <c r="H108" s="236">
        <v>34.039999999999999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143</v>
      </c>
      <c r="AU108" s="242" t="s">
        <v>83</v>
      </c>
      <c r="AV108" s="14" t="s">
        <v>83</v>
      </c>
      <c r="AW108" s="14" t="s">
        <v>34</v>
      </c>
      <c r="AX108" s="14" t="s">
        <v>73</v>
      </c>
      <c r="AY108" s="242" t="s">
        <v>132</v>
      </c>
    </row>
    <row r="109" s="13" customFormat="1">
      <c r="A109" s="13"/>
      <c r="B109" s="222"/>
      <c r="C109" s="223"/>
      <c r="D109" s="217" t="s">
        <v>143</v>
      </c>
      <c r="E109" s="224" t="s">
        <v>19</v>
      </c>
      <c r="F109" s="225" t="s">
        <v>144</v>
      </c>
      <c r="G109" s="223"/>
      <c r="H109" s="224" t="s">
        <v>19</v>
      </c>
      <c r="I109" s="226"/>
      <c r="J109" s="223"/>
      <c r="K109" s="223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143</v>
      </c>
      <c r="AU109" s="231" t="s">
        <v>83</v>
      </c>
      <c r="AV109" s="13" t="s">
        <v>81</v>
      </c>
      <c r="AW109" s="13" t="s">
        <v>34</v>
      </c>
      <c r="AX109" s="13" t="s">
        <v>73</v>
      </c>
      <c r="AY109" s="231" t="s">
        <v>132</v>
      </c>
    </row>
    <row r="110" s="14" customFormat="1">
      <c r="A110" s="14"/>
      <c r="B110" s="232"/>
      <c r="C110" s="233"/>
      <c r="D110" s="217" t="s">
        <v>143</v>
      </c>
      <c r="E110" s="234" t="s">
        <v>19</v>
      </c>
      <c r="F110" s="235" t="s">
        <v>160</v>
      </c>
      <c r="G110" s="233"/>
      <c r="H110" s="236">
        <v>29.600000000000001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143</v>
      </c>
      <c r="AU110" s="242" t="s">
        <v>83</v>
      </c>
      <c r="AV110" s="14" t="s">
        <v>83</v>
      </c>
      <c r="AW110" s="14" t="s">
        <v>34</v>
      </c>
      <c r="AX110" s="14" t="s">
        <v>73</v>
      </c>
      <c r="AY110" s="242" t="s">
        <v>132</v>
      </c>
    </row>
    <row r="111" s="13" customFormat="1">
      <c r="A111" s="13"/>
      <c r="B111" s="222"/>
      <c r="C111" s="223"/>
      <c r="D111" s="217" t="s">
        <v>143</v>
      </c>
      <c r="E111" s="224" t="s">
        <v>19</v>
      </c>
      <c r="F111" s="225" t="s">
        <v>161</v>
      </c>
      <c r="G111" s="223"/>
      <c r="H111" s="224" t="s">
        <v>19</v>
      </c>
      <c r="I111" s="226"/>
      <c r="J111" s="223"/>
      <c r="K111" s="223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143</v>
      </c>
      <c r="AU111" s="231" t="s">
        <v>83</v>
      </c>
      <c r="AV111" s="13" t="s">
        <v>81</v>
      </c>
      <c r="AW111" s="13" t="s">
        <v>34</v>
      </c>
      <c r="AX111" s="13" t="s">
        <v>73</v>
      </c>
      <c r="AY111" s="231" t="s">
        <v>132</v>
      </c>
    </row>
    <row r="112" s="14" customFormat="1">
      <c r="A112" s="14"/>
      <c r="B112" s="232"/>
      <c r="C112" s="233"/>
      <c r="D112" s="217" t="s">
        <v>143</v>
      </c>
      <c r="E112" s="234" t="s">
        <v>19</v>
      </c>
      <c r="F112" s="235" t="s">
        <v>162</v>
      </c>
      <c r="G112" s="233"/>
      <c r="H112" s="236">
        <v>-2.96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143</v>
      </c>
      <c r="AU112" s="242" t="s">
        <v>83</v>
      </c>
      <c r="AV112" s="14" t="s">
        <v>83</v>
      </c>
      <c r="AW112" s="14" t="s">
        <v>34</v>
      </c>
      <c r="AX112" s="14" t="s">
        <v>73</v>
      </c>
      <c r="AY112" s="242" t="s">
        <v>132</v>
      </c>
    </row>
    <row r="113" s="13" customFormat="1">
      <c r="A113" s="13"/>
      <c r="B113" s="222"/>
      <c r="C113" s="223"/>
      <c r="D113" s="217" t="s">
        <v>143</v>
      </c>
      <c r="E113" s="224" t="s">
        <v>19</v>
      </c>
      <c r="F113" s="225" t="s">
        <v>146</v>
      </c>
      <c r="G113" s="223"/>
      <c r="H113" s="224" t="s">
        <v>19</v>
      </c>
      <c r="I113" s="226"/>
      <c r="J113" s="223"/>
      <c r="K113" s="223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143</v>
      </c>
      <c r="AU113" s="231" t="s">
        <v>83</v>
      </c>
      <c r="AV113" s="13" t="s">
        <v>81</v>
      </c>
      <c r="AW113" s="13" t="s">
        <v>34</v>
      </c>
      <c r="AX113" s="13" t="s">
        <v>73</v>
      </c>
      <c r="AY113" s="231" t="s">
        <v>132</v>
      </c>
    </row>
    <row r="114" s="14" customFormat="1">
      <c r="A114" s="14"/>
      <c r="B114" s="232"/>
      <c r="C114" s="233"/>
      <c r="D114" s="217" t="s">
        <v>143</v>
      </c>
      <c r="E114" s="234" t="s">
        <v>19</v>
      </c>
      <c r="F114" s="235" t="s">
        <v>163</v>
      </c>
      <c r="G114" s="233"/>
      <c r="H114" s="236">
        <v>93.599999999999994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143</v>
      </c>
      <c r="AU114" s="242" t="s">
        <v>83</v>
      </c>
      <c r="AV114" s="14" t="s">
        <v>83</v>
      </c>
      <c r="AW114" s="14" t="s">
        <v>34</v>
      </c>
      <c r="AX114" s="14" t="s">
        <v>73</v>
      </c>
      <c r="AY114" s="242" t="s">
        <v>132</v>
      </c>
    </row>
    <row r="115" s="13" customFormat="1">
      <c r="A115" s="13"/>
      <c r="B115" s="222"/>
      <c r="C115" s="223"/>
      <c r="D115" s="217" t="s">
        <v>143</v>
      </c>
      <c r="E115" s="224" t="s">
        <v>19</v>
      </c>
      <c r="F115" s="225" t="s">
        <v>148</v>
      </c>
      <c r="G115" s="223"/>
      <c r="H115" s="224" t="s">
        <v>19</v>
      </c>
      <c r="I115" s="226"/>
      <c r="J115" s="223"/>
      <c r="K115" s="223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143</v>
      </c>
      <c r="AU115" s="231" t="s">
        <v>83</v>
      </c>
      <c r="AV115" s="13" t="s">
        <v>81</v>
      </c>
      <c r="AW115" s="13" t="s">
        <v>34</v>
      </c>
      <c r="AX115" s="13" t="s">
        <v>73</v>
      </c>
      <c r="AY115" s="231" t="s">
        <v>132</v>
      </c>
    </row>
    <row r="116" s="14" customFormat="1">
      <c r="A116" s="14"/>
      <c r="B116" s="232"/>
      <c r="C116" s="233"/>
      <c r="D116" s="217" t="s">
        <v>143</v>
      </c>
      <c r="E116" s="234" t="s">
        <v>19</v>
      </c>
      <c r="F116" s="235" t="s">
        <v>164</v>
      </c>
      <c r="G116" s="233"/>
      <c r="H116" s="236">
        <v>21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2" t="s">
        <v>143</v>
      </c>
      <c r="AU116" s="242" t="s">
        <v>83</v>
      </c>
      <c r="AV116" s="14" t="s">
        <v>83</v>
      </c>
      <c r="AW116" s="14" t="s">
        <v>34</v>
      </c>
      <c r="AX116" s="14" t="s">
        <v>73</v>
      </c>
      <c r="AY116" s="242" t="s">
        <v>132</v>
      </c>
    </row>
    <row r="117" s="13" customFormat="1">
      <c r="A117" s="13"/>
      <c r="B117" s="222"/>
      <c r="C117" s="223"/>
      <c r="D117" s="217" t="s">
        <v>143</v>
      </c>
      <c r="E117" s="224" t="s">
        <v>19</v>
      </c>
      <c r="F117" s="225" t="s">
        <v>150</v>
      </c>
      <c r="G117" s="223"/>
      <c r="H117" s="224" t="s">
        <v>19</v>
      </c>
      <c r="I117" s="226"/>
      <c r="J117" s="223"/>
      <c r="K117" s="223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143</v>
      </c>
      <c r="AU117" s="231" t="s">
        <v>83</v>
      </c>
      <c r="AV117" s="13" t="s">
        <v>81</v>
      </c>
      <c r="AW117" s="13" t="s">
        <v>34</v>
      </c>
      <c r="AX117" s="13" t="s">
        <v>73</v>
      </c>
      <c r="AY117" s="231" t="s">
        <v>132</v>
      </c>
    </row>
    <row r="118" s="14" customFormat="1">
      <c r="A118" s="14"/>
      <c r="B118" s="232"/>
      <c r="C118" s="233"/>
      <c r="D118" s="217" t="s">
        <v>143</v>
      </c>
      <c r="E118" s="234" t="s">
        <v>19</v>
      </c>
      <c r="F118" s="235" t="s">
        <v>165</v>
      </c>
      <c r="G118" s="233"/>
      <c r="H118" s="236">
        <v>48.813000000000002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143</v>
      </c>
      <c r="AU118" s="242" t="s">
        <v>83</v>
      </c>
      <c r="AV118" s="14" t="s">
        <v>83</v>
      </c>
      <c r="AW118" s="14" t="s">
        <v>34</v>
      </c>
      <c r="AX118" s="14" t="s">
        <v>73</v>
      </c>
      <c r="AY118" s="242" t="s">
        <v>132</v>
      </c>
    </row>
    <row r="119" s="13" customFormat="1">
      <c r="A119" s="13"/>
      <c r="B119" s="222"/>
      <c r="C119" s="223"/>
      <c r="D119" s="217" t="s">
        <v>143</v>
      </c>
      <c r="E119" s="224" t="s">
        <v>19</v>
      </c>
      <c r="F119" s="225" t="s">
        <v>152</v>
      </c>
      <c r="G119" s="223"/>
      <c r="H119" s="224" t="s">
        <v>19</v>
      </c>
      <c r="I119" s="226"/>
      <c r="J119" s="223"/>
      <c r="K119" s="223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143</v>
      </c>
      <c r="AU119" s="231" t="s">
        <v>83</v>
      </c>
      <c r="AV119" s="13" t="s">
        <v>81</v>
      </c>
      <c r="AW119" s="13" t="s">
        <v>34</v>
      </c>
      <c r="AX119" s="13" t="s">
        <v>73</v>
      </c>
      <c r="AY119" s="231" t="s">
        <v>132</v>
      </c>
    </row>
    <row r="120" s="14" customFormat="1">
      <c r="A120" s="14"/>
      <c r="B120" s="232"/>
      <c r="C120" s="233"/>
      <c r="D120" s="217" t="s">
        <v>143</v>
      </c>
      <c r="E120" s="234" t="s">
        <v>19</v>
      </c>
      <c r="F120" s="235" t="s">
        <v>166</v>
      </c>
      <c r="G120" s="233"/>
      <c r="H120" s="236">
        <v>225.035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143</v>
      </c>
      <c r="AU120" s="242" t="s">
        <v>83</v>
      </c>
      <c r="AV120" s="14" t="s">
        <v>83</v>
      </c>
      <c r="AW120" s="14" t="s">
        <v>34</v>
      </c>
      <c r="AX120" s="14" t="s">
        <v>73</v>
      </c>
      <c r="AY120" s="242" t="s">
        <v>132</v>
      </c>
    </row>
    <row r="121" s="13" customFormat="1">
      <c r="A121" s="13"/>
      <c r="B121" s="222"/>
      <c r="C121" s="223"/>
      <c r="D121" s="217" t="s">
        <v>143</v>
      </c>
      <c r="E121" s="224" t="s">
        <v>19</v>
      </c>
      <c r="F121" s="225" t="s">
        <v>167</v>
      </c>
      <c r="G121" s="223"/>
      <c r="H121" s="224" t="s">
        <v>19</v>
      </c>
      <c r="I121" s="226"/>
      <c r="J121" s="223"/>
      <c r="K121" s="223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143</v>
      </c>
      <c r="AU121" s="231" t="s">
        <v>83</v>
      </c>
      <c r="AV121" s="13" t="s">
        <v>81</v>
      </c>
      <c r="AW121" s="13" t="s">
        <v>34</v>
      </c>
      <c r="AX121" s="13" t="s">
        <v>73</v>
      </c>
      <c r="AY121" s="231" t="s">
        <v>132</v>
      </c>
    </row>
    <row r="122" s="13" customFormat="1">
      <c r="A122" s="13"/>
      <c r="B122" s="222"/>
      <c r="C122" s="223"/>
      <c r="D122" s="217" t="s">
        <v>143</v>
      </c>
      <c r="E122" s="224" t="s">
        <v>19</v>
      </c>
      <c r="F122" s="225" t="s">
        <v>168</v>
      </c>
      <c r="G122" s="223"/>
      <c r="H122" s="224" t="s">
        <v>19</v>
      </c>
      <c r="I122" s="226"/>
      <c r="J122" s="223"/>
      <c r="K122" s="223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143</v>
      </c>
      <c r="AU122" s="231" t="s">
        <v>83</v>
      </c>
      <c r="AV122" s="13" t="s">
        <v>81</v>
      </c>
      <c r="AW122" s="13" t="s">
        <v>34</v>
      </c>
      <c r="AX122" s="13" t="s">
        <v>73</v>
      </c>
      <c r="AY122" s="231" t="s">
        <v>132</v>
      </c>
    </row>
    <row r="123" s="14" customFormat="1">
      <c r="A123" s="14"/>
      <c r="B123" s="232"/>
      <c r="C123" s="233"/>
      <c r="D123" s="217" t="s">
        <v>143</v>
      </c>
      <c r="E123" s="234" t="s">
        <v>19</v>
      </c>
      <c r="F123" s="235" t="s">
        <v>169</v>
      </c>
      <c r="G123" s="233"/>
      <c r="H123" s="236">
        <v>302.25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143</v>
      </c>
      <c r="AU123" s="242" t="s">
        <v>83</v>
      </c>
      <c r="AV123" s="14" t="s">
        <v>83</v>
      </c>
      <c r="AW123" s="14" t="s">
        <v>34</v>
      </c>
      <c r="AX123" s="14" t="s">
        <v>73</v>
      </c>
      <c r="AY123" s="242" t="s">
        <v>132</v>
      </c>
    </row>
    <row r="124" s="13" customFormat="1">
      <c r="A124" s="13"/>
      <c r="B124" s="222"/>
      <c r="C124" s="223"/>
      <c r="D124" s="217" t="s">
        <v>143</v>
      </c>
      <c r="E124" s="224" t="s">
        <v>19</v>
      </c>
      <c r="F124" s="225" t="s">
        <v>170</v>
      </c>
      <c r="G124" s="223"/>
      <c r="H124" s="224" t="s">
        <v>19</v>
      </c>
      <c r="I124" s="226"/>
      <c r="J124" s="223"/>
      <c r="K124" s="223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143</v>
      </c>
      <c r="AU124" s="231" t="s">
        <v>83</v>
      </c>
      <c r="AV124" s="13" t="s">
        <v>81</v>
      </c>
      <c r="AW124" s="13" t="s">
        <v>34</v>
      </c>
      <c r="AX124" s="13" t="s">
        <v>73</v>
      </c>
      <c r="AY124" s="231" t="s">
        <v>132</v>
      </c>
    </row>
    <row r="125" s="14" customFormat="1">
      <c r="A125" s="14"/>
      <c r="B125" s="232"/>
      <c r="C125" s="233"/>
      <c r="D125" s="217" t="s">
        <v>143</v>
      </c>
      <c r="E125" s="234" t="s">
        <v>19</v>
      </c>
      <c r="F125" s="235" t="s">
        <v>171</v>
      </c>
      <c r="G125" s="233"/>
      <c r="H125" s="236">
        <v>55.25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2" t="s">
        <v>143</v>
      </c>
      <c r="AU125" s="242" t="s">
        <v>83</v>
      </c>
      <c r="AV125" s="14" t="s">
        <v>83</v>
      </c>
      <c r="AW125" s="14" t="s">
        <v>34</v>
      </c>
      <c r="AX125" s="14" t="s">
        <v>73</v>
      </c>
      <c r="AY125" s="242" t="s">
        <v>132</v>
      </c>
    </row>
    <row r="126" s="2" customFormat="1" ht="22.2" customHeight="1">
      <c r="A126" s="38"/>
      <c r="B126" s="39"/>
      <c r="C126" s="204" t="s">
        <v>172</v>
      </c>
      <c r="D126" s="204" t="s">
        <v>134</v>
      </c>
      <c r="E126" s="205" t="s">
        <v>173</v>
      </c>
      <c r="F126" s="206" t="s">
        <v>174</v>
      </c>
      <c r="G126" s="207" t="s">
        <v>137</v>
      </c>
      <c r="H126" s="208">
        <v>13.6</v>
      </c>
      <c r="I126" s="209"/>
      <c r="J126" s="210">
        <f>ROUND(I126*H126,2)</f>
        <v>0</v>
      </c>
      <c r="K126" s="206" t="s">
        <v>138</v>
      </c>
      <c r="L126" s="44"/>
      <c r="M126" s="211" t="s">
        <v>19</v>
      </c>
      <c r="N126" s="212" t="s">
        <v>44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139</v>
      </c>
      <c r="AT126" s="215" t="s">
        <v>134</v>
      </c>
      <c r="AU126" s="215" t="s">
        <v>83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139</v>
      </c>
      <c r="BM126" s="215" t="s">
        <v>175</v>
      </c>
    </row>
    <row r="127" s="2" customFormat="1">
      <c r="A127" s="38"/>
      <c r="B127" s="39"/>
      <c r="C127" s="40"/>
      <c r="D127" s="217" t="s">
        <v>141</v>
      </c>
      <c r="E127" s="40"/>
      <c r="F127" s="218" t="s">
        <v>176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141</v>
      </c>
      <c r="AU127" s="17" t="s">
        <v>83</v>
      </c>
    </row>
    <row r="128" s="14" customFormat="1">
      <c r="A128" s="14"/>
      <c r="B128" s="232"/>
      <c r="C128" s="233"/>
      <c r="D128" s="217" t="s">
        <v>143</v>
      </c>
      <c r="E128" s="234" t="s">
        <v>19</v>
      </c>
      <c r="F128" s="235" t="s">
        <v>177</v>
      </c>
      <c r="G128" s="233"/>
      <c r="H128" s="236">
        <v>13.6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143</v>
      </c>
      <c r="AU128" s="242" t="s">
        <v>83</v>
      </c>
      <c r="AV128" s="14" t="s">
        <v>83</v>
      </c>
      <c r="AW128" s="14" t="s">
        <v>34</v>
      </c>
      <c r="AX128" s="14" t="s">
        <v>73</v>
      </c>
      <c r="AY128" s="242" t="s">
        <v>132</v>
      </c>
    </row>
    <row r="129" s="2" customFormat="1" ht="22.2" customHeight="1">
      <c r="A129" s="38"/>
      <c r="B129" s="39"/>
      <c r="C129" s="204" t="s">
        <v>139</v>
      </c>
      <c r="D129" s="204" t="s">
        <v>134</v>
      </c>
      <c r="E129" s="205" t="s">
        <v>178</v>
      </c>
      <c r="F129" s="206" t="s">
        <v>179</v>
      </c>
      <c r="G129" s="207" t="s">
        <v>137</v>
      </c>
      <c r="H129" s="208">
        <v>13.6</v>
      </c>
      <c r="I129" s="209"/>
      <c r="J129" s="210">
        <f>ROUND(I129*H129,2)</f>
        <v>0</v>
      </c>
      <c r="K129" s="206" t="s">
        <v>138</v>
      </c>
      <c r="L129" s="44"/>
      <c r="M129" s="211" t="s">
        <v>19</v>
      </c>
      <c r="N129" s="212" t="s">
        <v>44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139</v>
      </c>
      <c r="AT129" s="215" t="s">
        <v>134</v>
      </c>
      <c r="AU129" s="215" t="s">
        <v>83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81</v>
      </c>
      <c r="BK129" s="216">
        <f>ROUND(I129*H129,2)</f>
        <v>0</v>
      </c>
      <c r="BL129" s="17" t="s">
        <v>139</v>
      </c>
      <c r="BM129" s="215" t="s">
        <v>180</v>
      </c>
    </row>
    <row r="130" s="2" customFormat="1">
      <c r="A130" s="38"/>
      <c r="B130" s="39"/>
      <c r="C130" s="40"/>
      <c r="D130" s="217" t="s">
        <v>141</v>
      </c>
      <c r="E130" s="40"/>
      <c r="F130" s="218" t="s">
        <v>181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141</v>
      </c>
      <c r="AU130" s="17" t="s">
        <v>83</v>
      </c>
    </row>
    <row r="131" s="2" customFormat="1" ht="22.2" customHeight="1">
      <c r="A131" s="38"/>
      <c r="B131" s="39"/>
      <c r="C131" s="204" t="s">
        <v>182</v>
      </c>
      <c r="D131" s="204" t="s">
        <v>134</v>
      </c>
      <c r="E131" s="205" t="s">
        <v>183</v>
      </c>
      <c r="F131" s="206" t="s">
        <v>184</v>
      </c>
      <c r="G131" s="207" t="s">
        <v>137</v>
      </c>
      <c r="H131" s="208">
        <v>146.40000000000001</v>
      </c>
      <c r="I131" s="209"/>
      <c r="J131" s="210">
        <f>ROUND(I131*H131,2)</f>
        <v>0</v>
      </c>
      <c r="K131" s="206" t="s">
        <v>138</v>
      </c>
      <c r="L131" s="44"/>
      <c r="M131" s="211" t="s">
        <v>19</v>
      </c>
      <c r="N131" s="212" t="s">
        <v>44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139</v>
      </c>
      <c r="AT131" s="215" t="s">
        <v>134</v>
      </c>
      <c r="AU131" s="215" t="s">
        <v>83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81</v>
      </c>
      <c r="BK131" s="216">
        <f>ROUND(I131*H131,2)</f>
        <v>0</v>
      </c>
      <c r="BL131" s="17" t="s">
        <v>139</v>
      </c>
      <c r="BM131" s="215" t="s">
        <v>185</v>
      </c>
    </row>
    <row r="132" s="2" customFormat="1">
      <c r="A132" s="38"/>
      <c r="B132" s="39"/>
      <c r="C132" s="40"/>
      <c r="D132" s="217" t="s">
        <v>141</v>
      </c>
      <c r="E132" s="40"/>
      <c r="F132" s="218" t="s">
        <v>186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83</v>
      </c>
    </row>
    <row r="133" s="14" customFormat="1">
      <c r="A133" s="14"/>
      <c r="B133" s="232"/>
      <c r="C133" s="233"/>
      <c r="D133" s="217" t="s">
        <v>143</v>
      </c>
      <c r="E133" s="234" t="s">
        <v>19</v>
      </c>
      <c r="F133" s="235" t="s">
        <v>187</v>
      </c>
      <c r="G133" s="233"/>
      <c r="H133" s="236">
        <v>27.199999999999999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2" t="s">
        <v>143</v>
      </c>
      <c r="AU133" s="242" t="s">
        <v>83</v>
      </c>
      <c r="AV133" s="14" t="s">
        <v>83</v>
      </c>
      <c r="AW133" s="14" t="s">
        <v>34</v>
      </c>
      <c r="AX133" s="14" t="s">
        <v>73</v>
      </c>
      <c r="AY133" s="242" t="s">
        <v>132</v>
      </c>
    </row>
    <row r="134" s="14" customFormat="1">
      <c r="A134" s="14"/>
      <c r="B134" s="232"/>
      <c r="C134" s="233"/>
      <c r="D134" s="217" t="s">
        <v>143</v>
      </c>
      <c r="E134" s="234" t="s">
        <v>19</v>
      </c>
      <c r="F134" s="235" t="s">
        <v>188</v>
      </c>
      <c r="G134" s="233"/>
      <c r="H134" s="236">
        <v>60.200000000000003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143</v>
      </c>
      <c r="AU134" s="242" t="s">
        <v>83</v>
      </c>
      <c r="AV134" s="14" t="s">
        <v>83</v>
      </c>
      <c r="AW134" s="14" t="s">
        <v>34</v>
      </c>
      <c r="AX134" s="14" t="s">
        <v>73</v>
      </c>
      <c r="AY134" s="242" t="s">
        <v>132</v>
      </c>
    </row>
    <row r="135" s="14" customFormat="1">
      <c r="A135" s="14"/>
      <c r="B135" s="232"/>
      <c r="C135" s="233"/>
      <c r="D135" s="217" t="s">
        <v>143</v>
      </c>
      <c r="E135" s="234" t="s">
        <v>19</v>
      </c>
      <c r="F135" s="235" t="s">
        <v>189</v>
      </c>
      <c r="G135" s="233"/>
      <c r="H135" s="236">
        <v>29.5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143</v>
      </c>
      <c r="AU135" s="242" t="s">
        <v>83</v>
      </c>
      <c r="AV135" s="14" t="s">
        <v>83</v>
      </c>
      <c r="AW135" s="14" t="s">
        <v>34</v>
      </c>
      <c r="AX135" s="14" t="s">
        <v>73</v>
      </c>
      <c r="AY135" s="242" t="s">
        <v>132</v>
      </c>
    </row>
    <row r="136" s="14" customFormat="1">
      <c r="A136" s="14"/>
      <c r="B136" s="232"/>
      <c r="C136" s="233"/>
      <c r="D136" s="217" t="s">
        <v>143</v>
      </c>
      <c r="E136" s="234" t="s">
        <v>19</v>
      </c>
      <c r="F136" s="235" t="s">
        <v>189</v>
      </c>
      <c r="G136" s="233"/>
      <c r="H136" s="236">
        <v>29.5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143</v>
      </c>
      <c r="AU136" s="242" t="s">
        <v>83</v>
      </c>
      <c r="AV136" s="14" t="s">
        <v>83</v>
      </c>
      <c r="AW136" s="14" t="s">
        <v>34</v>
      </c>
      <c r="AX136" s="14" t="s">
        <v>73</v>
      </c>
      <c r="AY136" s="242" t="s">
        <v>132</v>
      </c>
    </row>
    <row r="137" s="2" customFormat="1" ht="22.2" customHeight="1">
      <c r="A137" s="38"/>
      <c r="B137" s="39"/>
      <c r="C137" s="204" t="s">
        <v>190</v>
      </c>
      <c r="D137" s="204" t="s">
        <v>134</v>
      </c>
      <c r="E137" s="205" t="s">
        <v>191</v>
      </c>
      <c r="F137" s="206" t="s">
        <v>192</v>
      </c>
      <c r="G137" s="207" t="s">
        <v>137</v>
      </c>
      <c r="H137" s="208">
        <v>146.40000000000001</v>
      </c>
      <c r="I137" s="209"/>
      <c r="J137" s="210">
        <f>ROUND(I137*H137,2)</f>
        <v>0</v>
      </c>
      <c r="K137" s="206" t="s">
        <v>138</v>
      </c>
      <c r="L137" s="44"/>
      <c r="M137" s="211" t="s">
        <v>19</v>
      </c>
      <c r="N137" s="212" t="s">
        <v>44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139</v>
      </c>
      <c r="AT137" s="215" t="s">
        <v>134</v>
      </c>
      <c r="AU137" s="215" t="s">
        <v>83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81</v>
      </c>
      <c r="BK137" s="216">
        <f>ROUND(I137*H137,2)</f>
        <v>0</v>
      </c>
      <c r="BL137" s="17" t="s">
        <v>139</v>
      </c>
      <c r="BM137" s="215" t="s">
        <v>193</v>
      </c>
    </row>
    <row r="138" s="2" customFormat="1">
      <c r="A138" s="38"/>
      <c r="B138" s="39"/>
      <c r="C138" s="40"/>
      <c r="D138" s="217" t="s">
        <v>141</v>
      </c>
      <c r="E138" s="40"/>
      <c r="F138" s="218" t="s">
        <v>194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141</v>
      </c>
      <c r="AU138" s="17" t="s">
        <v>83</v>
      </c>
    </row>
    <row r="139" s="2" customFormat="1" ht="22.2" customHeight="1">
      <c r="A139" s="38"/>
      <c r="B139" s="39"/>
      <c r="C139" s="204" t="s">
        <v>195</v>
      </c>
      <c r="D139" s="204" t="s">
        <v>134</v>
      </c>
      <c r="E139" s="205" t="s">
        <v>196</v>
      </c>
      <c r="F139" s="206" t="s">
        <v>197</v>
      </c>
      <c r="G139" s="207" t="s">
        <v>137</v>
      </c>
      <c r="H139" s="208">
        <v>37.340000000000003</v>
      </c>
      <c r="I139" s="209"/>
      <c r="J139" s="210">
        <f>ROUND(I139*H139,2)</f>
        <v>0</v>
      </c>
      <c r="K139" s="206" t="s">
        <v>138</v>
      </c>
      <c r="L139" s="44"/>
      <c r="M139" s="211" t="s">
        <v>19</v>
      </c>
      <c r="N139" s="212" t="s">
        <v>44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139</v>
      </c>
      <c r="AT139" s="215" t="s">
        <v>134</v>
      </c>
      <c r="AU139" s="215" t="s">
        <v>83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81</v>
      </c>
      <c r="BK139" s="216">
        <f>ROUND(I139*H139,2)</f>
        <v>0</v>
      </c>
      <c r="BL139" s="17" t="s">
        <v>139</v>
      </c>
      <c r="BM139" s="215" t="s">
        <v>198</v>
      </c>
    </row>
    <row r="140" s="2" customFormat="1">
      <c r="A140" s="38"/>
      <c r="B140" s="39"/>
      <c r="C140" s="40"/>
      <c r="D140" s="217" t="s">
        <v>141</v>
      </c>
      <c r="E140" s="40"/>
      <c r="F140" s="218" t="s">
        <v>199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83</v>
      </c>
    </row>
    <row r="141" s="13" customFormat="1">
      <c r="A141" s="13"/>
      <c r="B141" s="222"/>
      <c r="C141" s="223"/>
      <c r="D141" s="217" t="s">
        <v>143</v>
      </c>
      <c r="E141" s="224" t="s">
        <v>19</v>
      </c>
      <c r="F141" s="225" t="s">
        <v>200</v>
      </c>
      <c r="G141" s="223"/>
      <c r="H141" s="224" t="s">
        <v>19</v>
      </c>
      <c r="I141" s="226"/>
      <c r="J141" s="223"/>
      <c r="K141" s="223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143</v>
      </c>
      <c r="AU141" s="231" t="s">
        <v>83</v>
      </c>
      <c r="AV141" s="13" t="s">
        <v>81</v>
      </c>
      <c r="AW141" s="13" t="s">
        <v>34</v>
      </c>
      <c r="AX141" s="13" t="s">
        <v>73</v>
      </c>
      <c r="AY141" s="231" t="s">
        <v>132</v>
      </c>
    </row>
    <row r="142" s="14" customFormat="1">
      <c r="A142" s="14"/>
      <c r="B142" s="232"/>
      <c r="C142" s="233"/>
      <c r="D142" s="217" t="s">
        <v>143</v>
      </c>
      <c r="E142" s="234" t="s">
        <v>19</v>
      </c>
      <c r="F142" s="235" t="s">
        <v>201</v>
      </c>
      <c r="G142" s="233"/>
      <c r="H142" s="236">
        <v>16.170000000000002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143</v>
      </c>
      <c r="AU142" s="242" t="s">
        <v>83</v>
      </c>
      <c r="AV142" s="14" t="s">
        <v>83</v>
      </c>
      <c r="AW142" s="14" t="s">
        <v>34</v>
      </c>
      <c r="AX142" s="14" t="s">
        <v>73</v>
      </c>
      <c r="AY142" s="242" t="s">
        <v>132</v>
      </c>
    </row>
    <row r="143" s="14" customFormat="1">
      <c r="A143" s="14"/>
      <c r="B143" s="232"/>
      <c r="C143" s="233"/>
      <c r="D143" s="217" t="s">
        <v>143</v>
      </c>
      <c r="E143" s="234" t="s">
        <v>19</v>
      </c>
      <c r="F143" s="235" t="s">
        <v>202</v>
      </c>
      <c r="G143" s="233"/>
      <c r="H143" s="236">
        <v>16.170000000000002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143</v>
      </c>
      <c r="AU143" s="242" t="s">
        <v>83</v>
      </c>
      <c r="AV143" s="14" t="s">
        <v>83</v>
      </c>
      <c r="AW143" s="14" t="s">
        <v>34</v>
      </c>
      <c r="AX143" s="14" t="s">
        <v>73</v>
      </c>
      <c r="AY143" s="242" t="s">
        <v>132</v>
      </c>
    </row>
    <row r="144" s="13" customFormat="1">
      <c r="A144" s="13"/>
      <c r="B144" s="222"/>
      <c r="C144" s="223"/>
      <c r="D144" s="217" t="s">
        <v>143</v>
      </c>
      <c r="E144" s="224" t="s">
        <v>19</v>
      </c>
      <c r="F144" s="225" t="s">
        <v>203</v>
      </c>
      <c r="G144" s="223"/>
      <c r="H144" s="224" t="s">
        <v>19</v>
      </c>
      <c r="I144" s="226"/>
      <c r="J144" s="223"/>
      <c r="K144" s="223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143</v>
      </c>
      <c r="AU144" s="231" t="s">
        <v>83</v>
      </c>
      <c r="AV144" s="13" t="s">
        <v>81</v>
      </c>
      <c r="AW144" s="13" t="s">
        <v>34</v>
      </c>
      <c r="AX144" s="13" t="s">
        <v>73</v>
      </c>
      <c r="AY144" s="231" t="s">
        <v>132</v>
      </c>
    </row>
    <row r="145" s="14" customFormat="1">
      <c r="A145" s="14"/>
      <c r="B145" s="232"/>
      <c r="C145" s="233"/>
      <c r="D145" s="217" t="s">
        <v>143</v>
      </c>
      <c r="E145" s="234" t="s">
        <v>19</v>
      </c>
      <c r="F145" s="235" t="s">
        <v>204</v>
      </c>
      <c r="G145" s="233"/>
      <c r="H145" s="236">
        <v>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143</v>
      </c>
      <c r="AU145" s="242" t="s">
        <v>83</v>
      </c>
      <c r="AV145" s="14" t="s">
        <v>83</v>
      </c>
      <c r="AW145" s="14" t="s">
        <v>34</v>
      </c>
      <c r="AX145" s="14" t="s">
        <v>73</v>
      </c>
      <c r="AY145" s="242" t="s">
        <v>132</v>
      </c>
    </row>
    <row r="146" s="2" customFormat="1" ht="22.2" customHeight="1">
      <c r="A146" s="38"/>
      <c r="B146" s="39"/>
      <c r="C146" s="204" t="s">
        <v>205</v>
      </c>
      <c r="D146" s="204" t="s">
        <v>134</v>
      </c>
      <c r="E146" s="205" t="s">
        <v>206</v>
      </c>
      <c r="F146" s="206" t="s">
        <v>207</v>
      </c>
      <c r="G146" s="207" t="s">
        <v>137</v>
      </c>
      <c r="H146" s="208">
        <v>37.340000000000003</v>
      </c>
      <c r="I146" s="209"/>
      <c r="J146" s="210">
        <f>ROUND(I146*H146,2)</f>
        <v>0</v>
      </c>
      <c r="K146" s="206" t="s">
        <v>138</v>
      </c>
      <c r="L146" s="44"/>
      <c r="M146" s="211" t="s">
        <v>19</v>
      </c>
      <c r="N146" s="212" t="s">
        <v>44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139</v>
      </c>
      <c r="AT146" s="215" t="s">
        <v>134</v>
      </c>
      <c r="AU146" s="215" t="s">
        <v>83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81</v>
      </c>
      <c r="BK146" s="216">
        <f>ROUND(I146*H146,2)</f>
        <v>0</v>
      </c>
      <c r="BL146" s="17" t="s">
        <v>139</v>
      </c>
      <c r="BM146" s="215" t="s">
        <v>208</v>
      </c>
    </row>
    <row r="147" s="2" customFormat="1">
      <c r="A147" s="38"/>
      <c r="B147" s="39"/>
      <c r="C147" s="40"/>
      <c r="D147" s="217" t="s">
        <v>141</v>
      </c>
      <c r="E147" s="40"/>
      <c r="F147" s="218" t="s">
        <v>209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141</v>
      </c>
      <c r="AU147" s="17" t="s">
        <v>83</v>
      </c>
    </row>
    <row r="148" s="2" customFormat="1" ht="22.2" customHeight="1">
      <c r="A148" s="38"/>
      <c r="B148" s="39"/>
      <c r="C148" s="204" t="s">
        <v>210</v>
      </c>
      <c r="D148" s="204" t="s">
        <v>134</v>
      </c>
      <c r="E148" s="205" t="s">
        <v>211</v>
      </c>
      <c r="F148" s="206" t="s">
        <v>212</v>
      </c>
      <c r="G148" s="207" t="s">
        <v>137</v>
      </c>
      <c r="H148" s="208">
        <v>449.93299999999999</v>
      </c>
      <c r="I148" s="209"/>
      <c r="J148" s="210">
        <f>ROUND(I148*H148,2)</f>
        <v>0</v>
      </c>
      <c r="K148" s="206" t="s">
        <v>138</v>
      </c>
      <c r="L148" s="44"/>
      <c r="M148" s="211" t="s">
        <v>19</v>
      </c>
      <c r="N148" s="212" t="s">
        <v>44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139</v>
      </c>
      <c r="AT148" s="215" t="s">
        <v>134</v>
      </c>
      <c r="AU148" s="215" t="s">
        <v>83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81</v>
      </c>
      <c r="BK148" s="216">
        <f>ROUND(I148*H148,2)</f>
        <v>0</v>
      </c>
      <c r="BL148" s="17" t="s">
        <v>139</v>
      </c>
      <c r="BM148" s="215" t="s">
        <v>213</v>
      </c>
    </row>
    <row r="149" s="2" customFormat="1">
      <c r="A149" s="38"/>
      <c r="B149" s="39"/>
      <c r="C149" s="40"/>
      <c r="D149" s="217" t="s">
        <v>141</v>
      </c>
      <c r="E149" s="40"/>
      <c r="F149" s="218" t="s">
        <v>214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141</v>
      </c>
      <c r="AU149" s="17" t="s">
        <v>83</v>
      </c>
    </row>
    <row r="150" s="13" customFormat="1">
      <c r="A150" s="13"/>
      <c r="B150" s="222"/>
      <c r="C150" s="223"/>
      <c r="D150" s="217" t="s">
        <v>143</v>
      </c>
      <c r="E150" s="224" t="s">
        <v>19</v>
      </c>
      <c r="F150" s="225" t="s">
        <v>215</v>
      </c>
      <c r="G150" s="223"/>
      <c r="H150" s="224" t="s">
        <v>19</v>
      </c>
      <c r="I150" s="226"/>
      <c r="J150" s="223"/>
      <c r="K150" s="223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143</v>
      </c>
      <c r="AU150" s="231" t="s">
        <v>83</v>
      </c>
      <c r="AV150" s="13" t="s">
        <v>81</v>
      </c>
      <c r="AW150" s="13" t="s">
        <v>34</v>
      </c>
      <c r="AX150" s="13" t="s">
        <v>73</v>
      </c>
      <c r="AY150" s="231" t="s">
        <v>132</v>
      </c>
    </row>
    <row r="151" s="14" customFormat="1">
      <c r="A151" s="14"/>
      <c r="B151" s="232"/>
      <c r="C151" s="233"/>
      <c r="D151" s="217" t="s">
        <v>143</v>
      </c>
      <c r="E151" s="234" t="s">
        <v>19</v>
      </c>
      <c r="F151" s="235" t="s">
        <v>216</v>
      </c>
      <c r="G151" s="233"/>
      <c r="H151" s="236">
        <v>806.62800000000004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143</v>
      </c>
      <c r="AU151" s="242" t="s">
        <v>83</v>
      </c>
      <c r="AV151" s="14" t="s">
        <v>83</v>
      </c>
      <c r="AW151" s="14" t="s">
        <v>34</v>
      </c>
      <c r="AX151" s="14" t="s">
        <v>73</v>
      </c>
      <c r="AY151" s="242" t="s">
        <v>132</v>
      </c>
    </row>
    <row r="152" s="14" customFormat="1">
      <c r="A152" s="14"/>
      <c r="B152" s="232"/>
      <c r="C152" s="233"/>
      <c r="D152" s="217" t="s">
        <v>143</v>
      </c>
      <c r="E152" s="234" t="s">
        <v>19</v>
      </c>
      <c r="F152" s="235" t="s">
        <v>217</v>
      </c>
      <c r="G152" s="233"/>
      <c r="H152" s="236">
        <v>13.6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143</v>
      </c>
      <c r="AU152" s="242" t="s">
        <v>83</v>
      </c>
      <c r="AV152" s="14" t="s">
        <v>83</v>
      </c>
      <c r="AW152" s="14" t="s">
        <v>34</v>
      </c>
      <c r="AX152" s="14" t="s">
        <v>73</v>
      </c>
      <c r="AY152" s="242" t="s">
        <v>132</v>
      </c>
    </row>
    <row r="153" s="14" customFormat="1">
      <c r="A153" s="14"/>
      <c r="B153" s="232"/>
      <c r="C153" s="233"/>
      <c r="D153" s="217" t="s">
        <v>143</v>
      </c>
      <c r="E153" s="234" t="s">
        <v>19</v>
      </c>
      <c r="F153" s="235" t="s">
        <v>187</v>
      </c>
      <c r="G153" s="233"/>
      <c r="H153" s="236">
        <v>27.199999999999999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143</v>
      </c>
      <c r="AU153" s="242" t="s">
        <v>83</v>
      </c>
      <c r="AV153" s="14" t="s">
        <v>83</v>
      </c>
      <c r="AW153" s="14" t="s">
        <v>34</v>
      </c>
      <c r="AX153" s="14" t="s">
        <v>73</v>
      </c>
      <c r="AY153" s="242" t="s">
        <v>132</v>
      </c>
    </row>
    <row r="154" s="14" customFormat="1">
      <c r="A154" s="14"/>
      <c r="B154" s="232"/>
      <c r="C154" s="233"/>
      <c r="D154" s="217" t="s">
        <v>143</v>
      </c>
      <c r="E154" s="234" t="s">
        <v>19</v>
      </c>
      <c r="F154" s="235" t="s">
        <v>188</v>
      </c>
      <c r="G154" s="233"/>
      <c r="H154" s="236">
        <v>60.200000000000003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143</v>
      </c>
      <c r="AU154" s="242" t="s">
        <v>83</v>
      </c>
      <c r="AV154" s="14" t="s">
        <v>83</v>
      </c>
      <c r="AW154" s="14" t="s">
        <v>34</v>
      </c>
      <c r="AX154" s="14" t="s">
        <v>73</v>
      </c>
      <c r="AY154" s="242" t="s">
        <v>132</v>
      </c>
    </row>
    <row r="155" s="14" customFormat="1">
      <c r="A155" s="14"/>
      <c r="B155" s="232"/>
      <c r="C155" s="233"/>
      <c r="D155" s="217" t="s">
        <v>143</v>
      </c>
      <c r="E155" s="234" t="s">
        <v>19</v>
      </c>
      <c r="F155" s="235" t="s">
        <v>189</v>
      </c>
      <c r="G155" s="233"/>
      <c r="H155" s="236">
        <v>29.5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143</v>
      </c>
      <c r="AU155" s="242" t="s">
        <v>83</v>
      </c>
      <c r="AV155" s="14" t="s">
        <v>83</v>
      </c>
      <c r="AW155" s="14" t="s">
        <v>34</v>
      </c>
      <c r="AX155" s="14" t="s">
        <v>73</v>
      </c>
      <c r="AY155" s="242" t="s">
        <v>132</v>
      </c>
    </row>
    <row r="156" s="14" customFormat="1">
      <c r="A156" s="14"/>
      <c r="B156" s="232"/>
      <c r="C156" s="233"/>
      <c r="D156" s="217" t="s">
        <v>143</v>
      </c>
      <c r="E156" s="234" t="s">
        <v>19</v>
      </c>
      <c r="F156" s="235" t="s">
        <v>189</v>
      </c>
      <c r="G156" s="233"/>
      <c r="H156" s="236">
        <v>29.5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143</v>
      </c>
      <c r="AU156" s="242" t="s">
        <v>83</v>
      </c>
      <c r="AV156" s="14" t="s">
        <v>83</v>
      </c>
      <c r="AW156" s="14" t="s">
        <v>34</v>
      </c>
      <c r="AX156" s="14" t="s">
        <v>73</v>
      </c>
      <c r="AY156" s="242" t="s">
        <v>132</v>
      </c>
    </row>
    <row r="157" s="13" customFormat="1">
      <c r="A157" s="13"/>
      <c r="B157" s="222"/>
      <c r="C157" s="223"/>
      <c r="D157" s="217" t="s">
        <v>143</v>
      </c>
      <c r="E157" s="224" t="s">
        <v>19</v>
      </c>
      <c r="F157" s="225" t="s">
        <v>200</v>
      </c>
      <c r="G157" s="223"/>
      <c r="H157" s="224" t="s">
        <v>19</v>
      </c>
      <c r="I157" s="226"/>
      <c r="J157" s="223"/>
      <c r="K157" s="223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143</v>
      </c>
      <c r="AU157" s="231" t="s">
        <v>83</v>
      </c>
      <c r="AV157" s="13" t="s">
        <v>81</v>
      </c>
      <c r="AW157" s="13" t="s">
        <v>34</v>
      </c>
      <c r="AX157" s="13" t="s">
        <v>73</v>
      </c>
      <c r="AY157" s="231" t="s">
        <v>132</v>
      </c>
    </row>
    <row r="158" s="14" customFormat="1">
      <c r="A158" s="14"/>
      <c r="B158" s="232"/>
      <c r="C158" s="233"/>
      <c r="D158" s="217" t="s">
        <v>143</v>
      </c>
      <c r="E158" s="234" t="s">
        <v>19</v>
      </c>
      <c r="F158" s="235" t="s">
        <v>201</v>
      </c>
      <c r="G158" s="233"/>
      <c r="H158" s="236">
        <v>16.170000000000002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143</v>
      </c>
      <c r="AU158" s="242" t="s">
        <v>83</v>
      </c>
      <c r="AV158" s="14" t="s">
        <v>83</v>
      </c>
      <c r="AW158" s="14" t="s">
        <v>34</v>
      </c>
      <c r="AX158" s="14" t="s">
        <v>73</v>
      </c>
      <c r="AY158" s="242" t="s">
        <v>132</v>
      </c>
    </row>
    <row r="159" s="14" customFormat="1">
      <c r="A159" s="14"/>
      <c r="B159" s="232"/>
      <c r="C159" s="233"/>
      <c r="D159" s="217" t="s">
        <v>143</v>
      </c>
      <c r="E159" s="234" t="s">
        <v>19</v>
      </c>
      <c r="F159" s="235" t="s">
        <v>202</v>
      </c>
      <c r="G159" s="233"/>
      <c r="H159" s="236">
        <v>16.170000000000002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143</v>
      </c>
      <c r="AU159" s="242" t="s">
        <v>83</v>
      </c>
      <c r="AV159" s="14" t="s">
        <v>83</v>
      </c>
      <c r="AW159" s="14" t="s">
        <v>34</v>
      </c>
      <c r="AX159" s="14" t="s">
        <v>73</v>
      </c>
      <c r="AY159" s="242" t="s">
        <v>132</v>
      </c>
    </row>
    <row r="160" s="13" customFormat="1">
      <c r="A160" s="13"/>
      <c r="B160" s="222"/>
      <c r="C160" s="223"/>
      <c r="D160" s="217" t="s">
        <v>143</v>
      </c>
      <c r="E160" s="224" t="s">
        <v>19</v>
      </c>
      <c r="F160" s="225" t="s">
        <v>203</v>
      </c>
      <c r="G160" s="223"/>
      <c r="H160" s="224" t="s">
        <v>19</v>
      </c>
      <c r="I160" s="226"/>
      <c r="J160" s="223"/>
      <c r="K160" s="223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143</v>
      </c>
      <c r="AU160" s="231" t="s">
        <v>83</v>
      </c>
      <c r="AV160" s="13" t="s">
        <v>81</v>
      </c>
      <c r="AW160" s="13" t="s">
        <v>34</v>
      </c>
      <c r="AX160" s="13" t="s">
        <v>73</v>
      </c>
      <c r="AY160" s="231" t="s">
        <v>132</v>
      </c>
    </row>
    <row r="161" s="14" customFormat="1">
      <c r="A161" s="14"/>
      <c r="B161" s="232"/>
      <c r="C161" s="233"/>
      <c r="D161" s="217" t="s">
        <v>143</v>
      </c>
      <c r="E161" s="234" t="s">
        <v>19</v>
      </c>
      <c r="F161" s="235" t="s">
        <v>204</v>
      </c>
      <c r="G161" s="233"/>
      <c r="H161" s="236">
        <v>5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143</v>
      </c>
      <c r="AU161" s="242" t="s">
        <v>83</v>
      </c>
      <c r="AV161" s="14" t="s">
        <v>83</v>
      </c>
      <c r="AW161" s="14" t="s">
        <v>34</v>
      </c>
      <c r="AX161" s="14" t="s">
        <v>73</v>
      </c>
      <c r="AY161" s="242" t="s">
        <v>132</v>
      </c>
    </row>
    <row r="162" s="14" customFormat="1">
      <c r="A162" s="14"/>
      <c r="B162" s="232"/>
      <c r="C162" s="233"/>
      <c r="D162" s="217" t="s">
        <v>143</v>
      </c>
      <c r="E162" s="234" t="s">
        <v>19</v>
      </c>
      <c r="F162" s="235" t="s">
        <v>218</v>
      </c>
      <c r="G162" s="233"/>
      <c r="H162" s="236">
        <v>-554.03499999999997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143</v>
      </c>
      <c r="AU162" s="242" t="s">
        <v>83</v>
      </c>
      <c r="AV162" s="14" t="s">
        <v>83</v>
      </c>
      <c r="AW162" s="14" t="s">
        <v>34</v>
      </c>
      <c r="AX162" s="14" t="s">
        <v>73</v>
      </c>
      <c r="AY162" s="242" t="s">
        <v>132</v>
      </c>
    </row>
    <row r="163" s="2" customFormat="1" ht="22.2" customHeight="1">
      <c r="A163" s="38"/>
      <c r="B163" s="39"/>
      <c r="C163" s="204" t="s">
        <v>219</v>
      </c>
      <c r="D163" s="204" t="s">
        <v>134</v>
      </c>
      <c r="E163" s="205" t="s">
        <v>220</v>
      </c>
      <c r="F163" s="206" t="s">
        <v>221</v>
      </c>
      <c r="G163" s="207" t="s">
        <v>137</v>
      </c>
      <c r="H163" s="208">
        <v>554.03499999999997</v>
      </c>
      <c r="I163" s="209"/>
      <c r="J163" s="210">
        <f>ROUND(I163*H163,2)</f>
        <v>0</v>
      </c>
      <c r="K163" s="206" t="s">
        <v>138</v>
      </c>
      <c r="L163" s="44"/>
      <c r="M163" s="211" t="s">
        <v>19</v>
      </c>
      <c r="N163" s="212" t="s">
        <v>44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139</v>
      </c>
      <c r="AT163" s="215" t="s">
        <v>134</v>
      </c>
      <c r="AU163" s="215" t="s">
        <v>83</v>
      </c>
      <c r="AY163" s="17" t="s">
        <v>132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81</v>
      </c>
      <c r="BK163" s="216">
        <f>ROUND(I163*H163,2)</f>
        <v>0</v>
      </c>
      <c r="BL163" s="17" t="s">
        <v>139</v>
      </c>
      <c r="BM163" s="215" t="s">
        <v>222</v>
      </c>
    </row>
    <row r="164" s="2" customFormat="1">
      <c r="A164" s="38"/>
      <c r="B164" s="39"/>
      <c r="C164" s="40"/>
      <c r="D164" s="217" t="s">
        <v>141</v>
      </c>
      <c r="E164" s="40"/>
      <c r="F164" s="218" t="s">
        <v>223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83</v>
      </c>
    </row>
    <row r="165" s="13" customFormat="1">
      <c r="A165" s="13"/>
      <c r="B165" s="222"/>
      <c r="C165" s="223"/>
      <c r="D165" s="217" t="s">
        <v>143</v>
      </c>
      <c r="E165" s="224" t="s">
        <v>19</v>
      </c>
      <c r="F165" s="225" t="s">
        <v>224</v>
      </c>
      <c r="G165" s="223"/>
      <c r="H165" s="224" t="s">
        <v>19</v>
      </c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143</v>
      </c>
      <c r="AU165" s="231" t="s">
        <v>83</v>
      </c>
      <c r="AV165" s="13" t="s">
        <v>81</v>
      </c>
      <c r="AW165" s="13" t="s">
        <v>34</v>
      </c>
      <c r="AX165" s="13" t="s">
        <v>73</v>
      </c>
      <c r="AY165" s="231" t="s">
        <v>132</v>
      </c>
    </row>
    <row r="166" s="13" customFormat="1">
      <c r="A166" s="13"/>
      <c r="B166" s="222"/>
      <c r="C166" s="223"/>
      <c r="D166" s="217" t="s">
        <v>143</v>
      </c>
      <c r="E166" s="224" t="s">
        <v>19</v>
      </c>
      <c r="F166" s="225" t="s">
        <v>225</v>
      </c>
      <c r="G166" s="223"/>
      <c r="H166" s="224" t="s">
        <v>19</v>
      </c>
      <c r="I166" s="226"/>
      <c r="J166" s="223"/>
      <c r="K166" s="223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143</v>
      </c>
      <c r="AU166" s="231" t="s">
        <v>83</v>
      </c>
      <c r="AV166" s="13" t="s">
        <v>81</v>
      </c>
      <c r="AW166" s="13" t="s">
        <v>34</v>
      </c>
      <c r="AX166" s="13" t="s">
        <v>73</v>
      </c>
      <c r="AY166" s="231" t="s">
        <v>132</v>
      </c>
    </row>
    <row r="167" s="14" customFormat="1">
      <c r="A167" s="14"/>
      <c r="B167" s="232"/>
      <c r="C167" s="233"/>
      <c r="D167" s="217" t="s">
        <v>143</v>
      </c>
      <c r="E167" s="234" t="s">
        <v>19</v>
      </c>
      <c r="F167" s="235" t="s">
        <v>226</v>
      </c>
      <c r="G167" s="233"/>
      <c r="H167" s="236">
        <v>34.435000000000002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2" t="s">
        <v>143</v>
      </c>
      <c r="AU167" s="242" t="s">
        <v>83</v>
      </c>
      <c r="AV167" s="14" t="s">
        <v>83</v>
      </c>
      <c r="AW167" s="14" t="s">
        <v>34</v>
      </c>
      <c r="AX167" s="14" t="s">
        <v>73</v>
      </c>
      <c r="AY167" s="242" t="s">
        <v>132</v>
      </c>
    </row>
    <row r="168" s="13" customFormat="1">
      <c r="A168" s="13"/>
      <c r="B168" s="222"/>
      <c r="C168" s="223"/>
      <c r="D168" s="217" t="s">
        <v>143</v>
      </c>
      <c r="E168" s="224" t="s">
        <v>19</v>
      </c>
      <c r="F168" s="225" t="s">
        <v>227</v>
      </c>
      <c r="G168" s="223"/>
      <c r="H168" s="224" t="s">
        <v>19</v>
      </c>
      <c r="I168" s="226"/>
      <c r="J168" s="223"/>
      <c r="K168" s="223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143</v>
      </c>
      <c r="AU168" s="231" t="s">
        <v>83</v>
      </c>
      <c r="AV168" s="13" t="s">
        <v>81</v>
      </c>
      <c r="AW168" s="13" t="s">
        <v>34</v>
      </c>
      <c r="AX168" s="13" t="s">
        <v>73</v>
      </c>
      <c r="AY168" s="231" t="s">
        <v>132</v>
      </c>
    </row>
    <row r="169" s="14" customFormat="1">
      <c r="A169" s="14"/>
      <c r="B169" s="232"/>
      <c r="C169" s="233"/>
      <c r="D169" s="217" t="s">
        <v>143</v>
      </c>
      <c r="E169" s="234" t="s">
        <v>19</v>
      </c>
      <c r="F169" s="235" t="s">
        <v>228</v>
      </c>
      <c r="G169" s="233"/>
      <c r="H169" s="236">
        <v>235.59999999999999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143</v>
      </c>
      <c r="AU169" s="242" t="s">
        <v>83</v>
      </c>
      <c r="AV169" s="14" t="s">
        <v>83</v>
      </c>
      <c r="AW169" s="14" t="s">
        <v>34</v>
      </c>
      <c r="AX169" s="14" t="s">
        <v>73</v>
      </c>
      <c r="AY169" s="242" t="s">
        <v>132</v>
      </c>
    </row>
    <row r="170" s="13" customFormat="1">
      <c r="A170" s="13"/>
      <c r="B170" s="222"/>
      <c r="C170" s="223"/>
      <c r="D170" s="217" t="s">
        <v>143</v>
      </c>
      <c r="E170" s="224" t="s">
        <v>19</v>
      </c>
      <c r="F170" s="225" t="s">
        <v>229</v>
      </c>
      <c r="G170" s="223"/>
      <c r="H170" s="224" t="s">
        <v>19</v>
      </c>
      <c r="I170" s="226"/>
      <c r="J170" s="223"/>
      <c r="K170" s="223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143</v>
      </c>
      <c r="AU170" s="231" t="s">
        <v>83</v>
      </c>
      <c r="AV170" s="13" t="s">
        <v>81</v>
      </c>
      <c r="AW170" s="13" t="s">
        <v>34</v>
      </c>
      <c r="AX170" s="13" t="s">
        <v>73</v>
      </c>
      <c r="AY170" s="231" t="s">
        <v>132</v>
      </c>
    </row>
    <row r="171" s="14" customFormat="1">
      <c r="A171" s="14"/>
      <c r="B171" s="232"/>
      <c r="C171" s="233"/>
      <c r="D171" s="217" t="s">
        <v>143</v>
      </c>
      <c r="E171" s="234" t="s">
        <v>19</v>
      </c>
      <c r="F171" s="235" t="s">
        <v>230</v>
      </c>
      <c r="G171" s="233"/>
      <c r="H171" s="236">
        <v>284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143</v>
      </c>
      <c r="AU171" s="242" t="s">
        <v>83</v>
      </c>
      <c r="AV171" s="14" t="s">
        <v>83</v>
      </c>
      <c r="AW171" s="14" t="s">
        <v>34</v>
      </c>
      <c r="AX171" s="14" t="s">
        <v>73</v>
      </c>
      <c r="AY171" s="242" t="s">
        <v>132</v>
      </c>
    </row>
    <row r="172" s="2" customFormat="1" ht="13.8" customHeight="1">
      <c r="A172" s="38"/>
      <c r="B172" s="39"/>
      <c r="C172" s="204" t="s">
        <v>231</v>
      </c>
      <c r="D172" s="204" t="s">
        <v>134</v>
      </c>
      <c r="E172" s="205" t="s">
        <v>232</v>
      </c>
      <c r="F172" s="206" t="s">
        <v>233</v>
      </c>
      <c r="G172" s="207" t="s">
        <v>137</v>
      </c>
      <c r="H172" s="208">
        <v>449.93299999999999</v>
      </c>
      <c r="I172" s="209"/>
      <c r="J172" s="210">
        <f>ROUND(I172*H172,2)</f>
        <v>0</v>
      </c>
      <c r="K172" s="206" t="s">
        <v>138</v>
      </c>
      <c r="L172" s="44"/>
      <c r="M172" s="211" t="s">
        <v>19</v>
      </c>
      <c r="N172" s="212" t="s">
        <v>44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139</v>
      </c>
      <c r="AT172" s="215" t="s">
        <v>134</v>
      </c>
      <c r="AU172" s="215" t="s">
        <v>83</v>
      </c>
      <c r="AY172" s="17" t="s">
        <v>132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81</v>
      </c>
      <c r="BK172" s="216">
        <f>ROUND(I172*H172,2)</f>
        <v>0</v>
      </c>
      <c r="BL172" s="17" t="s">
        <v>139</v>
      </c>
      <c r="BM172" s="215" t="s">
        <v>234</v>
      </c>
    </row>
    <row r="173" s="2" customFormat="1">
      <c r="A173" s="38"/>
      <c r="B173" s="39"/>
      <c r="C173" s="40"/>
      <c r="D173" s="217" t="s">
        <v>141</v>
      </c>
      <c r="E173" s="40"/>
      <c r="F173" s="218" t="s">
        <v>233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83</v>
      </c>
    </row>
    <row r="174" s="2" customFormat="1" ht="22.2" customHeight="1">
      <c r="A174" s="38"/>
      <c r="B174" s="39"/>
      <c r="C174" s="204" t="s">
        <v>235</v>
      </c>
      <c r="D174" s="204" t="s">
        <v>134</v>
      </c>
      <c r="E174" s="205" t="s">
        <v>236</v>
      </c>
      <c r="F174" s="206" t="s">
        <v>237</v>
      </c>
      <c r="G174" s="207" t="s">
        <v>238</v>
      </c>
      <c r="H174" s="208">
        <v>899.86599999999999</v>
      </c>
      <c r="I174" s="209"/>
      <c r="J174" s="210">
        <f>ROUND(I174*H174,2)</f>
        <v>0</v>
      </c>
      <c r="K174" s="206" t="s">
        <v>138</v>
      </c>
      <c r="L174" s="44"/>
      <c r="M174" s="211" t="s">
        <v>19</v>
      </c>
      <c r="N174" s="212" t="s">
        <v>44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139</v>
      </c>
      <c r="AT174" s="215" t="s">
        <v>134</v>
      </c>
      <c r="AU174" s="215" t="s">
        <v>83</v>
      </c>
      <c r="AY174" s="17" t="s">
        <v>132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81</v>
      </c>
      <c r="BK174" s="216">
        <f>ROUND(I174*H174,2)</f>
        <v>0</v>
      </c>
      <c r="BL174" s="17" t="s">
        <v>139</v>
      </c>
      <c r="BM174" s="215" t="s">
        <v>239</v>
      </c>
    </row>
    <row r="175" s="2" customFormat="1">
      <c r="A175" s="38"/>
      <c r="B175" s="39"/>
      <c r="C175" s="40"/>
      <c r="D175" s="217" t="s">
        <v>141</v>
      </c>
      <c r="E175" s="40"/>
      <c r="F175" s="218" t="s">
        <v>240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141</v>
      </c>
      <c r="AU175" s="17" t="s">
        <v>83</v>
      </c>
    </row>
    <row r="176" s="14" customFormat="1">
      <c r="A176" s="14"/>
      <c r="B176" s="232"/>
      <c r="C176" s="233"/>
      <c r="D176" s="217" t="s">
        <v>143</v>
      </c>
      <c r="E176" s="233"/>
      <c r="F176" s="235" t="s">
        <v>241</v>
      </c>
      <c r="G176" s="233"/>
      <c r="H176" s="236">
        <v>899.86599999999999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2" t="s">
        <v>143</v>
      </c>
      <c r="AU176" s="242" t="s">
        <v>83</v>
      </c>
      <c r="AV176" s="14" t="s">
        <v>83</v>
      </c>
      <c r="AW176" s="14" t="s">
        <v>4</v>
      </c>
      <c r="AX176" s="14" t="s">
        <v>81</v>
      </c>
      <c r="AY176" s="242" t="s">
        <v>132</v>
      </c>
    </row>
    <row r="177" s="2" customFormat="1" ht="22.2" customHeight="1">
      <c r="A177" s="38"/>
      <c r="B177" s="39"/>
      <c r="C177" s="204" t="s">
        <v>242</v>
      </c>
      <c r="D177" s="204" t="s">
        <v>134</v>
      </c>
      <c r="E177" s="205" t="s">
        <v>243</v>
      </c>
      <c r="F177" s="206" t="s">
        <v>244</v>
      </c>
      <c r="G177" s="207" t="s">
        <v>137</v>
      </c>
      <c r="H177" s="208">
        <v>12.372</v>
      </c>
      <c r="I177" s="209"/>
      <c r="J177" s="210">
        <f>ROUND(I177*H177,2)</f>
        <v>0</v>
      </c>
      <c r="K177" s="206" t="s">
        <v>138</v>
      </c>
      <c r="L177" s="44"/>
      <c r="M177" s="211" t="s">
        <v>19</v>
      </c>
      <c r="N177" s="212" t="s">
        <v>44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139</v>
      </c>
      <c r="AT177" s="215" t="s">
        <v>134</v>
      </c>
      <c r="AU177" s="215" t="s">
        <v>83</v>
      </c>
      <c r="AY177" s="17" t="s">
        <v>132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81</v>
      </c>
      <c r="BK177" s="216">
        <f>ROUND(I177*H177,2)</f>
        <v>0</v>
      </c>
      <c r="BL177" s="17" t="s">
        <v>139</v>
      </c>
      <c r="BM177" s="215" t="s">
        <v>245</v>
      </c>
    </row>
    <row r="178" s="2" customFormat="1">
      <c r="A178" s="38"/>
      <c r="B178" s="39"/>
      <c r="C178" s="40"/>
      <c r="D178" s="217" t="s">
        <v>141</v>
      </c>
      <c r="E178" s="40"/>
      <c r="F178" s="218" t="s">
        <v>246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141</v>
      </c>
      <c r="AU178" s="17" t="s">
        <v>83</v>
      </c>
    </row>
    <row r="179" s="13" customFormat="1">
      <c r="A179" s="13"/>
      <c r="B179" s="222"/>
      <c r="C179" s="223"/>
      <c r="D179" s="217" t="s">
        <v>143</v>
      </c>
      <c r="E179" s="224" t="s">
        <v>19</v>
      </c>
      <c r="F179" s="225" t="s">
        <v>200</v>
      </c>
      <c r="G179" s="223"/>
      <c r="H179" s="224" t="s">
        <v>19</v>
      </c>
      <c r="I179" s="226"/>
      <c r="J179" s="223"/>
      <c r="K179" s="223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143</v>
      </c>
      <c r="AU179" s="231" t="s">
        <v>83</v>
      </c>
      <c r="AV179" s="13" t="s">
        <v>81</v>
      </c>
      <c r="AW179" s="13" t="s">
        <v>34</v>
      </c>
      <c r="AX179" s="13" t="s">
        <v>73</v>
      </c>
      <c r="AY179" s="231" t="s">
        <v>132</v>
      </c>
    </row>
    <row r="180" s="14" customFormat="1">
      <c r="A180" s="14"/>
      <c r="B180" s="232"/>
      <c r="C180" s="233"/>
      <c r="D180" s="217" t="s">
        <v>143</v>
      </c>
      <c r="E180" s="234" t="s">
        <v>19</v>
      </c>
      <c r="F180" s="235" t="s">
        <v>247</v>
      </c>
      <c r="G180" s="233"/>
      <c r="H180" s="236">
        <v>6.1859999999999999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143</v>
      </c>
      <c r="AU180" s="242" t="s">
        <v>83</v>
      </c>
      <c r="AV180" s="14" t="s">
        <v>83</v>
      </c>
      <c r="AW180" s="14" t="s">
        <v>34</v>
      </c>
      <c r="AX180" s="14" t="s">
        <v>73</v>
      </c>
      <c r="AY180" s="242" t="s">
        <v>132</v>
      </c>
    </row>
    <row r="181" s="14" customFormat="1">
      <c r="A181" s="14"/>
      <c r="B181" s="232"/>
      <c r="C181" s="233"/>
      <c r="D181" s="217" t="s">
        <v>143</v>
      </c>
      <c r="E181" s="234" t="s">
        <v>19</v>
      </c>
      <c r="F181" s="235" t="s">
        <v>248</v>
      </c>
      <c r="G181" s="233"/>
      <c r="H181" s="236">
        <v>6.1859999999999999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143</v>
      </c>
      <c r="AU181" s="242" t="s">
        <v>83</v>
      </c>
      <c r="AV181" s="14" t="s">
        <v>83</v>
      </c>
      <c r="AW181" s="14" t="s">
        <v>34</v>
      </c>
      <c r="AX181" s="14" t="s">
        <v>73</v>
      </c>
      <c r="AY181" s="242" t="s">
        <v>132</v>
      </c>
    </row>
    <row r="182" s="2" customFormat="1" ht="13.8" customHeight="1">
      <c r="A182" s="38"/>
      <c r="B182" s="39"/>
      <c r="C182" s="243" t="s">
        <v>249</v>
      </c>
      <c r="D182" s="243" t="s">
        <v>250</v>
      </c>
      <c r="E182" s="244" t="s">
        <v>251</v>
      </c>
      <c r="F182" s="245" t="s">
        <v>252</v>
      </c>
      <c r="G182" s="246" t="s">
        <v>238</v>
      </c>
      <c r="H182" s="247">
        <v>24.744</v>
      </c>
      <c r="I182" s="248"/>
      <c r="J182" s="249">
        <f>ROUND(I182*H182,2)</f>
        <v>0</v>
      </c>
      <c r="K182" s="245" t="s">
        <v>138</v>
      </c>
      <c r="L182" s="250"/>
      <c r="M182" s="251" t="s">
        <v>19</v>
      </c>
      <c r="N182" s="252" t="s">
        <v>44</v>
      </c>
      <c r="O182" s="84"/>
      <c r="P182" s="213">
        <f>O182*H182</f>
        <v>0</v>
      </c>
      <c r="Q182" s="213">
        <v>1</v>
      </c>
      <c r="R182" s="213">
        <f>Q182*H182</f>
        <v>24.744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205</v>
      </c>
      <c r="AT182" s="215" t="s">
        <v>250</v>
      </c>
      <c r="AU182" s="215" t="s">
        <v>83</v>
      </c>
      <c r="AY182" s="17" t="s">
        <v>132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81</v>
      </c>
      <c r="BK182" s="216">
        <f>ROUND(I182*H182,2)</f>
        <v>0</v>
      </c>
      <c r="BL182" s="17" t="s">
        <v>139</v>
      </c>
      <c r="BM182" s="215" t="s">
        <v>253</v>
      </c>
    </row>
    <row r="183" s="2" customFormat="1">
      <c r="A183" s="38"/>
      <c r="B183" s="39"/>
      <c r="C183" s="40"/>
      <c r="D183" s="217" t="s">
        <v>141</v>
      </c>
      <c r="E183" s="40"/>
      <c r="F183" s="218" t="s">
        <v>252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141</v>
      </c>
      <c r="AU183" s="17" t="s">
        <v>83</v>
      </c>
    </row>
    <row r="184" s="14" customFormat="1">
      <c r="A184" s="14"/>
      <c r="B184" s="232"/>
      <c r="C184" s="233"/>
      <c r="D184" s="217" t="s">
        <v>143</v>
      </c>
      <c r="E184" s="233"/>
      <c r="F184" s="235" t="s">
        <v>254</v>
      </c>
      <c r="G184" s="233"/>
      <c r="H184" s="236">
        <v>24.744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143</v>
      </c>
      <c r="AU184" s="242" t="s">
        <v>83</v>
      </c>
      <c r="AV184" s="14" t="s">
        <v>83</v>
      </c>
      <c r="AW184" s="14" t="s">
        <v>4</v>
      </c>
      <c r="AX184" s="14" t="s">
        <v>81</v>
      </c>
      <c r="AY184" s="242" t="s">
        <v>132</v>
      </c>
    </row>
    <row r="185" s="2" customFormat="1" ht="13.8" customHeight="1">
      <c r="A185" s="38"/>
      <c r="B185" s="39"/>
      <c r="C185" s="204" t="s">
        <v>8</v>
      </c>
      <c r="D185" s="204" t="s">
        <v>134</v>
      </c>
      <c r="E185" s="205" t="s">
        <v>255</v>
      </c>
      <c r="F185" s="206" t="s">
        <v>256</v>
      </c>
      <c r="G185" s="207" t="s">
        <v>257</v>
      </c>
      <c r="H185" s="208">
        <v>1600.9000000000001</v>
      </c>
      <c r="I185" s="209"/>
      <c r="J185" s="210">
        <f>ROUND(I185*H185,2)</f>
        <v>0</v>
      </c>
      <c r="K185" s="206" t="s">
        <v>138</v>
      </c>
      <c r="L185" s="44"/>
      <c r="M185" s="211" t="s">
        <v>19</v>
      </c>
      <c r="N185" s="212" t="s">
        <v>44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139</v>
      </c>
      <c r="AT185" s="215" t="s">
        <v>134</v>
      </c>
      <c r="AU185" s="215" t="s">
        <v>83</v>
      </c>
      <c r="AY185" s="17" t="s">
        <v>132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81</v>
      </c>
      <c r="BK185" s="216">
        <f>ROUND(I185*H185,2)</f>
        <v>0</v>
      </c>
      <c r="BL185" s="17" t="s">
        <v>139</v>
      </c>
      <c r="BM185" s="215" t="s">
        <v>258</v>
      </c>
    </row>
    <row r="186" s="2" customFormat="1">
      <c r="A186" s="38"/>
      <c r="B186" s="39"/>
      <c r="C186" s="40"/>
      <c r="D186" s="217" t="s">
        <v>141</v>
      </c>
      <c r="E186" s="40"/>
      <c r="F186" s="218" t="s">
        <v>259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141</v>
      </c>
      <c r="AU186" s="17" t="s">
        <v>83</v>
      </c>
    </row>
    <row r="187" s="13" customFormat="1">
      <c r="A187" s="13"/>
      <c r="B187" s="222"/>
      <c r="C187" s="223"/>
      <c r="D187" s="217" t="s">
        <v>143</v>
      </c>
      <c r="E187" s="224" t="s">
        <v>19</v>
      </c>
      <c r="F187" s="225" t="s">
        <v>158</v>
      </c>
      <c r="G187" s="223"/>
      <c r="H187" s="224" t="s">
        <v>19</v>
      </c>
      <c r="I187" s="226"/>
      <c r="J187" s="223"/>
      <c r="K187" s="223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143</v>
      </c>
      <c r="AU187" s="231" t="s">
        <v>83</v>
      </c>
      <c r="AV187" s="13" t="s">
        <v>81</v>
      </c>
      <c r="AW187" s="13" t="s">
        <v>34</v>
      </c>
      <c r="AX187" s="13" t="s">
        <v>73</v>
      </c>
      <c r="AY187" s="231" t="s">
        <v>132</v>
      </c>
    </row>
    <row r="188" s="14" customFormat="1">
      <c r="A188" s="14"/>
      <c r="B188" s="232"/>
      <c r="C188" s="233"/>
      <c r="D188" s="217" t="s">
        <v>143</v>
      </c>
      <c r="E188" s="234" t="s">
        <v>19</v>
      </c>
      <c r="F188" s="235" t="s">
        <v>260</v>
      </c>
      <c r="G188" s="233"/>
      <c r="H188" s="236">
        <v>92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143</v>
      </c>
      <c r="AU188" s="242" t="s">
        <v>83</v>
      </c>
      <c r="AV188" s="14" t="s">
        <v>83</v>
      </c>
      <c r="AW188" s="14" t="s">
        <v>34</v>
      </c>
      <c r="AX188" s="14" t="s">
        <v>73</v>
      </c>
      <c r="AY188" s="242" t="s">
        <v>132</v>
      </c>
    </row>
    <row r="189" s="13" customFormat="1">
      <c r="A189" s="13"/>
      <c r="B189" s="222"/>
      <c r="C189" s="223"/>
      <c r="D189" s="217" t="s">
        <v>143</v>
      </c>
      <c r="E189" s="224" t="s">
        <v>19</v>
      </c>
      <c r="F189" s="225" t="s">
        <v>144</v>
      </c>
      <c r="G189" s="223"/>
      <c r="H189" s="224" t="s">
        <v>19</v>
      </c>
      <c r="I189" s="226"/>
      <c r="J189" s="223"/>
      <c r="K189" s="223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143</v>
      </c>
      <c r="AU189" s="231" t="s">
        <v>83</v>
      </c>
      <c r="AV189" s="13" t="s">
        <v>81</v>
      </c>
      <c r="AW189" s="13" t="s">
        <v>34</v>
      </c>
      <c r="AX189" s="13" t="s">
        <v>73</v>
      </c>
      <c r="AY189" s="231" t="s">
        <v>132</v>
      </c>
    </row>
    <row r="190" s="14" customFormat="1">
      <c r="A190" s="14"/>
      <c r="B190" s="232"/>
      <c r="C190" s="233"/>
      <c r="D190" s="217" t="s">
        <v>143</v>
      </c>
      <c r="E190" s="234" t="s">
        <v>19</v>
      </c>
      <c r="F190" s="235" t="s">
        <v>261</v>
      </c>
      <c r="G190" s="233"/>
      <c r="H190" s="236">
        <v>92.5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143</v>
      </c>
      <c r="AU190" s="242" t="s">
        <v>83</v>
      </c>
      <c r="AV190" s="14" t="s">
        <v>83</v>
      </c>
      <c r="AW190" s="14" t="s">
        <v>34</v>
      </c>
      <c r="AX190" s="14" t="s">
        <v>73</v>
      </c>
      <c r="AY190" s="242" t="s">
        <v>132</v>
      </c>
    </row>
    <row r="191" s="13" customFormat="1">
      <c r="A191" s="13"/>
      <c r="B191" s="222"/>
      <c r="C191" s="223"/>
      <c r="D191" s="217" t="s">
        <v>143</v>
      </c>
      <c r="E191" s="224" t="s">
        <v>19</v>
      </c>
      <c r="F191" s="225" t="s">
        <v>161</v>
      </c>
      <c r="G191" s="223"/>
      <c r="H191" s="224" t="s">
        <v>19</v>
      </c>
      <c r="I191" s="226"/>
      <c r="J191" s="223"/>
      <c r="K191" s="223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143</v>
      </c>
      <c r="AU191" s="231" t="s">
        <v>83</v>
      </c>
      <c r="AV191" s="13" t="s">
        <v>81</v>
      </c>
      <c r="AW191" s="13" t="s">
        <v>34</v>
      </c>
      <c r="AX191" s="13" t="s">
        <v>73</v>
      </c>
      <c r="AY191" s="231" t="s">
        <v>132</v>
      </c>
    </row>
    <row r="192" s="14" customFormat="1">
      <c r="A192" s="14"/>
      <c r="B192" s="232"/>
      <c r="C192" s="233"/>
      <c r="D192" s="217" t="s">
        <v>143</v>
      </c>
      <c r="E192" s="234" t="s">
        <v>19</v>
      </c>
      <c r="F192" s="235" t="s">
        <v>262</v>
      </c>
      <c r="G192" s="233"/>
      <c r="H192" s="236">
        <v>-29.600000000000001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143</v>
      </c>
      <c r="AU192" s="242" t="s">
        <v>83</v>
      </c>
      <c r="AV192" s="14" t="s">
        <v>83</v>
      </c>
      <c r="AW192" s="14" t="s">
        <v>34</v>
      </c>
      <c r="AX192" s="14" t="s">
        <v>73</v>
      </c>
      <c r="AY192" s="242" t="s">
        <v>132</v>
      </c>
    </row>
    <row r="193" s="13" customFormat="1">
      <c r="A193" s="13"/>
      <c r="B193" s="222"/>
      <c r="C193" s="223"/>
      <c r="D193" s="217" t="s">
        <v>143</v>
      </c>
      <c r="E193" s="224" t="s">
        <v>19</v>
      </c>
      <c r="F193" s="225" t="s">
        <v>146</v>
      </c>
      <c r="G193" s="223"/>
      <c r="H193" s="224" t="s">
        <v>19</v>
      </c>
      <c r="I193" s="226"/>
      <c r="J193" s="223"/>
      <c r="K193" s="223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143</v>
      </c>
      <c r="AU193" s="231" t="s">
        <v>83</v>
      </c>
      <c r="AV193" s="13" t="s">
        <v>81</v>
      </c>
      <c r="AW193" s="13" t="s">
        <v>34</v>
      </c>
      <c r="AX193" s="13" t="s">
        <v>73</v>
      </c>
      <c r="AY193" s="231" t="s">
        <v>132</v>
      </c>
    </row>
    <row r="194" s="14" customFormat="1">
      <c r="A194" s="14"/>
      <c r="B194" s="232"/>
      <c r="C194" s="233"/>
      <c r="D194" s="217" t="s">
        <v>143</v>
      </c>
      <c r="E194" s="234" t="s">
        <v>19</v>
      </c>
      <c r="F194" s="235" t="s">
        <v>263</v>
      </c>
      <c r="G194" s="233"/>
      <c r="H194" s="236">
        <v>292.5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2" t="s">
        <v>143</v>
      </c>
      <c r="AU194" s="242" t="s">
        <v>83</v>
      </c>
      <c r="AV194" s="14" t="s">
        <v>83</v>
      </c>
      <c r="AW194" s="14" t="s">
        <v>34</v>
      </c>
      <c r="AX194" s="14" t="s">
        <v>73</v>
      </c>
      <c r="AY194" s="242" t="s">
        <v>132</v>
      </c>
    </row>
    <row r="195" s="13" customFormat="1">
      <c r="A195" s="13"/>
      <c r="B195" s="222"/>
      <c r="C195" s="223"/>
      <c r="D195" s="217" t="s">
        <v>143</v>
      </c>
      <c r="E195" s="224" t="s">
        <v>19</v>
      </c>
      <c r="F195" s="225" t="s">
        <v>148</v>
      </c>
      <c r="G195" s="223"/>
      <c r="H195" s="224" t="s">
        <v>19</v>
      </c>
      <c r="I195" s="226"/>
      <c r="J195" s="223"/>
      <c r="K195" s="223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143</v>
      </c>
      <c r="AU195" s="231" t="s">
        <v>83</v>
      </c>
      <c r="AV195" s="13" t="s">
        <v>81</v>
      </c>
      <c r="AW195" s="13" t="s">
        <v>34</v>
      </c>
      <c r="AX195" s="13" t="s">
        <v>73</v>
      </c>
      <c r="AY195" s="231" t="s">
        <v>132</v>
      </c>
    </row>
    <row r="196" s="14" customFormat="1">
      <c r="A196" s="14"/>
      <c r="B196" s="232"/>
      <c r="C196" s="233"/>
      <c r="D196" s="217" t="s">
        <v>143</v>
      </c>
      <c r="E196" s="234" t="s">
        <v>19</v>
      </c>
      <c r="F196" s="235" t="s">
        <v>264</v>
      </c>
      <c r="G196" s="233"/>
      <c r="H196" s="236">
        <v>280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2" t="s">
        <v>143</v>
      </c>
      <c r="AU196" s="242" t="s">
        <v>83</v>
      </c>
      <c r="AV196" s="14" t="s">
        <v>83</v>
      </c>
      <c r="AW196" s="14" t="s">
        <v>34</v>
      </c>
      <c r="AX196" s="14" t="s">
        <v>73</v>
      </c>
      <c r="AY196" s="242" t="s">
        <v>132</v>
      </c>
    </row>
    <row r="197" s="13" customFormat="1">
      <c r="A197" s="13"/>
      <c r="B197" s="222"/>
      <c r="C197" s="223"/>
      <c r="D197" s="217" t="s">
        <v>143</v>
      </c>
      <c r="E197" s="224" t="s">
        <v>19</v>
      </c>
      <c r="F197" s="225" t="s">
        <v>150</v>
      </c>
      <c r="G197" s="223"/>
      <c r="H197" s="224" t="s">
        <v>19</v>
      </c>
      <c r="I197" s="226"/>
      <c r="J197" s="223"/>
      <c r="K197" s="223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143</v>
      </c>
      <c r="AU197" s="231" t="s">
        <v>83</v>
      </c>
      <c r="AV197" s="13" t="s">
        <v>81</v>
      </c>
      <c r="AW197" s="13" t="s">
        <v>34</v>
      </c>
      <c r="AX197" s="13" t="s">
        <v>73</v>
      </c>
      <c r="AY197" s="231" t="s">
        <v>132</v>
      </c>
    </row>
    <row r="198" s="14" customFormat="1">
      <c r="A198" s="14"/>
      <c r="B198" s="232"/>
      <c r="C198" s="233"/>
      <c r="D198" s="217" t="s">
        <v>143</v>
      </c>
      <c r="E198" s="234" t="s">
        <v>19</v>
      </c>
      <c r="F198" s="235" t="s">
        <v>265</v>
      </c>
      <c r="G198" s="233"/>
      <c r="H198" s="236">
        <v>177.5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143</v>
      </c>
      <c r="AU198" s="242" t="s">
        <v>83</v>
      </c>
      <c r="AV198" s="14" t="s">
        <v>83</v>
      </c>
      <c r="AW198" s="14" t="s">
        <v>34</v>
      </c>
      <c r="AX198" s="14" t="s">
        <v>73</v>
      </c>
      <c r="AY198" s="242" t="s">
        <v>132</v>
      </c>
    </row>
    <row r="199" s="13" customFormat="1">
      <c r="A199" s="13"/>
      <c r="B199" s="222"/>
      <c r="C199" s="223"/>
      <c r="D199" s="217" t="s">
        <v>143</v>
      </c>
      <c r="E199" s="224" t="s">
        <v>19</v>
      </c>
      <c r="F199" s="225" t="s">
        <v>152</v>
      </c>
      <c r="G199" s="223"/>
      <c r="H199" s="224" t="s">
        <v>19</v>
      </c>
      <c r="I199" s="226"/>
      <c r="J199" s="223"/>
      <c r="K199" s="223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143</v>
      </c>
      <c r="AU199" s="231" t="s">
        <v>83</v>
      </c>
      <c r="AV199" s="13" t="s">
        <v>81</v>
      </c>
      <c r="AW199" s="13" t="s">
        <v>34</v>
      </c>
      <c r="AX199" s="13" t="s">
        <v>73</v>
      </c>
      <c r="AY199" s="231" t="s">
        <v>132</v>
      </c>
    </row>
    <row r="200" s="14" customFormat="1">
      <c r="A200" s="14"/>
      <c r="B200" s="232"/>
      <c r="C200" s="233"/>
      <c r="D200" s="217" t="s">
        <v>143</v>
      </c>
      <c r="E200" s="234" t="s">
        <v>19</v>
      </c>
      <c r="F200" s="235" t="s">
        <v>266</v>
      </c>
      <c r="G200" s="233"/>
      <c r="H200" s="236">
        <v>560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143</v>
      </c>
      <c r="AU200" s="242" t="s">
        <v>83</v>
      </c>
      <c r="AV200" s="14" t="s">
        <v>83</v>
      </c>
      <c r="AW200" s="14" t="s">
        <v>34</v>
      </c>
      <c r="AX200" s="14" t="s">
        <v>73</v>
      </c>
      <c r="AY200" s="242" t="s">
        <v>132</v>
      </c>
    </row>
    <row r="201" s="13" customFormat="1">
      <c r="A201" s="13"/>
      <c r="B201" s="222"/>
      <c r="C201" s="223"/>
      <c r="D201" s="217" t="s">
        <v>143</v>
      </c>
      <c r="E201" s="224" t="s">
        <v>19</v>
      </c>
      <c r="F201" s="225" t="s">
        <v>170</v>
      </c>
      <c r="G201" s="223"/>
      <c r="H201" s="224" t="s">
        <v>19</v>
      </c>
      <c r="I201" s="226"/>
      <c r="J201" s="223"/>
      <c r="K201" s="223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143</v>
      </c>
      <c r="AU201" s="231" t="s">
        <v>83</v>
      </c>
      <c r="AV201" s="13" t="s">
        <v>81</v>
      </c>
      <c r="AW201" s="13" t="s">
        <v>34</v>
      </c>
      <c r="AX201" s="13" t="s">
        <v>73</v>
      </c>
      <c r="AY201" s="231" t="s">
        <v>132</v>
      </c>
    </row>
    <row r="202" s="14" customFormat="1">
      <c r="A202" s="14"/>
      <c r="B202" s="232"/>
      <c r="C202" s="233"/>
      <c r="D202" s="217" t="s">
        <v>143</v>
      </c>
      <c r="E202" s="234" t="s">
        <v>19</v>
      </c>
      <c r="F202" s="235" t="s">
        <v>267</v>
      </c>
      <c r="G202" s="233"/>
      <c r="H202" s="236">
        <v>136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2" t="s">
        <v>143</v>
      </c>
      <c r="AU202" s="242" t="s">
        <v>83</v>
      </c>
      <c r="AV202" s="14" t="s">
        <v>83</v>
      </c>
      <c r="AW202" s="14" t="s">
        <v>34</v>
      </c>
      <c r="AX202" s="14" t="s">
        <v>73</v>
      </c>
      <c r="AY202" s="242" t="s">
        <v>132</v>
      </c>
    </row>
    <row r="203" s="2" customFormat="1" ht="22.2" customHeight="1">
      <c r="A203" s="38"/>
      <c r="B203" s="39"/>
      <c r="C203" s="204" t="s">
        <v>268</v>
      </c>
      <c r="D203" s="204" t="s">
        <v>134</v>
      </c>
      <c r="E203" s="205" t="s">
        <v>269</v>
      </c>
      <c r="F203" s="206" t="s">
        <v>270</v>
      </c>
      <c r="G203" s="207" t="s">
        <v>137</v>
      </c>
      <c r="H203" s="208">
        <v>114.04000000000001</v>
      </c>
      <c r="I203" s="209"/>
      <c r="J203" s="210">
        <f>ROUND(I203*H203,2)</f>
        <v>0</v>
      </c>
      <c r="K203" s="206" t="s">
        <v>138</v>
      </c>
      <c r="L203" s="44"/>
      <c r="M203" s="211" t="s">
        <v>19</v>
      </c>
      <c r="N203" s="212" t="s">
        <v>44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139</v>
      </c>
      <c r="AT203" s="215" t="s">
        <v>134</v>
      </c>
      <c r="AU203" s="215" t="s">
        <v>83</v>
      </c>
      <c r="AY203" s="17" t="s">
        <v>132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81</v>
      </c>
      <c r="BK203" s="216">
        <f>ROUND(I203*H203,2)</f>
        <v>0</v>
      </c>
      <c r="BL203" s="17" t="s">
        <v>139</v>
      </c>
      <c r="BM203" s="215" t="s">
        <v>271</v>
      </c>
    </row>
    <row r="204" s="2" customFormat="1">
      <c r="A204" s="38"/>
      <c r="B204" s="39"/>
      <c r="C204" s="40"/>
      <c r="D204" s="217" t="s">
        <v>141</v>
      </c>
      <c r="E204" s="40"/>
      <c r="F204" s="218" t="s">
        <v>272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141</v>
      </c>
      <c r="AU204" s="17" t="s">
        <v>83</v>
      </c>
    </row>
    <row r="205" s="13" customFormat="1">
      <c r="A205" s="13"/>
      <c r="B205" s="222"/>
      <c r="C205" s="223"/>
      <c r="D205" s="217" t="s">
        <v>143</v>
      </c>
      <c r="E205" s="224" t="s">
        <v>19</v>
      </c>
      <c r="F205" s="225" t="s">
        <v>273</v>
      </c>
      <c r="G205" s="223"/>
      <c r="H205" s="224" t="s">
        <v>19</v>
      </c>
      <c r="I205" s="226"/>
      <c r="J205" s="223"/>
      <c r="K205" s="223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143</v>
      </c>
      <c r="AU205" s="231" t="s">
        <v>83</v>
      </c>
      <c r="AV205" s="13" t="s">
        <v>81</v>
      </c>
      <c r="AW205" s="13" t="s">
        <v>34</v>
      </c>
      <c r="AX205" s="13" t="s">
        <v>73</v>
      </c>
      <c r="AY205" s="231" t="s">
        <v>132</v>
      </c>
    </row>
    <row r="206" s="14" customFormat="1">
      <c r="A206" s="14"/>
      <c r="B206" s="232"/>
      <c r="C206" s="233"/>
      <c r="D206" s="217" t="s">
        <v>143</v>
      </c>
      <c r="E206" s="234" t="s">
        <v>19</v>
      </c>
      <c r="F206" s="235" t="s">
        <v>274</v>
      </c>
      <c r="G206" s="233"/>
      <c r="H206" s="236">
        <v>114.04000000000001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143</v>
      </c>
      <c r="AU206" s="242" t="s">
        <v>83</v>
      </c>
      <c r="AV206" s="14" t="s">
        <v>83</v>
      </c>
      <c r="AW206" s="14" t="s">
        <v>34</v>
      </c>
      <c r="AX206" s="14" t="s">
        <v>73</v>
      </c>
      <c r="AY206" s="242" t="s">
        <v>132</v>
      </c>
    </row>
    <row r="207" s="2" customFormat="1" ht="13.8" customHeight="1">
      <c r="A207" s="38"/>
      <c r="B207" s="39"/>
      <c r="C207" s="204" t="s">
        <v>275</v>
      </c>
      <c r="D207" s="204" t="s">
        <v>134</v>
      </c>
      <c r="E207" s="205" t="s">
        <v>276</v>
      </c>
      <c r="F207" s="206" t="s">
        <v>277</v>
      </c>
      <c r="G207" s="207" t="s">
        <v>257</v>
      </c>
      <c r="H207" s="208">
        <v>607</v>
      </c>
      <c r="I207" s="209"/>
      <c r="J207" s="210">
        <f>ROUND(I207*H207,2)</f>
        <v>0</v>
      </c>
      <c r="K207" s="206" t="s">
        <v>138</v>
      </c>
      <c r="L207" s="44"/>
      <c r="M207" s="211" t="s">
        <v>19</v>
      </c>
      <c r="N207" s="212" t="s">
        <v>44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139</v>
      </c>
      <c r="AT207" s="215" t="s">
        <v>134</v>
      </c>
      <c r="AU207" s="215" t="s">
        <v>83</v>
      </c>
      <c r="AY207" s="17" t="s">
        <v>132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81</v>
      </c>
      <c r="BK207" s="216">
        <f>ROUND(I207*H207,2)</f>
        <v>0</v>
      </c>
      <c r="BL207" s="17" t="s">
        <v>139</v>
      </c>
      <c r="BM207" s="215" t="s">
        <v>278</v>
      </c>
    </row>
    <row r="208" s="2" customFormat="1">
      <c r="A208" s="38"/>
      <c r="B208" s="39"/>
      <c r="C208" s="40"/>
      <c r="D208" s="217" t="s">
        <v>141</v>
      </c>
      <c r="E208" s="40"/>
      <c r="F208" s="218" t="s">
        <v>279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141</v>
      </c>
      <c r="AU208" s="17" t="s">
        <v>83</v>
      </c>
    </row>
    <row r="209" s="13" customFormat="1">
      <c r="A209" s="13"/>
      <c r="B209" s="222"/>
      <c r="C209" s="223"/>
      <c r="D209" s="217" t="s">
        <v>143</v>
      </c>
      <c r="E209" s="224" t="s">
        <v>19</v>
      </c>
      <c r="F209" s="225" t="s">
        <v>280</v>
      </c>
      <c r="G209" s="223"/>
      <c r="H209" s="224" t="s">
        <v>19</v>
      </c>
      <c r="I209" s="226"/>
      <c r="J209" s="223"/>
      <c r="K209" s="223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143</v>
      </c>
      <c r="AU209" s="231" t="s">
        <v>83</v>
      </c>
      <c r="AV209" s="13" t="s">
        <v>81</v>
      </c>
      <c r="AW209" s="13" t="s">
        <v>34</v>
      </c>
      <c r="AX209" s="13" t="s">
        <v>73</v>
      </c>
      <c r="AY209" s="231" t="s">
        <v>132</v>
      </c>
    </row>
    <row r="210" s="14" customFormat="1">
      <c r="A210" s="14"/>
      <c r="B210" s="232"/>
      <c r="C210" s="233"/>
      <c r="D210" s="217" t="s">
        <v>143</v>
      </c>
      <c r="E210" s="234" t="s">
        <v>19</v>
      </c>
      <c r="F210" s="235" t="s">
        <v>281</v>
      </c>
      <c r="G210" s="233"/>
      <c r="H210" s="236">
        <v>25.199999999999999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143</v>
      </c>
      <c r="AU210" s="242" t="s">
        <v>83</v>
      </c>
      <c r="AV210" s="14" t="s">
        <v>83</v>
      </c>
      <c r="AW210" s="14" t="s">
        <v>34</v>
      </c>
      <c r="AX210" s="14" t="s">
        <v>73</v>
      </c>
      <c r="AY210" s="242" t="s">
        <v>132</v>
      </c>
    </row>
    <row r="211" s="14" customFormat="1">
      <c r="A211" s="14"/>
      <c r="B211" s="232"/>
      <c r="C211" s="233"/>
      <c r="D211" s="217" t="s">
        <v>143</v>
      </c>
      <c r="E211" s="234" t="s">
        <v>19</v>
      </c>
      <c r="F211" s="235" t="s">
        <v>282</v>
      </c>
      <c r="G211" s="233"/>
      <c r="H211" s="236">
        <v>32.5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2" t="s">
        <v>143</v>
      </c>
      <c r="AU211" s="242" t="s">
        <v>83</v>
      </c>
      <c r="AV211" s="14" t="s">
        <v>83</v>
      </c>
      <c r="AW211" s="14" t="s">
        <v>34</v>
      </c>
      <c r="AX211" s="14" t="s">
        <v>73</v>
      </c>
      <c r="AY211" s="242" t="s">
        <v>132</v>
      </c>
    </row>
    <row r="212" s="14" customFormat="1">
      <c r="A212" s="14"/>
      <c r="B212" s="232"/>
      <c r="C212" s="233"/>
      <c r="D212" s="217" t="s">
        <v>143</v>
      </c>
      <c r="E212" s="234" t="s">
        <v>19</v>
      </c>
      <c r="F212" s="235" t="s">
        <v>283</v>
      </c>
      <c r="G212" s="233"/>
      <c r="H212" s="236">
        <v>32.5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2" t="s">
        <v>143</v>
      </c>
      <c r="AU212" s="242" t="s">
        <v>83</v>
      </c>
      <c r="AV212" s="14" t="s">
        <v>83</v>
      </c>
      <c r="AW212" s="14" t="s">
        <v>34</v>
      </c>
      <c r="AX212" s="14" t="s">
        <v>73</v>
      </c>
      <c r="AY212" s="242" t="s">
        <v>132</v>
      </c>
    </row>
    <row r="213" s="14" customFormat="1">
      <c r="A213" s="14"/>
      <c r="B213" s="232"/>
      <c r="C213" s="233"/>
      <c r="D213" s="217" t="s">
        <v>143</v>
      </c>
      <c r="E213" s="234" t="s">
        <v>19</v>
      </c>
      <c r="F213" s="235" t="s">
        <v>284</v>
      </c>
      <c r="G213" s="233"/>
      <c r="H213" s="236">
        <v>52.5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2" t="s">
        <v>143</v>
      </c>
      <c r="AU213" s="242" t="s">
        <v>83</v>
      </c>
      <c r="AV213" s="14" t="s">
        <v>83</v>
      </c>
      <c r="AW213" s="14" t="s">
        <v>34</v>
      </c>
      <c r="AX213" s="14" t="s">
        <v>73</v>
      </c>
      <c r="AY213" s="242" t="s">
        <v>132</v>
      </c>
    </row>
    <row r="214" s="14" customFormat="1">
      <c r="A214" s="14"/>
      <c r="B214" s="232"/>
      <c r="C214" s="233"/>
      <c r="D214" s="217" t="s">
        <v>143</v>
      </c>
      <c r="E214" s="234" t="s">
        <v>19</v>
      </c>
      <c r="F214" s="235" t="s">
        <v>285</v>
      </c>
      <c r="G214" s="233"/>
      <c r="H214" s="236">
        <v>88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143</v>
      </c>
      <c r="AU214" s="242" t="s">
        <v>83</v>
      </c>
      <c r="AV214" s="14" t="s">
        <v>83</v>
      </c>
      <c r="AW214" s="14" t="s">
        <v>34</v>
      </c>
      <c r="AX214" s="14" t="s">
        <v>73</v>
      </c>
      <c r="AY214" s="242" t="s">
        <v>132</v>
      </c>
    </row>
    <row r="215" s="13" customFormat="1">
      <c r="A215" s="13"/>
      <c r="B215" s="222"/>
      <c r="C215" s="223"/>
      <c r="D215" s="217" t="s">
        <v>143</v>
      </c>
      <c r="E215" s="224" t="s">
        <v>19</v>
      </c>
      <c r="F215" s="225" t="s">
        <v>286</v>
      </c>
      <c r="G215" s="223"/>
      <c r="H215" s="224" t="s">
        <v>19</v>
      </c>
      <c r="I215" s="226"/>
      <c r="J215" s="223"/>
      <c r="K215" s="223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143</v>
      </c>
      <c r="AU215" s="231" t="s">
        <v>83</v>
      </c>
      <c r="AV215" s="13" t="s">
        <v>81</v>
      </c>
      <c r="AW215" s="13" t="s">
        <v>34</v>
      </c>
      <c r="AX215" s="13" t="s">
        <v>73</v>
      </c>
      <c r="AY215" s="231" t="s">
        <v>132</v>
      </c>
    </row>
    <row r="216" s="13" customFormat="1">
      <c r="A216" s="13"/>
      <c r="B216" s="222"/>
      <c r="C216" s="223"/>
      <c r="D216" s="217" t="s">
        <v>143</v>
      </c>
      <c r="E216" s="224" t="s">
        <v>19</v>
      </c>
      <c r="F216" s="225" t="s">
        <v>287</v>
      </c>
      <c r="G216" s="223"/>
      <c r="H216" s="224" t="s">
        <v>19</v>
      </c>
      <c r="I216" s="226"/>
      <c r="J216" s="223"/>
      <c r="K216" s="223"/>
      <c r="L216" s="227"/>
      <c r="M216" s="228"/>
      <c r="N216" s="229"/>
      <c r="O216" s="229"/>
      <c r="P216" s="229"/>
      <c r="Q216" s="229"/>
      <c r="R216" s="229"/>
      <c r="S216" s="229"/>
      <c r="T216" s="23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1" t="s">
        <v>143</v>
      </c>
      <c r="AU216" s="231" t="s">
        <v>83</v>
      </c>
      <c r="AV216" s="13" t="s">
        <v>81</v>
      </c>
      <c r="AW216" s="13" t="s">
        <v>34</v>
      </c>
      <c r="AX216" s="13" t="s">
        <v>73</v>
      </c>
      <c r="AY216" s="231" t="s">
        <v>132</v>
      </c>
    </row>
    <row r="217" s="14" customFormat="1">
      <c r="A217" s="14"/>
      <c r="B217" s="232"/>
      <c r="C217" s="233"/>
      <c r="D217" s="217" t="s">
        <v>143</v>
      </c>
      <c r="E217" s="234" t="s">
        <v>19</v>
      </c>
      <c r="F217" s="235" t="s">
        <v>288</v>
      </c>
      <c r="G217" s="233"/>
      <c r="H217" s="236">
        <v>164.30000000000001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2" t="s">
        <v>143</v>
      </c>
      <c r="AU217" s="242" t="s">
        <v>83</v>
      </c>
      <c r="AV217" s="14" t="s">
        <v>83</v>
      </c>
      <c r="AW217" s="14" t="s">
        <v>34</v>
      </c>
      <c r="AX217" s="14" t="s">
        <v>73</v>
      </c>
      <c r="AY217" s="242" t="s">
        <v>132</v>
      </c>
    </row>
    <row r="218" s="13" customFormat="1">
      <c r="A218" s="13"/>
      <c r="B218" s="222"/>
      <c r="C218" s="223"/>
      <c r="D218" s="217" t="s">
        <v>143</v>
      </c>
      <c r="E218" s="224" t="s">
        <v>19</v>
      </c>
      <c r="F218" s="225" t="s">
        <v>229</v>
      </c>
      <c r="G218" s="223"/>
      <c r="H218" s="224" t="s">
        <v>19</v>
      </c>
      <c r="I218" s="226"/>
      <c r="J218" s="223"/>
      <c r="K218" s="223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143</v>
      </c>
      <c r="AU218" s="231" t="s">
        <v>83</v>
      </c>
      <c r="AV218" s="13" t="s">
        <v>81</v>
      </c>
      <c r="AW218" s="13" t="s">
        <v>34</v>
      </c>
      <c r="AX218" s="13" t="s">
        <v>73</v>
      </c>
      <c r="AY218" s="231" t="s">
        <v>132</v>
      </c>
    </row>
    <row r="219" s="14" customFormat="1">
      <c r="A219" s="14"/>
      <c r="B219" s="232"/>
      <c r="C219" s="233"/>
      <c r="D219" s="217" t="s">
        <v>143</v>
      </c>
      <c r="E219" s="234" t="s">
        <v>19</v>
      </c>
      <c r="F219" s="235" t="s">
        <v>289</v>
      </c>
      <c r="G219" s="233"/>
      <c r="H219" s="236">
        <v>212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2" t="s">
        <v>143</v>
      </c>
      <c r="AU219" s="242" t="s">
        <v>83</v>
      </c>
      <c r="AV219" s="14" t="s">
        <v>83</v>
      </c>
      <c r="AW219" s="14" t="s">
        <v>34</v>
      </c>
      <c r="AX219" s="14" t="s">
        <v>73</v>
      </c>
      <c r="AY219" s="242" t="s">
        <v>132</v>
      </c>
    </row>
    <row r="220" s="12" customFormat="1" ht="22.8" customHeight="1">
      <c r="A220" s="12"/>
      <c r="B220" s="188"/>
      <c r="C220" s="189"/>
      <c r="D220" s="190" t="s">
        <v>72</v>
      </c>
      <c r="E220" s="202" t="s">
        <v>83</v>
      </c>
      <c r="F220" s="202" t="s">
        <v>290</v>
      </c>
      <c r="G220" s="189"/>
      <c r="H220" s="189"/>
      <c r="I220" s="192"/>
      <c r="J220" s="203">
        <f>BK220</f>
        <v>0</v>
      </c>
      <c r="K220" s="189"/>
      <c r="L220" s="194"/>
      <c r="M220" s="195"/>
      <c r="N220" s="196"/>
      <c r="O220" s="196"/>
      <c r="P220" s="197">
        <f>SUM(P221:P236)</f>
        <v>0</v>
      </c>
      <c r="Q220" s="196"/>
      <c r="R220" s="197">
        <f>SUM(R221:R236)</f>
        <v>0.093439999999999995</v>
      </c>
      <c r="S220" s="196"/>
      <c r="T220" s="198">
        <f>SUM(T221:T236)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9" t="s">
        <v>81</v>
      </c>
      <c r="AT220" s="200" t="s">
        <v>72</v>
      </c>
      <c r="AU220" s="200" t="s">
        <v>81</v>
      </c>
      <c r="AY220" s="199" t="s">
        <v>132</v>
      </c>
      <c r="BK220" s="201">
        <f>SUM(BK221:BK236)</f>
        <v>0</v>
      </c>
    </row>
    <row r="221" s="2" customFormat="1" ht="22.2" customHeight="1">
      <c r="A221" s="38"/>
      <c r="B221" s="39"/>
      <c r="C221" s="204" t="s">
        <v>291</v>
      </c>
      <c r="D221" s="204" t="s">
        <v>134</v>
      </c>
      <c r="E221" s="205" t="s">
        <v>292</v>
      </c>
      <c r="F221" s="206" t="s">
        <v>293</v>
      </c>
      <c r="G221" s="207" t="s">
        <v>137</v>
      </c>
      <c r="H221" s="208">
        <v>12</v>
      </c>
      <c r="I221" s="209"/>
      <c r="J221" s="210">
        <f>ROUND(I221*H221,2)</f>
        <v>0</v>
      </c>
      <c r="K221" s="206" t="s">
        <v>138</v>
      </c>
      <c r="L221" s="44"/>
      <c r="M221" s="211" t="s">
        <v>19</v>
      </c>
      <c r="N221" s="212" t="s">
        <v>44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139</v>
      </c>
      <c r="AT221" s="215" t="s">
        <v>134</v>
      </c>
      <c r="AU221" s="215" t="s">
        <v>83</v>
      </c>
      <c r="AY221" s="17" t="s">
        <v>132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81</v>
      </c>
      <c r="BK221" s="216">
        <f>ROUND(I221*H221,2)</f>
        <v>0</v>
      </c>
      <c r="BL221" s="17" t="s">
        <v>139</v>
      </c>
      <c r="BM221" s="215" t="s">
        <v>294</v>
      </c>
    </row>
    <row r="222" s="2" customFormat="1">
      <c r="A222" s="38"/>
      <c r="B222" s="39"/>
      <c r="C222" s="40"/>
      <c r="D222" s="217" t="s">
        <v>141</v>
      </c>
      <c r="E222" s="40"/>
      <c r="F222" s="218" t="s">
        <v>295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141</v>
      </c>
      <c r="AU222" s="17" t="s">
        <v>83</v>
      </c>
    </row>
    <row r="223" s="14" customFormat="1">
      <c r="A223" s="14"/>
      <c r="B223" s="232"/>
      <c r="C223" s="233"/>
      <c r="D223" s="217" t="s">
        <v>143</v>
      </c>
      <c r="E223" s="234" t="s">
        <v>19</v>
      </c>
      <c r="F223" s="235" t="s">
        <v>296</v>
      </c>
      <c r="G223" s="233"/>
      <c r="H223" s="236">
        <v>12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2" t="s">
        <v>143</v>
      </c>
      <c r="AU223" s="242" t="s">
        <v>83</v>
      </c>
      <c r="AV223" s="14" t="s">
        <v>83</v>
      </c>
      <c r="AW223" s="14" t="s">
        <v>34</v>
      </c>
      <c r="AX223" s="14" t="s">
        <v>73</v>
      </c>
      <c r="AY223" s="242" t="s">
        <v>132</v>
      </c>
    </row>
    <row r="224" s="2" customFormat="1" ht="22.2" customHeight="1">
      <c r="A224" s="38"/>
      <c r="B224" s="39"/>
      <c r="C224" s="204" t="s">
        <v>297</v>
      </c>
      <c r="D224" s="204" t="s">
        <v>134</v>
      </c>
      <c r="E224" s="205" t="s">
        <v>298</v>
      </c>
      <c r="F224" s="206" t="s">
        <v>299</v>
      </c>
      <c r="G224" s="207" t="s">
        <v>137</v>
      </c>
      <c r="H224" s="208">
        <v>27.199999999999999</v>
      </c>
      <c r="I224" s="209"/>
      <c r="J224" s="210">
        <f>ROUND(I224*H224,2)</f>
        <v>0</v>
      </c>
      <c r="K224" s="206" t="s">
        <v>138</v>
      </c>
      <c r="L224" s="44"/>
      <c r="M224" s="211" t="s">
        <v>19</v>
      </c>
      <c r="N224" s="212" t="s">
        <v>44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139</v>
      </c>
      <c r="AT224" s="215" t="s">
        <v>134</v>
      </c>
      <c r="AU224" s="215" t="s">
        <v>83</v>
      </c>
      <c r="AY224" s="17" t="s">
        <v>132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81</v>
      </c>
      <c r="BK224" s="216">
        <f>ROUND(I224*H224,2)</f>
        <v>0</v>
      </c>
      <c r="BL224" s="17" t="s">
        <v>139</v>
      </c>
      <c r="BM224" s="215" t="s">
        <v>300</v>
      </c>
    </row>
    <row r="225" s="2" customFormat="1">
      <c r="A225" s="38"/>
      <c r="B225" s="39"/>
      <c r="C225" s="40"/>
      <c r="D225" s="217" t="s">
        <v>141</v>
      </c>
      <c r="E225" s="40"/>
      <c r="F225" s="218" t="s">
        <v>301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141</v>
      </c>
      <c r="AU225" s="17" t="s">
        <v>83</v>
      </c>
    </row>
    <row r="226" s="14" customFormat="1">
      <c r="A226" s="14"/>
      <c r="B226" s="232"/>
      <c r="C226" s="233"/>
      <c r="D226" s="217" t="s">
        <v>143</v>
      </c>
      <c r="E226" s="234" t="s">
        <v>19</v>
      </c>
      <c r="F226" s="235" t="s">
        <v>302</v>
      </c>
      <c r="G226" s="233"/>
      <c r="H226" s="236">
        <v>27.199999999999999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2" t="s">
        <v>143</v>
      </c>
      <c r="AU226" s="242" t="s">
        <v>83</v>
      </c>
      <c r="AV226" s="14" t="s">
        <v>83</v>
      </c>
      <c r="AW226" s="14" t="s">
        <v>34</v>
      </c>
      <c r="AX226" s="14" t="s">
        <v>73</v>
      </c>
      <c r="AY226" s="242" t="s">
        <v>132</v>
      </c>
    </row>
    <row r="227" s="2" customFormat="1" ht="22.2" customHeight="1">
      <c r="A227" s="38"/>
      <c r="B227" s="39"/>
      <c r="C227" s="204" t="s">
        <v>303</v>
      </c>
      <c r="D227" s="204" t="s">
        <v>134</v>
      </c>
      <c r="E227" s="205" t="s">
        <v>304</v>
      </c>
      <c r="F227" s="206" t="s">
        <v>305</v>
      </c>
      <c r="G227" s="207" t="s">
        <v>257</v>
      </c>
      <c r="H227" s="208">
        <v>40</v>
      </c>
      <c r="I227" s="209"/>
      <c r="J227" s="210">
        <f>ROUND(I227*H227,2)</f>
        <v>0</v>
      </c>
      <c r="K227" s="206" t="s">
        <v>138</v>
      </c>
      <c r="L227" s="44"/>
      <c r="M227" s="211" t="s">
        <v>19</v>
      </c>
      <c r="N227" s="212" t="s">
        <v>44</v>
      </c>
      <c r="O227" s="84"/>
      <c r="P227" s="213">
        <f>O227*H227</f>
        <v>0</v>
      </c>
      <c r="Q227" s="213">
        <v>0.00031</v>
      </c>
      <c r="R227" s="213">
        <f>Q227*H227</f>
        <v>0.0124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139</v>
      </c>
      <c r="AT227" s="215" t="s">
        <v>134</v>
      </c>
      <c r="AU227" s="215" t="s">
        <v>83</v>
      </c>
      <c r="AY227" s="17" t="s">
        <v>132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81</v>
      </c>
      <c r="BK227" s="216">
        <f>ROUND(I227*H227,2)</f>
        <v>0</v>
      </c>
      <c r="BL227" s="17" t="s">
        <v>139</v>
      </c>
      <c r="BM227" s="215" t="s">
        <v>306</v>
      </c>
    </row>
    <row r="228" s="2" customFormat="1">
      <c r="A228" s="38"/>
      <c r="B228" s="39"/>
      <c r="C228" s="40"/>
      <c r="D228" s="217" t="s">
        <v>141</v>
      </c>
      <c r="E228" s="40"/>
      <c r="F228" s="218" t="s">
        <v>307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141</v>
      </c>
      <c r="AU228" s="17" t="s">
        <v>83</v>
      </c>
    </row>
    <row r="229" s="14" customFormat="1">
      <c r="A229" s="14"/>
      <c r="B229" s="232"/>
      <c r="C229" s="233"/>
      <c r="D229" s="217" t="s">
        <v>143</v>
      </c>
      <c r="E229" s="234" t="s">
        <v>19</v>
      </c>
      <c r="F229" s="235" t="s">
        <v>308</v>
      </c>
      <c r="G229" s="233"/>
      <c r="H229" s="236">
        <v>40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143</v>
      </c>
      <c r="AU229" s="242" t="s">
        <v>83</v>
      </c>
      <c r="AV229" s="14" t="s">
        <v>83</v>
      </c>
      <c r="AW229" s="14" t="s">
        <v>34</v>
      </c>
      <c r="AX229" s="14" t="s">
        <v>73</v>
      </c>
      <c r="AY229" s="242" t="s">
        <v>132</v>
      </c>
    </row>
    <row r="230" s="2" customFormat="1" ht="22.2" customHeight="1">
      <c r="A230" s="38"/>
      <c r="B230" s="39"/>
      <c r="C230" s="243" t="s">
        <v>7</v>
      </c>
      <c r="D230" s="243" t="s">
        <v>250</v>
      </c>
      <c r="E230" s="244" t="s">
        <v>309</v>
      </c>
      <c r="F230" s="245" t="s">
        <v>310</v>
      </c>
      <c r="G230" s="246" t="s">
        <v>257</v>
      </c>
      <c r="H230" s="247">
        <v>48</v>
      </c>
      <c r="I230" s="248"/>
      <c r="J230" s="249">
        <f>ROUND(I230*H230,2)</f>
        <v>0</v>
      </c>
      <c r="K230" s="245" t="s">
        <v>138</v>
      </c>
      <c r="L230" s="250"/>
      <c r="M230" s="251" t="s">
        <v>19</v>
      </c>
      <c r="N230" s="252" t="s">
        <v>44</v>
      </c>
      <c r="O230" s="84"/>
      <c r="P230" s="213">
        <f>O230*H230</f>
        <v>0</v>
      </c>
      <c r="Q230" s="213">
        <v>0.00029999999999999997</v>
      </c>
      <c r="R230" s="213">
        <f>Q230*H230</f>
        <v>0.0144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205</v>
      </c>
      <c r="AT230" s="215" t="s">
        <v>250</v>
      </c>
      <c r="AU230" s="215" t="s">
        <v>83</v>
      </c>
      <c r="AY230" s="17" t="s">
        <v>132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81</v>
      </c>
      <c r="BK230" s="216">
        <f>ROUND(I230*H230,2)</f>
        <v>0</v>
      </c>
      <c r="BL230" s="17" t="s">
        <v>139</v>
      </c>
      <c r="BM230" s="215" t="s">
        <v>311</v>
      </c>
    </row>
    <row r="231" s="2" customFormat="1">
      <c r="A231" s="38"/>
      <c r="B231" s="39"/>
      <c r="C231" s="40"/>
      <c r="D231" s="217" t="s">
        <v>141</v>
      </c>
      <c r="E231" s="40"/>
      <c r="F231" s="218" t="s">
        <v>310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141</v>
      </c>
      <c r="AU231" s="17" t="s">
        <v>83</v>
      </c>
    </row>
    <row r="232" s="14" customFormat="1">
      <c r="A232" s="14"/>
      <c r="B232" s="232"/>
      <c r="C232" s="233"/>
      <c r="D232" s="217" t="s">
        <v>143</v>
      </c>
      <c r="E232" s="233"/>
      <c r="F232" s="235" t="s">
        <v>312</v>
      </c>
      <c r="G232" s="233"/>
      <c r="H232" s="236">
        <v>48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143</v>
      </c>
      <c r="AU232" s="242" t="s">
        <v>83</v>
      </c>
      <c r="AV232" s="14" t="s">
        <v>83</v>
      </c>
      <c r="AW232" s="14" t="s">
        <v>4</v>
      </c>
      <c r="AX232" s="14" t="s">
        <v>81</v>
      </c>
      <c r="AY232" s="242" t="s">
        <v>132</v>
      </c>
    </row>
    <row r="233" s="2" customFormat="1" ht="22.2" customHeight="1">
      <c r="A233" s="38"/>
      <c r="B233" s="39"/>
      <c r="C233" s="204" t="s">
        <v>313</v>
      </c>
      <c r="D233" s="204" t="s">
        <v>134</v>
      </c>
      <c r="E233" s="205" t="s">
        <v>314</v>
      </c>
      <c r="F233" s="206" t="s">
        <v>315</v>
      </c>
      <c r="G233" s="207" t="s">
        <v>316</v>
      </c>
      <c r="H233" s="208">
        <v>136</v>
      </c>
      <c r="I233" s="209"/>
      <c r="J233" s="210">
        <f>ROUND(I233*H233,2)</f>
        <v>0</v>
      </c>
      <c r="K233" s="206" t="s">
        <v>138</v>
      </c>
      <c r="L233" s="44"/>
      <c r="M233" s="211" t="s">
        <v>19</v>
      </c>
      <c r="N233" s="212" t="s">
        <v>44</v>
      </c>
      <c r="O233" s="84"/>
      <c r="P233" s="213">
        <f>O233*H233</f>
        <v>0</v>
      </c>
      <c r="Q233" s="213">
        <v>0.00048999999999999998</v>
      </c>
      <c r="R233" s="213">
        <f>Q233*H233</f>
        <v>0.066640000000000005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139</v>
      </c>
      <c r="AT233" s="215" t="s">
        <v>134</v>
      </c>
      <c r="AU233" s="215" t="s">
        <v>83</v>
      </c>
      <c r="AY233" s="17" t="s">
        <v>132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81</v>
      </c>
      <c r="BK233" s="216">
        <f>ROUND(I233*H233,2)</f>
        <v>0</v>
      </c>
      <c r="BL233" s="17" t="s">
        <v>139</v>
      </c>
      <c r="BM233" s="215" t="s">
        <v>317</v>
      </c>
    </row>
    <row r="234" s="2" customFormat="1">
      <c r="A234" s="38"/>
      <c r="B234" s="39"/>
      <c r="C234" s="40"/>
      <c r="D234" s="217" t="s">
        <v>141</v>
      </c>
      <c r="E234" s="40"/>
      <c r="F234" s="218" t="s">
        <v>318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141</v>
      </c>
      <c r="AU234" s="17" t="s">
        <v>83</v>
      </c>
    </row>
    <row r="235" s="14" customFormat="1">
      <c r="A235" s="14"/>
      <c r="B235" s="232"/>
      <c r="C235" s="233"/>
      <c r="D235" s="217" t="s">
        <v>143</v>
      </c>
      <c r="E235" s="234" t="s">
        <v>19</v>
      </c>
      <c r="F235" s="235" t="s">
        <v>319</v>
      </c>
      <c r="G235" s="233"/>
      <c r="H235" s="236">
        <v>98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2" t="s">
        <v>143</v>
      </c>
      <c r="AU235" s="242" t="s">
        <v>83</v>
      </c>
      <c r="AV235" s="14" t="s">
        <v>83</v>
      </c>
      <c r="AW235" s="14" t="s">
        <v>34</v>
      </c>
      <c r="AX235" s="14" t="s">
        <v>73</v>
      </c>
      <c r="AY235" s="242" t="s">
        <v>132</v>
      </c>
    </row>
    <row r="236" s="14" customFormat="1">
      <c r="A236" s="14"/>
      <c r="B236" s="232"/>
      <c r="C236" s="233"/>
      <c r="D236" s="217" t="s">
        <v>143</v>
      </c>
      <c r="E236" s="234" t="s">
        <v>19</v>
      </c>
      <c r="F236" s="235" t="s">
        <v>320</v>
      </c>
      <c r="G236" s="233"/>
      <c r="H236" s="236">
        <v>38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143</v>
      </c>
      <c r="AU236" s="242" t="s">
        <v>83</v>
      </c>
      <c r="AV236" s="14" t="s">
        <v>83</v>
      </c>
      <c r="AW236" s="14" t="s">
        <v>34</v>
      </c>
      <c r="AX236" s="14" t="s">
        <v>73</v>
      </c>
      <c r="AY236" s="242" t="s">
        <v>132</v>
      </c>
    </row>
    <row r="237" s="12" customFormat="1" ht="22.8" customHeight="1">
      <c r="A237" s="12"/>
      <c r="B237" s="188"/>
      <c r="C237" s="189"/>
      <c r="D237" s="190" t="s">
        <v>72</v>
      </c>
      <c r="E237" s="202" t="s">
        <v>139</v>
      </c>
      <c r="F237" s="202" t="s">
        <v>321</v>
      </c>
      <c r="G237" s="189"/>
      <c r="H237" s="189"/>
      <c r="I237" s="192"/>
      <c r="J237" s="203">
        <f>BK237</f>
        <v>0</v>
      </c>
      <c r="K237" s="189"/>
      <c r="L237" s="194"/>
      <c r="M237" s="195"/>
      <c r="N237" s="196"/>
      <c r="O237" s="196"/>
      <c r="P237" s="197">
        <f>SUM(P238:P271)</f>
        <v>0</v>
      </c>
      <c r="Q237" s="196"/>
      <c r="R237" s="197">
        <f>SUM(R238:R271)</f>
        <v>422.72479639999995</v>
      </c>
      <c r="S237" s="196"/>
      <c r="T237" s="198">
        <f>SUM(T238:T271)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99" t="s">
        <v>81</v>
      </c>
      <c r="AT237" s="200" t="s">
        <v>72</v>
      </c>
      <c r="AU237" s="200" t="s">
        <v>81</v>
      </c>
      <c r="AY237" s="199" t="s">
        <v>132</v>
      </c>
      <c r="BK237" s="201">
        <f>SUM(BK238:BK271)</f>
        <v>0</v>
      </c>
    </row>
    <row r="238" s="2" customFormat="1" ht="22.2" customHeight="1">
      <c r="A238" s="38"/>
      <c r="B238" s="39"/>
      <c r="C238" s="204" t="s">
        <v>322</v>
      </c>
      <c r="D238" s="204" t="s">
        <v>134</v>
      </c>
      <c r="E238" s="205" t="s">
        <v>323</v>
      </c>
      <c r="F238" s="206" t="s">
        <v>324</v>
      </c>
      <c r="G238" s="207" t="s">
        <v>137</v>
      </c>
      <c r="H238" s="208">
        <v>0.59999999999999998</v>
      </c>
      <c r="I238" s="209"/>
      <c r="J238" s="210">
        <f>ROUND(I238*H238,2)</f>
        <v>0</v>
      </c>
      <c r="K238" s="206" t="s">
        <v>138</v>
      </c>
      <c r="L238" s="44"/>
      <c r="M238" s="211" t="s">
        <v>19</v>
      </c>
      <c r="N238" s="212" t="s">
        <v>44</v>
      </c>
      <c r="O238" s="84"/>
      <c r="P238" s="213">
        <f>O238*H238</f>
        <v>0</v>
      </c>
      <c r="Q238" s="213">
        <v>1.8907700000000001</v>
      </c>
      <c r="R238" s="213">
        <f>Q238*H238</f>
        <v>1.1344620000000001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139</v>
      </c>
      <c r="AT238" s="215" t="s">
        <v>134</v>
      </c>
      <c r="AU238" s="215" t="s">
        <v>83</v>
      </c>
      <c r="AY238" s="17" t="s">
        <v>132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81</v>
      </c>
      <c r="BK238" s="216">
        <f>ROUND(I238*H238,2)</f>
        <v>0</v>
      </c>
      <c r="BL238" s="17" t="s">
        <v>139</v>
      </c>
      <c r="BM238" s="215" t="s">
        <v>325</v>
      </c>
    </row>
    <row r="239" s="2" customFormat="1">
      <c r="A239" s="38"/>
      <c r="B239" s="39"/>
      <c r="C239" s="40"/>
      <c r="D239" s="217" t="s">
        <v>141</v>
      </c>
      <c r="E239" s="40"/>
      <c r="F239" s="218" t="s">
        <v>326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141</v>
      </c>
      <c r="AU239" s="17" t="s">
        <v>83</v>
      </c>
    </row>
    <row r="240" s="13" customFormat="1">
      <c r="A240" s="13"/>
      <c r="B240" s="222"/>
      <c r="C240" s="223"/>
      <c r="D240" s="217" t="s">
        <v>143</v>
      </c>
      <c r="E240" s="224" t="s">
        <v>19</v>
      </c>
      <c r="F240" s="225" t="s">
        <v>327</v>
      </c>
      <c r="G240" s="223"/>
      <c r="H240" s="224" t="s">
        <v>19</v>
      </c>
      <c r="I240" s="226"/>
      <c r="J240" s="223"/>
      <c r="K240" s="223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143</v>
      </c>
      <c r="AU240" s="231" t="s">
        <v>83</v>
      </c>
      <c r="AV240" s="13" t="s">
        <v>81</v>
      </c>
      <c r="AW240" s="13" t="s">
        <v>34</v>
      </c>
      <c r="AX240" s="13" t="s">
        <v>73</v>
      </c>
      <c r="AY240" s="231" t="s">
        <v>132</v>
      </c>
    </row>
    <row r="241" s="14" customFormat="1">
      <c r="A241" s="14"/>
      <c r="B241" s="232"/>
      <c r="C241" s="233"/>
      <c r="D241" s="217" t="s">
        <v>143</v>
      </c>
      <c r="E241" s="234" t="s">
        <v>19</v>
      </c>
      <c r="F241" s="235" t="s">
        <v>328</v>
      </c>
      <c r="G241" s="233"/>
      <c r="H241" s="236">
        <v>0.59999999999999998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143</v>
      </c>
      <c r="AU241" s="242" t="s">
        <v>83</v>
      </c>
      <c r="AV241" s="14" t="s">
        <v>83</v>
      </c>
      <c r="AW241" s="14" t="s">
        <v>34</v>
      </c>
      <c r="AX241" s="14" t="s">
        <v>73</v>
      </c>
      <c r="AY241" s="242" t="s">
        <v>132</v>
      </c>
    </row>
    <row r="242" s="2" customFormat="1" ht="13.8" customHeight="1">
      <c r="A242" s="38"/>
      <c r="B242" s="39"/>
      <c r="C242" s="204" t="s">
        <v>329</v>
      </c>
      <c r="D242" s="204" t="s">
        <v>134</v>
      </c>
      <c r="E242" s="205" t="s">
        <v>330</v>
      </c>
      <c r="F242" s="206" t="s">
        <v>331</v>
      </c>
      <c r="G242" s="207" t="s">
        <v>137</v>
      </c>
      <c r="H242" s="208">
        <v>3.1499999999999999</v>
      </c>
      <c r="I242" s="209"/>
      <c r="J242" s="210">
        <f>ROUND(I242*H242,2)</f>
        <v>0</v>
      </c>
      <c r="K242" s="206" t="s">
        <v>138</v>
      </c>
      <c r="L242" s="44"/>
      <c r="M242" s="211" t="s">
        <v>19</v>
      </c>
      <c r="N242" s="212" t="s">
        <v>44</v>
      </c>
      <c r="O242" s="84"/>
      <c r="P242" s="213">
        <f>O242*H242</f>
        <v>0</v>
      </c>
      <c r="Q242" s="213">
        <v>1.8907700000000001</v>
      </c>
      <c r="R242" s="213">
        <f>Q242*H242</f>
        <v>5.9559255000000002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139</v>
      </c>
      <c r="AT242" s="215" t="s">
        <v>134</v>
      </c>
      <c r="AU242" s="215" t="s">
        <v>83</v>
      </c>
      <c r="AY242" s="17" t="s">
        <v>132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81</v>
      </c>
      <c r="BK242" s="216">
        <f>ROUND(I242*H242,2)</f>
        <v>0</v>
      </c>
      <c r="BL242" s="17" t="s">
        <v>139</v>
      </c>
      <c r="BM242" s="215" t="s">
        <v>332</v>
      </c>
    </row>
    <row r="243" s="2" customFormat="1">
      <c r="A243" s="38"/>
      <c r="B243" s="39"/>
      <c r="C243" s="40"/>
      <c r="D243" s="217" t="s">
        <v>141</v>
      </c>
      <c r="E243" s="40"/>
      <c r="F243" s="218" t="s">
        <v>333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141</v>
      </c>
      <c r="AU243" s="17" t="s">
        <v>83</v>
      </c>
    </row>
    <row r="244" s="13" customFormat="1">
      <c r="A244" s="13"/>
      <c r="B244" s="222"/>
      <c r="C244" s="223"/>
      <c r="D244" s="217" t="s">
        <v>143</v>
      </c>
      <c r="E244" s="224" t="s">
        <v>19</v>
      </c>
      <c r="F244" s="225" t="s">
        <v>200</v>
      </c>
      <c r="G244" s="223"/>
      <c r="H244" s="224" t="s">
        <v>19</v>
      </c>
      <c r="I244" s="226"/>
      <c r="J244" s="223"/>
      <c r="K244" s="223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143</v>
      </c>
      <c r="AU244" s="231" t="s">
        <v>83</v>
      </c>
      <c r="AV244" s="13" t="s">
        <v>81</v>
      </c>
      <c r="AW244" s="13" t="s">
        <v>34</v>
      </c>
      <c r="AX244" s="13" t="s">
        <v>73</v>
      </c>
      <c r="AY244" s="231" t="s">
        <v>132</v>
      </c>
    </row>
    <row r="245" s="14" customFormat="1">
      <c r="A245" s="14"/>
      <c r="B245" s="232"/>
      <c r="C245" s="233"/>
      <c r="D245" s="217" t="s">
        <v>143</v>
      </c>
      <c r="E245" s="234" t="s">
        <v>19</v>
      </c>
      <c r="F245" s="235" t="s">
        <v>334</v>
      </c>
      <c r="G245" s="233"/>
      <c r="H245" s="236">
        <v>1.575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2" t="s">
        <v>143</v>
      </c>
      <c r="AU245" s="242" t="s">
        <v>83</v>
      </c>
      <c r="AV245" s="14" t="s">
        <v>83</v>
      </c>
      <c r="AW245" s="14" t="s">
        <v>34</v>
      </c>
      <c r="AX245" s="14" t="s">
        <v>73</v>
      </c>
      <c r="AY245" s="242" t="s">
        <v>132</v>
      </c>
    </row>
    <row r="246" s="14" customFormat="1">
      <c r="A246" s="14"/>
      <c r="B246" s="232"/>
      <c r="C246" s="233"/>
      <c r="D246" s="217" t="s">
        <v>143</v>
      </c>
      <c r="E246" s="234" t="s">
        <v>19</v>
      </c>
      <c r="F246" s="235" t="s">
        <v>335</v>
      </c>
      <c r="G246" s="233"/>
      <c r="H246" s="236">
        <v>1.575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2" t="s">
        <v>143</v>
      </c>
      <c r="AU246" s="242" t="s">
        <v>83</v>
      </c>
      <c r="AV246" s="14" t="s">
        <v>83</v>
      </c>
      <c r="AW246" s="14" t="s">
        <v>34</v>
      </c>
      <c r="AX246" s="14" t="s">
        <v>73</v>
      </c>
      <c r="AY246" s="242" t="s">
        <v>132</v>
      </c>
    </row>
    <row r="247" s="2" customFormat="1" ht="22.2" customHeight="1">
      <c r="A247" s="38"/>
      <c r="B247" s="39"/>
      <c r="C247" s="204" t="s">
        <v>336</v>
      </c>
      <c r="D247" s="204" t="s">
        <v>134</v>
      </c>
      <c r="E247" s="205" t="s">
        <v>337</v>
      </c>
      <c r="F247" s="206" t="s">
        <v>338</v>
      </c>
      <c r="G247" s="207" t="s">
        <v>137</v>
      </c>
      <c r="H247" s="208">
        <v>29.5</v>
      </c>
      <c r="I247" s="209"/>
      <c r="J247" s="210">
        <f>ROUND(I247*H247,2)</f>
        <v>0</v>
      </c>
      <c r="K247" s="206" t="s">
        <v>138</v>
      </c>
      <c r="L247" s="44"/>
      <c r="M247" s="211" t="s">
        <v>19</v>
      </c>
      <c r="N247" s="212" t="s">
        <v>44</v>
      </c>
      <c r="O247" s="84"/>
      <c r="P247" s="213">
        <f>O247*H247</f>
        <v>0</v>
      </c>
      <c r="Q247" s="213">
        <v>2.79989</v>
      </c>
      <c r="R247" s="213">
        <f>Q247*H247</f>
        <v>82.596755000000002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139</v>
      </c>
      <c r="AT247" s="215" t="s">
        <v>134</v>
      </c>
      <c r="AU247" s="215" t="s">
        <v>83</v>
      </c>
      <c r="AY247" s="17" t="s">
        <v>132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81</v>
      </c>
      <c r="BK247" s="216">
        <f>ROUND(I247*H247,2)</f>
        <v>0</v>
      </c>
      <c r="BL247" s="17" t="s">
        <v>139</v>
      </c>
      <c r="BM247" s="215" t="s">
        <v>339</v>
      </c>
    </row>
    <row r="248" s="2" customFormat="1">
      <c r="A248" s="38"/>
      <c r="B248" s="39"/>
      <c r="C248" s="40"/>
      <c r="D248" s="217" t="s">
        <v>141</v>
      </c>
      <c r="E248" s="40"/>
      <c r="F248" s="218" t="s">
        <v>340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141</v>
      </c>
      <c r="AU248" s="17" t="s">
        <v>83</v>
      </c>
    </row>
    <row r="249" s="14" customFormat="1">
      <c r="A249" s="14"/>
      <c r="B249" s="232"/>
      <c r="C249" s="233"/>
      <c r="D249" s="217" t="s">
        <v>143</v>
      </c>
      <c r="E249" s="234" t="s">
        <v>19</v>
      </c>
      <c r="F249" s="235" t="s">
        <v>341</v>
      </c>
      <c r="G249" s="233"/>
      <c r="H249" s="236">
        <v>7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2" t="s">
        <v>143</v>
      </c>
      <c r="AU249" s="242" t="s">
        <v>83</v>
      </c>
      <c r="AV249" s="14" t="s">
        <v>83</v>
      </c>
      <c r="AW249" s="14" t="s">
        <v>34</v>
      </c>
      <c r="AX249" s="14" t="s">
        <v>73</v>
      </c>
      <c r="AY249" s="242" t="s">
        <v>132</v>
      </c>
    </row>
    <row r="250" s="14" customFormat="1">
      <c r="A250" s="14"/>
      <c r="B250" s="232"/>
      <c r="C250" s="233"/>
      <c r="D250" s="217" t="s">
        <v>143</v>
      </c>
      <c r="E250" s="234" t="s">
        <v>19</v>
      </c>
      <c r="F250" s="235" t="s">
        <v>342</v>
      </c>
      <c r="G250" s="233"/>
      <c r="H250" s="236">
        <v>22.5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2" t="s">
        <v>143</v>
      </c>
      <c r="AU250" s="242" t="s">
        <v>83</v>
      </c>
      <c r="AV250" s="14" t="s">
        <v>83</v>
      </c>
      <c r="AW250" s="14" t="s">
        <v>34</v>
      </c>
      <c r="AX250" s="14" t="s">
        <v>73</v>
      </c>
      <c r="AY250" s="242" t="s">
        <v>132</v>
      </c>
    </row>
    <row r="251" s="2" customFormat="1" ht="13.8" customHeight="1">
      <c r="A251" s="38"/>
      <c r="B251" s="39"/>
      <c r="C251" s="204" t="s">
        <v>343</v>
      </c>
      <c r="D251" s="204" t="s">
        <v>134</v>
      </c>
      <c r="E251" s="205" t="s">
        <v>344</v>
      </c>
      <c r="F251" s="206" t="s">
        <v>345</v>
      </c>
      <c r="G251" s="207" t="s">
        <v>137</v>
      </c>
      <c r="H251" s="208">
        <v>69.209999999999994</v>
      </c>
      <c r="I251" s="209"/>
      <c r="J251" s="210">
        <f>ROUND(I251*H251,2)</f>
        <v>0</v>
      </c>
      <c r="K251" s="206" t="s">
        <v>138</v>
      </c>
      <c r="L251" s="44"/>
      <c r="M251" s="211" t="s">
        <v>19</v>
      </c>
      <c r="N251" s="212" t="s">
        <v>44</v>
      </c>
      <c r="O251" s="84"/>
      <c r="P251" s="213">
        <f>O251*H251</f>
        <v>0</v>
      </c>
      <c r="Q251" s="213">
        <v>2.3437100000000002</v>
      </c>
      <c r="R251" s="213">
        <f>Q251*H251</f>
        <v>162.20816909999999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139</v>
      </c>
      <c r="AT251" s="215" t="s">
        <v>134</v>
      </c>
      <c r="AU251" s="215" t="s">
        <v>83</v>
      </c>
      <c r="AY251" s="17" t="s">
        <v>132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81</v>
      </c>
      <c r="BK251" s="216">
        <f>ROUND(I251*H251,2)</f>
        <v>0</v>
      </c>
      <c r="BL251" s="17" t="s">
        <v>139</v>
      </c>
      <c r="BM251" s="215" t="s">
        <v>346</v>
      </c>
    </row>
    <row r="252" s="2" customFormat="1">
      <c r="A252" s="38"/>
      <c r="B252" s="39"/>
      <c r="C252" s="40"/>
      <c r="D252" s="217" t="s">
        <v>141</v>
      </c>
      <c r="E252" s="40"/>
      <c r="F252" s="218" t="s">
        <v>347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141</v>
      </c>
      <c r="AU252" s="17" t="s">
        <v>83</v>
      </c>
    </row>
    <row r="253" s="2" customFormat="1" ht="22.2" customHeight="1">
      <c r="A253" s="38"/>
      <c r="B253" s="39"/>
      <c r="C253" s="204" t="s">
        <v>348</v>
      </c>
      <c r="D253" s="204" t="s">
        <v>134</v>
      </c>
      <c r="E253" s="205" t="s">
        <v>349</v>
      </c>
      <c r="F253" s="206" t="s">
        <v>350</v>
      </c>
      <c r="G253" s="207" t="s">
        <v>137</v>
      </c>
      <c r="H253" s="208">
        <v>69.209999999999994</v>
      </c>
      <c r="I253" s="209"/>
      <c r="J253" s="210">
        <f>ROUND(I253*H253,2)</f>
        <v>0</v>
      </c>
      <c r="K253" s="206" t="s">
        <v>138</v>
      </c>
      <c r="L253" s="44"/>
      <c r="M253" s="211" t="s">
        <v>19</v>
      </c>
      <c r="N253" s="212" t="s">
        <v>44</v>
      </c>
      <c r="O253" s="84"/>
      <c r="P253" s="213">
        <f>O253*H253</f>
        <v>0</v>
      </c>
      <c r="Q253" s="213">
        <v>2.4340799999999998</v>
      </c>
      <c r="R253" s="213">
        <f>Q253*H253</f>
        <v>168.46267679999997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139</v>
      </c>
      <c r="AT253" s="215" t="s">
        <v>134</v>
      </c>
      <c r="AU253" s="215" t="s">
        <v>83</v>
      </c>
      <c r="AY253" s="17" t="s">
        <v>132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81</v>
      </c>
      <c r="BK253" s="216">
        <f>ROUND(I253*H253,2)</f>
        <v>0</v>
      </c>
      <c r="BL253" s="17" t="s">
        <v>139</v>
      </c>
      <c r="BM253" s="215" t="s">
        <v>351</v>
      </c>
    </row>
    <row r="254" s="2" customFormat="1">
      <c r="A254" s="38"/>
      <c r="B254" s="39"/>
      <c r="C254" s="40"/>
      <c r="D254" s="217" t="s">
        <v>141</v>
      </c>
      <c r="E254" s="40"/>
      <c r="F254" s="218" t="s">
        <v>352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141</v>
      </c>
      <c r="AU254" s="17" t="s">
        <v>83</v>
      </c>
    </row>
    <row r="255" s="14" customFormat="1">
      <c r="A255" s="14"/>
      <c r="B255" s="232"/>
      <c r="C255" s="233"/>
      <c r="D255" s="217" t="s">
        <v>143</v>
      </c>
      <c r="E255" s="234" t="s">
        <v>19</v>
      </c>
      <c r="F255" s="235" t="s">
        <v>353</v>
      </c>
      <c r="G255" s="233"/>
      <c r="H255" s="236">
        <v>7.5599999999999996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2" t="s">
        <v>143</v>
      </c>
      <c r="AU255" s="242" t="s">
        <v>83</v>
      </c>
      <c r="AV255" s="14" t="s">
        <v>83</v>
      </c>
      <c r="AW255" s="14" t="s">
        <v>34</v>
      </c>
      <c r="AX255" s="14" t="s">
        <v>73</v>
      </c>
      <c r="AY255" s="242" t="s">
        <v>132</v>
      </c>
    </row>
    <row r="256" s="14" customFormat="1">
      <c r="A256" s="14"/>
      <c r="B256" s="232"/>
      <c r="C256" s="233"/>
      <c r="D256" s="217" t="s">
        <v>143</v>
      </c>
      <c r="E256" s="234" t="s">
        <v>19</v>
      </c>
      <c r="F256" s="235" t="s">
        <v>354</v>
      </c>
      <c r="G256" s="233"/>
      <c r="H256" s="236">
        <v>9.75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143</v>
      </c>
      <c r="AU256" s="242" t="s">
        <v>83</v>
      </c>
      <c r="AV256" s="14" t="s">
        <v>83</v>
      </c>
      <c r="AW256" s="14" t="s">
        <v>34</v>
      </c>
      <c r="AX256" s="14" t="s">
        <v>73</v>
      </c>
      <c r="AY256" s="242" t="s">
        <v>132</v>
      </c>
    </row>
    <row r="257" s="14" customFormat="1">
      <c r="A257" s="14"/>
      <c r="B257" s="232"/>
      <c r="C257" s="233"/>
      <c r="D257" s="217" t="s">
        <v>143</v>
      </c>
      <c r="E257" s="234" t="s">
        <v>19</v>
      </c>
      <c r="F257" s="235" t="s">
        <v>355</v>
      </c>
      <c r="G257" s="233"/>
      <c r="H257" s="236">
        <v>9.75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143</v>
      </c>
      <c r="AU257" s="242" t="s">
        <v>83</v>
      </c>
      <c r="AV257" s="14" t="s">
        <v>83</v>
      </c>
      <c r="AW257" s="14" t="s">
        <v>34</v>
      </c>
      <c r="AX257" s="14" t="s">
        <v>73</v>
      </c>
      <c r="AY257" s="242" t="s">
        <v>132</v>
      </c>
    </row>
    <row r="258" s="14" customFormat="1">
      <c r="A258" s="14"/>
      <c r="B258" s="232"/>
      <c r="C258" s="233"/>
      <c r="D258" s="217" t="s">
        <v>143</v>
      </c>
      <c r="E258" s="234" t="s">
        <v>19</v>
      </c>
      <c r="F258" s="235" t="s">
        <v>356</v>
      </c>
      <c r="G258" s="233"/>
      <c r="H258" s="236">
        <v>15.75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2" t="s">
        <v>143</v>
      </c>
      <c r="AU258" s="242" t="s">
        <v>83</v>
      </c>
      <c r="AV258" s="14" t="s">
        <v>83</v>
      </c>
      <c r="AW258" s="14" t="s">
        <v>34</v>
      </c>
      <c r="AX258" s="14" t="s">
        <v>73</v>
      </c>
      <c r="AY258" s="242" t="s">
        <v>132</v>
      </c>
    </row>
    <row r="259" s="14" customFormat="1">
      <c r="A259" s="14"/>
      <c r="B259" s="232"/>
      <c r="C259" s="233"/>
      <c r="D259" s="217" t="s">
        <v>143</v>
      </c>
      <c r="E259" s="234" t="s">
        <v>19</v>
      </c>
      <c r="F259" s="235" t="s">
        <v>357</v>
      </c>
      <c r="G259" s="233"/>
      <c r="H259" s="236">
        <v>26.399999999999999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2" t="s">
        <v>143</v>
      </c>
      <c r="AU259" s="242" t="s">
        <v>83</v>
      </c>
      <c r="AV259" s="14" t="s">
        <v>83</v>
      </c>
      <c r="AW259" s="14" t="s">
        <v>34</v>
      </c>
      <c r="AX259" s="14" t="s">
        <v>73</v>
      </c>
      <c r="AY259" s="242" t="s">
        <v>132</v>
      </c>
    </row>
    <row r="260" s="2" customFormat="1" ht="22.2" customHeight="1">
      <c r="A260" s="38"/>
      <c r="B260" s="39"/>
      <c r="C260" s="204" t="s">
        <v>358</v>
      </c>
      <c r="D260" s="204" t="s">
        <v>134</v>
      </c>
      <c r="E260" s="205" t="s">
        <v>359</v>
      </c>
      <c r="F260" s="206" t="s">
        <v>360</v>
      </c>
      <c r="G260" s="207" t="s">
        <v>257</v>
      </c>
      <c r="H260" s="208">
        <v>69.209999999999994</v>
      </c>
      <c r="I260" s="209"/>
      <c r="J260" s="210">
        <f>ROUND(I260*H260,2)</f>
        <v>0</v>
      </c>
      <c r="K260" s="206" t="s">
        <v>138</v>
      </c>
      <c r="L260" s="44"/>
      <c r="M260" s="211" t="s">
        <v>19</v>
      </c>
      <c r="N260" s="212" t="s">
        <v>44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139</v>
      </c>
      <c r="AT260" s="215" t="s">
        <v>134</v>
      </c>
      <c r="AU260" s="215" t="s">
        <v>83</v>
      </c>
      <c r="AY260" s="17" t="s">
        <v>132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81</v>
      </c>
      <c r="BK260" s="216">
        <f>ROUND(I260*H260,2)</f>
        <v>0</v>
      </c>
      <c r="BL260" s="17" t="s">
        <v>139</v>
      </c>
      <c r="BM260" s="215" t="s">
        <v>361</v>
      </c>
    </row>
    <row r="261" s="2" customFormat="1">
      <c r="A261" s="38"/>
      <c r="B261" s="39"/>
      <c r="C261" s="40"/>
      <c r="D261" s="217" t="s">
        <v>141</v>
      </c>
      <c r="E261" s="40"/>
      <c r="F261" s="218" t="s">
        <v>362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141</v>
      </c>
      <c r="AU261" s="17" t="s">
        <v>83</v>
      </c>
    </row>
    <row r="262" s="2" customFormat="1" ht="22.2" customHeight="1">
      <c r="A262" s="38"/>
      <c r="B262" s="39"/>
      <c r="C262" s="204" t="s">
        <v>363</v>
      </c>
      <c r="D262" s="204" t="s">
        <v>134</v>
      </c>
      <c r="E262" s="205" t="s">
        <v>364</v>
      </c>
      <c r="F262" s="206" t="s">
        <v>365</v>
      </c>
      <c r="G262" s="207" t="s">
        <v>257</v>
      </c>
      <c r="H262" s="208">
        <v>2.3999999999999999</v>
      </c>
      <c r="I262" s="209"/>
      <c r="J262" s="210">
        <f>ROUND(I262*H262,2)</f>
        <v>0</v>
      </c>
      <c r="K262" s="206" t="s">
        <v>138</v>
      </c>
      <c r="L262" s="44"/>
      <c r="M262" s="211" t="s">
        <v>19</v>
      </c>
      <c r="N262" s="212" t="s">
        <v>44</v>
      </c>
      <c r="O262" s="84"/>
      <c r="P262" s="213">
        <f>O262*H262</f>
        <v>0</v>
      </c>
      <c r="Q262" s="213">
        <v>0.24290000000000001</v>
      </c>
      <c r="R262" s="213">
        <f>Q262*H262</f>
        <v>0.58296000000000003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139</v>
      </c>
      <c r="AT262" s="215" t="s">
        <v>134</v>
      </c>
      <c r="AU262" s="215" t="s">
        <v>83</v>
      </c>
      <c r="AY262" s="17" t="s">
        <v>132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81</v>
      </c>
      <c r="BK262" s="216">
        <f>ROUND(I262*H262,2)</f>
        <v>0</v>
      </c>
      <c r="BL262" s="17" t="s">
        <v>139</v>
      </c>
      <c r="BM262" s="215" t="s">
        <v>366</v>
      </c>
    </row>
    <row r="263" s="2" customFormat="1">
      <c r="A263" s="38"/>
      <c r="B263" s="39"/>
      <c r="C263" s="40"/>
      <c r="D263" s="217" t="s">
        <v>141</v>
      </c>
      <c r="E263" s="40"/>
      <c r="F263" s="218" t="s">
        <v>367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141</v>
      </c>
      <c r="AU263" s="17" t="s">
        <v>83</v>
      </c>
    </row>
    <row r="264" s="13" customFormat="1">
      <c r="A264" s="13"/>
      <c r="B264" s="222"/>
      <c r="C264" s="223"/>
      <c r="D264" s="217" t="s">
        <v>143</v>
      </c>
      <c r="E264" s="224" t="s">
        <v>19</v>
      </c>
      <c r="F264" s="225" t="s">
        <v>368</v>
      </c>
      <c r="G264" s="223"/>
      <c r="H264" s="224" t="s">
        <v>19</v>
      </c>
      <c r="I264" s="226"/>
      <c r="J264" s="223"/>
      <c r="K264" s="223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143</v>
      </c>
      <c r="AU264" s="231" t="s">
        <v>83</v>
      </c>
      <c r="AV264" s="13" t="s">
        <v>81</v>
      </c>
      <c r="AW264" s="13" t="s">
        <v>34</v>
      </c>
      <c r="AX264" s="13" t="s">
        <v>73</v>
      </c>
      <c r="AY264" s="231" t="s">
        <v>132</v>
      </c>
    </row>
    <row r="265" s="14" customFormat="1">
      <c r="A265" s="14"/>
      <c r="B265" s="232"/>
      <c r="C265" s="233"/>
      <c r="D265" s="217" t="s">
        <v>143</v>
      </c>
      <c r="E265" s="234" t="s">
        <v>19</v>
      </c>
      <c r="F265" s="235" t="s">
        <v>369</v>
      </c>
      <c r="G265" s="233"/>
      <c r="H265" s="236">
        <v>1.2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2" t="s">
        <v>143</v>
      </c>
      <c r="AU265" s="242" t="s">
        <v>83</v>
      </c>
      <c r="AV265" s="14" t="s">
        <v>83</v>
      </c>
      <c r="AW265" s="14" t="s">
        <v>34</v>
      </c>
      <c r="AX265" s="14" t="s">
        <v>73</v>
      </c>
      <c r="AY265" s="242" t="s">
        <v>132</v>
      </c>
    </row>
    <row r="266" s="14" customFormat="1">
      <c r="A266" s="14"/>
      <c r="B266" s="232"/>
      <c r="C266" s="233"/>
      <c r="D266" s="217" t="s">
        <v>143</v>
      </c>
      <c r="E266" s="234" t="s">
        <v>19</v>
      </c>
      <c r="F266" s="235" t="s">
        <v>370</v>
      </c>
      <c r="G266" s="233"/>
      <c r="H266" s="236">
        <v>1.2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2" t="s">
        <v>143</v>
      </c>
      <c r="AU266" s="242" t="s">
        <v>83</v>
      </c>
      <c r="AV266" s="14" t="s">
        <v>83</v>
      </c>
      <c r="AW266" s="14" t="s">
        <v>34</v>
      </c>
      <c r="AX266" s="14" t="s">
        <v>73</v>
      </c>
      <c r="AY266" s="242" t="s">
        <v>132</v>
      </c>
    </row>
    <row r="267" s="2" customFormat="1" ht="22.2" customHeight="1">
      <c r="A267" s="38"/>
      <c r="B267" s="39"/>
      <c r="C267" s="204" t="s">
        <v>371</v>
      </c>
      <c r="D267" s="204" t="s">
        <v>134</v>
      </c>
      <c r="E267" s="205" t="s">
        <v>372</v>
      </c>
      <c r="F267" s="206" t="s">
        <v>373</v>
      </c>
      <c r="G267" s="207" t="s">
        <v>257</v>
      </c>
      <c r="H267" s="208">
        <v>2.3999999999999999</v>
      </c>
      <c r="I267" s="209"/>
      <c r="J267" s="210">
        <f>ROUND(I267*H267,2)</f>
        <v>0</v>
      </c>
      <c r="K267" s="206" t="s">
        <v>138</v>
      </c>
      <c r="L267" s="44"/>
      <c r="M267" s="211" t="s">
        <v>19</v>
      </c>
      <c r="N267" s="212" t="s">
        <v>44</v>
      </c>
      <c r="O267" s="84"/>
      <c r="P267" s="213">
        <f>O267*H267</f>
        <v>0</v>
      </c>
      <c r="Q267" s="213">
        <v>0.74326999999999999</v>
      </c>
      <c r="R267" s="213">
        <f>Q267*H267</f>
        <v>1.7838479999999999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139</v>
      </c>
      <c r="AT267" s="215" t="s">
        <v>134</v>
      </c>
      <c r="AU267" s="215" t="s">
        <v>83</v>
      </c>
      <c r="AY267" s="17" t="s">
        <v>132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81</v>
      </c>
      <c r="BK267" s="216">
        <f>ROUND(I267*H267,2)</f>
        <v>0</v>
      </c>
      <c r="BL267" s="17" t="s">
        <v>139</v>
      </c>
      <c r="BM267" s="215" t="s">
        <v>374</v>
      </c>
    </row>
    <row r="268" s="2" customFormat="1">
      <c r="A268" s="38"/>
      <c r="B268" s="39"/>
      <c r="C268" s="40"/>
      <c r="D268" s="217" t="s">
        <v>141</v>
      </c>
      <c r="E268" s="40"/>
      <c r="F268" s="218" t="s">
        <v>375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141</v>
      </c>
      <c r="AU268" s="17" t="s">
        <v>83</v>
      </c>
    </row>
    <row r="269" s="13" customFormat="1">
      <c r="A269" s="13"/>
      <c r="B269" s="222"/>
      <c r="C269" s="223"/>
      <c r="D269" s="217" t="s">
        <v>143</v>
      </c>
      <c r="E269" s="224" t="s">
        <v>19</v>
      </c>
      <c r="F269" s="225" t="s">
        <v>368</v>
      </c>
      <c r="G269" s="223"/>
      <c r="H269" s="224" t="s">
        <v>19</v>
      </c>
      <c r="I269" s="226"/>
      <c r="J269" s="223"/>
      <c r="K269" s="223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143</v>
      </c>
      <c r="AU269" s="231" t="s">
        <v>83</v>
      </c>
      <c r="AV269" s="13" t="s">
        <v>81</v>
      </c>
      <c r="AW269" s="13" t="s">
        <v>34</v>
      </c>
      <c r="AX269" s="13" t="s">
        <v>73</v>
      </c>
      <c r="AY269" s="231" t="s">
        <v>132</v>
      </c>
    </row>
    <row r="270" s="14" customFormat="1">
      <c r="A270" s="14"/>
      <c r="B270" s="232"/>
      <c r="C270" s="233"/>
      <c r="D270" s="217" t="s">
        <v>143</v>
      </c>
      <c r="E270" s="234" t="s">
        <v>19</v>
      </c>
      <c r="F270" s="235" t="s">
        <v>369</v>
      </c>
      <c r="G270" s="233"/>
      <c r="H270" s="236">
        <v>1.2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143</v>
      </c>
      <c r="AU270" s="242" t="s">
        <v>83</v>
      </c>
      <c r="AV270" s="14" t="s">
        <v>83</v>
      </c>
      <c r="AW270" s="14" t="s">
        <v>34</v>
      </c>
      <c r="AX270" s="14" t="s">
        <v>73</v>
      </c>
      <c r="AY270" s="242" t="s">
        <v>132</v>
      </c>
    </row>
    <row r="271" s="14" customFormat="1">
      <c r="A271" s="14"/>
      <c r="B271" s="232"/>
      <c r="C271" s="233"/>
      <c r="D271" s="217" t="s">
        <v>143</v>
      </c>
      <c r="E271" s="234" t="s">
        <v>19</v>
      </c>
      <c r="F271" s="235" t="s">
        <v>370</v>
      </c>
      <c r="G271" s="233"/>
      <c r="H271" s="236">
        <v>1.2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2" t="s">
        <v>143</v>
      </c>
      <c r="AU271" s="242" t="s">
        <v>83</v>
      </c>
      <c r="AV271" s="14" t="s">
        <v>83</v>
      </c>
      <c r="AW271" s="14" t="s">
        <v>34</v>
      </c>
      <c r="AX271" s="14" t="s">
        <v>73</v>
      </c>
      <c r="AY271" s="242" t="s">
        <v>132</v>
      </c>
    </row>
    <row r="272" s="12" customFormat="1" ht="22.8" customHeight="1">
      <c r="A272" s="12"/>
      <c r="B272" s="188"/>
      <c r="C272" s="189"/>
      <c r="D272" s="190" t="s">
        <v>72</v>
      </c>
      <c r="E272" s="202" t="s">
        <v>182</v>
      </c>
      <c r="F272" s="202" t="s">
        <v>376</v>
      </c>
      <c r="G272" s="189"/>
      <c r="H272" s="189"/>
      <c r="I272" s="192"/>
      <c r="J272" s="203">
        <f>BK272</f>
        <v>0</v>
      </c>
      <c r="K272" s="189"/>
      <c r="L272" s="194"/>
      <c r="M272" s="195"/>
      <c r="N272" s="196"/>
      <c r="O272" s="196"/>
      <c r="P272" s="197">
        <f>SUM(P273:P327)</f>
        <v>0</v>
      </c>
      <c r="Q272" s="196"/>
      <c r="R272" s="197">
        <f>SUM(R273:R327)</f>
        <v>2.6650800000000001</v>
      </c>
      <c r="S272" s="196"/>
      <c r="T272" s="198">
        <f>SUM(T273:T327)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99" t="s">
        <v>81</v>
      </c>
      <c r="AT272" s="200" t="s">
        <v>72</v>
      </c>
      <c r="AU272" s="200" t="s">
        <v>81</v>
      </c>
      <c r="AY272" s="199" t="s">
        <v>132</v>
      </c>
      <c r="BK272" s="201">
        <f>SUM(BK273:BK327)</f>
        <v>0</v>
      </c>
    </row>
    <row r="273" s="2" customFormat="1" ht="13.8" customHeight="1">
      <c r="A273" s="38"/>
      <c r="B273" s="39"/>
      <c r="C273" s="204" t="s">
        <v>377</v>
      </c>
      <c r="D273" s="204" t="s">
        <v>134</v>
      </c>
      <c r="E273" s="205" t="s">
        <v>378</v>
      </c>
      <c r="F273" s="206" t="s">
        <v>379</v>
      </c>
      <c r="G273" s="207" t="s">
        <v>257</v>
      </c>
      <c r="H273" s="208">
        <v>1297</v>
      </c>
      <c r="I273" s="209"/>
      <c r="J273" s="210">
        <f>ROUND(I273*H273,2)</f>
        <v>0</v>
      </c>
      <c r="K273" s="206" t="s">
        <v>138</v>
      </c>
      <c r="L273" s="44"/>
      <c r="M273" s="211" t="s">
        <v>19</v>
      </c>
      <c r="N273" s="212" t="s">
        <v>44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139</v>
      </c>
      <c r="AT273" s="215" t="s">
        <v>134</v>
      </c>
      <c r="AU273" s="215" t="s">
        <v>83</v>
      </c>
      <c r="AY273" s="17" t="s">
        <v>132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81</v>
      </c>
      <c r="BK273" s="216">
        <f>ROUND(I273*H273,2)</f>
        <v>0</v>
      </c>
      <c r="BL273" s="17" t="s">
        <v>139</v>
      </c>
      <c r="BM273" s="215" t="s">
        <v>380</v>
      </c>
    </row>
    <row r="274" s="2" customFormat="1">
      <c r="A274" s="38"/>
      <c r="B274" s="39"/>
      <c r="C274" s="40"/>
      <c r="D274" s="217" t="s">
        <v>141</v>
      </c>
      <c r="E274" s="40"/>
      <c r="F274" s="218" t="s">
        <v>381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141</v>
      </c>
      <c r="AU274" s="17" t="s">
        <v>83</v>
      </c>
    </row>
    <row r="275" s="2" customFormat="1">
      <c r="A275" s="38"/>
      <c r="B275" s="39"/>
      <c r="C275" s="40"/>
      <c r="D275" s="217" t="s">
        <v>382</v>
      </c>
      <c r="E275" s="40"/>
      <c r="F275" s="253" t="s">
        <v>383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382</v>
      </c>
      <c r="AU275" s="17" t="s">
        <v>83</v>
      </c>
    </row>
    <row r="276" s="14" customFormat="1">
      <c r="A276" s="14"/>
      <c r="B276" s="232"/>
      <c r="C276" s="233"/>
      <c r="D276" s="217" t="s">
        <v>143</v>
      </c>
      <c r="E276" s="234" t="s">
        <v>19</v>
      </c>
      <c r="F276" s="235" t="s">
        <v>384</v>
      </c>
      <c r="G276" s="233"/>
      <c r="H276" s="236">
        <v>630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2" t="s">
        <v>143</v>
      </c>
      <c r="AU276" s="242" t="s">
        <v>83</v>
      </c>
      <c r="AV276" s="14" t="s">
        <v>83</v>
      </c>
      <c r="AW276" s="14" t="s">
        <v>34</v>
      </c>
      <c r="AX276" s="14" t="s">
        <v>73</v>
      </c>
      <c r="AY276" s="242" t="s">
        <v>132</v>
      </c>
    </row>
    <row r="277" s="14" customFormat="1">
      <c r="A277" s="14"/>
      <c r="B277" s="232"/>
      <c r="C277" s="233"/>
      <c r="D277" s="217" t="s">
        <v>143</v>
      </c>
      <c r="E277" s="234" t="s">
        <v>19</v>
      </c>
      <c r="F277" s="235" t="s">
        <v>385</v>
      </c>
      <c r="G277" s="233"/>
      <c r="H277" s="236">
        <v>560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143</v>
      </c>
      <c r="AU277" s="242" t="s">
        <v>83</v>
      </c>
      <c r="AV277" s="14" t="s">
        <v>83</v>
      </c>
      <c r="AW277" s="14" t="s">
        <v>34</v>
      </c>
      <c r="AX277" s="14" t="s">
        <v>73</v>
      </c>
      <c r="AY277" s="242" t="s">
        <v>132</v>
      </c>
    </row>
    <row r="278" s="14" customFormat="1">
      <c r="A278" s="14"/>
      <c r="B278" s="232"/>
      <c r="C278" s="233"/>
      <c r="D278" s="217" t="s">
        <v>143</v>
      </c>
      <c r="E278" s="234" t="s">
        <v>19</v>
      </c>
      <c r="F278" s="235" t="s">
        <v>386</v>
      </c>
      <c r="G278" s="233"/>
      <c r="H278" s="236">
        <v>107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143</v>
      </c>
      <c r="AU278" s="242" t="s">
        <v>83</v>
      </c>
      <c r="AV278" s="14" t="s">
        <v>83</v>
      </c>
      <c r="AW278" s="14" t="s">
        <v>34</v>
      </c>
      <c r="AX278" s="14" t="s">
        <v>73</v>
      </c>
      <c r="AY278" s="242" t="s">
        <v>132</v>
      </c>
    </row>
    <row r="279" s="2" customFormat="1" ht="13.8" customHeight="1">
      <c r="A279" s="38"/>
      <c r="B279" s="39"/>
      <c r="C279" s="204" t="s">
        <v>387</v>
      </c>
      <c r="D279" s="204" t="s">
        <v>134</v>
      </c>
      <c r="E279" s="205" t="s">
        <v>388</v>
      </c>
      <c r="F279" s="206" t="s">
        <v>389</v>
      </c>
      <c r="G279" s="207" t="s">
        <v>257</v>
      </c>
      <c r="H279" s="208">
        <v>1437</v>
      </c>
      <c r="I279" s="209"/>
      <c r="J279" s="210">
        <f>ROUND(I279*H279,2)</f>
        <v>0</v>
      </c>
      <c r="K279" s="206" t="s">
        <v>138</v>
      </c>
      <c r="L279" s="44"/>
      <c r="M279" s="211" t="s">
        <v>19</v>
      </c>
      <c r="N279" s="212" t="s">
        <v>44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139</v>
      </c>
      <c r="AT279" s="215" t="s">
        <v>134</v>
      </c>
      <c r="AU279" s="215" t="s">
        <v>83</v>
      </c>
      <c r="AY279" s="17" t="s">
        <v>132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81</v>
      </c>
      <c r="BK279" s="216">
        <f>ROUND(I279*H279,2)</f>
        <v>0</v>
      </c>
      <c r="BL279" s="17" t="s">
        <v>139</v>
      </c>
      <c r="BM279" s="215" t="s">
        <v>390</v>
      </c>
    </row>
    <row r="280" s="2" customFormat="1">
      <c r="A280" s="38"/>
      <c r="B280" s="39"/>
      <c r="C280" s="40"/>
      <c r="D280" s="217" t="s">
        <v>141</v>
      </c>
      <c r="E280" s="40"/>
      <c r="F280" s="218" t="s">
        <v>391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141</v>
      </c>
      <c r="AU280" s="17" t="s">
        <v>83</v>
      </c>
    </row>
    <row r="281" s="13" customFormat="1">
      <c r="A281" s="13"/>
      <c r="B281" s="222"/>
      <c r="C281" s="223"/>
      <c r="D281" s="217" t="s">
        <v>143</v>
      </c>
      <c r="E281" s="224" t="s">
        <v>19</v>
      </c>
      <c r="F281" s="225" t="s">
        <v>167</v>
      </c>
      <c r="G281" s="223"/>
      <c r="H281" s="224" t="s">
        <v>19</v>
      </c>
      <c r="I281" s="226"/>
      <c r="J281" s="223"/>
      <c r="K281" s="223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143</v>
      </c>
      <c r="AU281" s="231" t="s">
        <v>83</v>
      </c>
      <c r="AV281" s="13" t="s">
        <v>81</v>
      </c>
      <c r="AW281" s="13" t="s">
        <v>34</v>
      </c>
      <c r="AX281" s="13" t="s">
        <v>73</v>
      </c>
      <c r="AY281" s="231" t="s">
        <v>132</v>
      </c>
    </row>
    <row r="282" s="13" customFormat="1">
      <c r="A282" s="13"/>
      <c r="B282" s="222"/>
      <c r="C282" s="223"/>
      <c r="D282" s="217" t="s">
        <v>143</v>
      </c>
      <c r="E282" s="224" t="s">
        <v>19</v>
      </c>
      <c r="F282" s="225" t="s">
        <v>168</v>
      </c>
      <c r="G282" s="223"/>
      <c r="H282" s="224" t="s">
        <v>19</v>
      </c>
      <c r="I282" s="226"/>
      <c r="J282" s="223"/>
      <c r="K282" s="223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143</v>
      </c>
      <c r="AU282" s="231" t="s">
        <v>83</v>
      </c>
      <c r="AV282" s="13" t="s">
        <v>81</v>
      </c>
      <c r="AW282" s="13" t="s">
        <v>34</v>
      </c>
      <c r="AX282" s="13" t="s">
        <v>73</v>
      </c>
      <c r="AY282" s="231" t="s">
        <v>132</v>
      </c>
    </row>
    <row r="283" s="14" customFormat="1">
      <c r="A283" s="14"/>
      <c r="B283" s="232"/>
      <c r="C283" s="233"/>
      <c r="D283" s="217" t="s">
        <v>143</v>
      </c>
      <c r="E283" s="234" t="s">
        <v>19</v>
      </c>
      <c r="F283" s="235" t="s">
        <v>392</v>
      </c>
      <c r="G283" s="233"/>
      <c r="H283" s="236">
        <v>1209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2" t="s">
        <v>143</v>
      </c>
      <c r="AU283" s="242" t="s">
        <v>83</v>
      </c>
      <c r="AV283" s="14" t="s">
        <v>83</v>
      </c>
      <c r="AW283" s="14" t="s">
        <v>34</v>
      </c>
      <c r="AX283" s="14" t="s">
        <v>73</v>
      </c>
      <c r="AY283" s="242" t="s">
        <v>132</v>
      </c>
    </row>
    <row r="284" s="14" customFormat="1">
      <c r="A284" s="14"/>
      <c r="B284" s="232"/>
      <c r="C284" s="233"/>
      <c r="D284" s="217" t="s">
        <v>143</v>
      </c>
      <c r="E284" s="234" t="s">
        <v>19</v>
      </c>
      <c r="F284" s="235" t="s">
        <v>393</v>
      </c>
      <c r="G284" s="233"/>
      <c r="H284" s="236">
        <v>228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143</v>
      </c>
      <c r="AU284" s="242" t="s">
        <v>83</v>
      </c>
      <c r="AV284" s="14" t="s">
        <v>83</v>
      </c>
      <c r="AW284" s="14" t="s">
        <v>34</v>
      </c>
      <c r="AX284" s="14" t="s">
        <v>73</v>
      </c>
      <c r="AY284" s="242" t="s">
        <v>132</v>
      </c>
    </row>
    <row r="285" s="2" customFormat="1" ht="13.8" customHeight="1">
      <c r="A285" s="38"/>
      <c r="B285" s="39"/>
      <c r="C285" s="204" t="s">
        <v>394</v>
      </c>
      <c r="D285" s="204" t="s">
        <v>134</v>
      </c>
      <c r="E285" s="205" t="s">
        <v>395</v>
      </c>
      <c r="F285" s="206" t="s">
        <v>396</v>
      </c>
      <c r="G285" s="207" t="s">
        <v>257</v>
      </c>
      <c r="H285" s="208">
        <v>400</v>
      </c>
      <c r="I285" s="209"/>
      <c r="J285" s="210">
        <f>ROUND(I285*H285,2)</f>
        <v>0</v>
      </c>
      <c r="K285" s="206" t="s">
        <v>138</v>
      </c>
      <c r="L285" s="44"/>
      <c r="M285" s="211" t="s">
        <v>19</v>
      </c>
      <c r="N285" s="212" t="s">
        <v>44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139</v>
      </c>
      <c r="AT285" s="215" t="s">
        <v>134</v>
      </c>
      <c r="AU285" s="215" t="s">
        <v>83</v>
      </c>
      <c r="AY285" s="17" t="s">
        <v>132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81</v>
      </c>
      <c r="BK285" s="216">
        <f>ROUND(I285*H285,2)</f>
        <v>0</v>
      </c>
      <c r="BL285" s="17" t="s">
        <v>139</v>
      </c>
      <c r="BM285" s="215" t="s">
        <v>397</v>
      </c>
    </row>
    <row r="286" s="2" customFormat="1">
      <c r="A286" s="38"/>
      <c r="B286" s="39"/>
      <c r="C286" s="40"/>
      <c r="D286" s="217" t="s">
        <v>141</v>
      </c>
      <c r="E286" s="40"/>
      <c r="F286" s="218" t="s">
        <v>398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141</v>
      </c>
      <c r="AU286" s="17" t="s">
        <v>83</v>
      </c>
    </row>
    <row r="287" s="14" customFormat="1">
      <c r="A287" s="14"/>
      <c r="B287" s="232"/>
      <c r="C287" s="233"/>
      <c r="D287" s="217" t="s">
        <v>143</v>
      </c>
      <c r="E287" s="234" t="s">
        <v>19</v>
      </c>
      <c r="F287" s="235" t="s">
        <v>399</v>
      </c>
      <c r="G287" s="233"/>
      <c r="H287" s="236">
        <v>400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2" t="s">
        <v>143</v>
      </c>
      <c r="AU287" s="242" t="s">
        <v>83</v>
      </c>
      <c r="AV287" s="14" t="s">
        <v>83</v>
      </c>
      <c r="AW287" s="14" t="s">
        <v>34</v>
      </c>
      <c r="AX287" s="14" t="s">
        <v>73</v>
      </c>
      <c r="AY287" s="242" t="s">
        <v>132</v>
      </c>
    </row>
    <row r="288" s="2" customFormat="1" ht="22.2" customHeight="1">
      <c r="A288" s="38"/>
      <c r="B288" s="39"/>
      <c r="C288" s="204" t="s">
        <v>400</v>
      </c>
      <c r="D288" s="204" t="s">
        <v>134</v>
      </c>
      <c r="E288" s="205" t="s">
        <v>401</v>
      </c>
      <c r="F288" s="206" t="s">
        <v>402</v>
      </c>
      <c r="G288" s="207" t="s">
        <v>257</v>
      </c>
      <c r="H288" s="208">
        <v>1297</v>
      </c>
      <c r="I288" s="209"/>
      <c r="J288" s="210">
        <f>ROUND(I288*H288,2)</f>
        <v>0</v>
      </c>
      <c r="K288" s="206" t="s">
        <v>138</v>
      </c>
      <c r="L288" s="44"/>
      <c r="M288" s="211" t="s">
        <v>19</v>
      </c>
      <c r="N288" s="212" t="s">
        <v>44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139</v>
      </c>
      <c r="AT288" s="215" t="s">
        <v>134</v>
      </c>
      <c r="AU288" s="215" t="s">
        <v>83</v>
      </c>
      <c r="AY288" s="17" t="s">
        <v>132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81</v>
      </c>
      <c r="BK288" s="216">
        <f>ROUND(I288*H288,2)</f>
        <v>0</v>
      </c>
      <c r="BL288" s="17" t="s">
        <v>139</v>
      </c>
      <c r="BM288" s="215" t="s">
        <v>403</v>
      </c>
    </row>
    <row r="289" s="2" customFormat="1">
      <c r="A289" s="38"/>
      <c r="B289" s="39"/>
      <c r="C289" s="40"/>
      <c r="D289" s="217" t="s">
        <v>141</v>
      </c>
      <c r="E289" s="40"/>
      <c r="F289" s="218" t="s">
        <v>404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141</v>
      </c>
      <c r="AU289" s="17" t="s">
        <v>83</v>
      </c>
    </row>
    <row r="290" s="14" customFormat="1">
      <c r="A290" s="14"/>
      <c r="B290" s="232"/>
      <c r="C290" s="233"/>
      <c r="D290" s="217" t="s">
        <v>143</v>
      </c>
      <c r="E290" s="234" t="s">
        <v>19</v>
      </c>
      <c r="F290" s="235" t="s">
        <v>384</v>
      </c>
      <c r="G290" s="233"/>
      <c r="H290" s="236">
        <v>630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143</v>
      </c>
      <c r="AU290" s="242" t="s">
        <v>83</v>
      </c>
      <c r="AV290" s="14" t="s">
        <v>83</v>
      </c>
      <c r="AW290" s="14" t="s">
        <v>34</v>
      </c>
      <c r="AX290" s="14" t="s">
        <v>73</v>
      </c>
      <c r="AY290" s="242" t="s">
        <v>132</v>
      </c>
    </row>
    <row r="291" s="14" customFormat="1">
      <c r="A291" s="14"/>
      <c r="B291" s="232"/>
      <c r="C291" s="233"/>
      <c r="D291" s="217" t="s">
        <v>143</v>
      </c>
      <c r="E291" s="234" t="s">
        <v>19</v>
      </c>
      <c r="F291" s="235" t="s">
        <v>385</v>
      </c>
      <c r="G291" s="233"/>
      <c r="H291" s="236">
        <v>560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2" t="s">
        <v>143</v>
      </c>
      <c r="AU291" s="242" t="s">
        <v>83</v>
      </c>
      <c r="AV291" s="14" t="s">
        <v>83</v>
      </c>
      <c r="AW291" s="14" t="s">
        <v>34</v>
      </c>
      <c r="AX291" s="14" t="s">
        <v>73</v>
      </c>
      <c r="AY291" s="242" t="s">
        <v>132</v>
      </c>
    </row>
    <row r="292" s="14" customFormat="1">
      <c r="A292" s="14"/>
      <c r="B292" s="232"/>
      <c r="C292" s="233"/>
      <c r="D292" s="217" t="s">
        <v>143</v>
      </c>
      <c r="E292" s="234" t="s">
        <v>19</v>
      </c>
      <c r="F292" s="235" t="s">
        <v>386</v>
      </c>
      <c r="G292" s="233"/>
      <c r="H292" s="236">
        <v>107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143</v>
      </c>
      <c r="AU292" s="242" t="s">
        <v>83</v>
      </c>
      <c r="AV292" s="14" t="s">
        <v>83</v>
      </c>
      <c r="AW292" s="14" t="s">
        <v>34</v>
      </c>
      <c r="AX292" s="14" t="s">
        <v>73</v>
      </c>
      <c r="AY292" s="242" t="s">
        <v>132</v>
      </c>
    </row>
    <row r="293" s="2" customFormat="1" ht="22.2" customHeight="1">
      <c r="A293" s="38"/>
      <c r="B293" s="39"/>
      <c r="C293" s="204" t="s">
        <v>405</v>
      </c>
      <c r="D293" s="204" t="s">
        <v>134</v>
      </c>
      <c r="E293" s="205" t="s">
        <v>406</v>
      </c>
      <c r="F293" s="206" t="s">
        <v>407</v>
      </c>
      <c r="G293" s="207" t="s">
        <v>257</v>
      </c>
      <c r="H293" s="208">
        <v>1297</v>
      </c>
      <c r="I293" s="209"/>
      <c r="J293" s="210">
        <f>ROUND(I293*H293,2)</f>
        <v>0</v>
      </c>
      <c r="K293" s="206" t="s">
        <v>138</v>
      </c>
      <c r="L293" s="44"/>
      <c r="M293" s="211" t="s">
        <v>19</v>
      </c>
      <c r="N293" s="212" t="s">
        <v>44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139</v>
      </c>
      <c r="AT293" s="215" t="s">
        <v>134</v>
      </c>
      <c r="AU293" s="215" t="s">
        <v>83</v>
      </c>
      <c r="AY293" s="17" t="s">
        <v>132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81</v>
      </c>
      <c r="BK293" s="216">
        <f>ROUND(I293*H293,2)</f>
        <v>0</v>
      </c>
      <c r="BL293" s="17" t="s">
        <v>139</v>
      </c>
      <c r="BM293" s="215" t="s">
        <v>408</v>
      </c>
    </row>
    <row r="294" s="2" customFormat="1">
      <c r="A294" s="38"/>
      <c r="B294" s="39"/>
      <c r="C294" s="40"/>
      <c r="D294" s="217" t="s">
        <v>141</v>
      </c>
      <c r="E294" s="40"/>
      <c r="F294" s="218" t="s">
        <v>409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141</v>
      </c>
      <c r="AU294" s="17" t="s">
        <v>83</v>
      </c>
    </row>
    <row r="295" s="14" customFormat="1">
      <c r="A295" s="14"/>
      <c r="B295" s="232"/>
      <c r="C295" s="233"/>
      <c r="D295" s="217" t="s">
        <v>143</v>
      </c>
      <c r="E295" s="234" t="s">
        <v>19</v>
      </c>
      <c r="F295" s="235" t="s">
        <v>384</v>
      </c>
      <c r="G295" s="233"/>
      <c r="H295" s="236">
        <v>630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143</v>
      </c>
      <c r="AU295" s="242" t="s">
        <v>83</v>
      </c>
      <c r="AV295" s="14" t="s">
        <v>83</v>
      </c>
      <c r="AW295" s="14" t="s">
        <v>34</v>
      </c>
      <c r="AX295" s="14" t="s">
        <v>73</v>
      </c>
      <c r="AY295" s="242" t="s">
        <v>132</v>
      </c>
    </row>
    <row r="296" s="14" customFormat="1">
      <c r="A296" s="14"/>
      <c r="B296" s="232"/>
      <c r="C296" s="233"/>
      <c r="D296" s="217" t="s">
        <v>143</v>
      </c>
      <c r="E296" s="234" t="s">
        <v>19</v>
      </c>
      <c r="F296" s="235" t="s">
        <v>385</v>
      </c>
      <c r="G296" s="233"/>
      <c r="H296" s="236">
        <v>560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2" t="s">
        <v>143</v>
      </c>
      <c r="AU296" s="242" t="s">
        <v>83</v>
      </c>
      <c r="AV296" s="14" t="s">
        <v>83</v>
      </c>
      <c r="AW296" s="14" t="s">
        <v>34</v>
      </c>
      <c r="AX296" s="14" t="s">
        <v>73</v>
      </c>
      <c r="AY296" s="242" t="s">
        <v>132</v>
      </c>
    </row>
    <row r="297" s="14" customFormat="1">
      <c r="A297" s="14"/>
      <c r="B297" s="232"/>
      <c r="C297" s="233"/>
      <c r="D297" s="217" t="s">
        <v>143</v>
      </c>
      <c r="E297" s="234" t="s">
        <v>19</v>
      </c>
      <c r="F297" s="235" t="s">
        <v>386</v>
      </c>
      <c r="G297" s="233"/>
      <c r="H297" s="236">
        <v>107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2" t="s">
        <v>143</v>
      </c>
      <c r="AU297" s="242" t="s">
        <v>83</v>
      </c>
      <c r="AV297" s="14" t="s">
        <v>83</v>
      </c>
      <c r="AW297" s="14" t="s">
        <v>34</v>
      </c>
      <c r="AX297" s="14" t="s">
        <v>73</v>
      </c>
      <c r="AY297" s="242" t="s">
        <v>132</v>
      </c>
    </row>
    <row r="298" s="2" customFormat="1" ht="13.8" customHeight="1">
      <c r="A298" s="38"/>
      <c r="B298" s="39"/>
      <c r="C298" s="204" t="s">
        <v>410</v>
      </c>
      <c r="D298" s="204" t="s">
        <v>134</v>
      </c>
      <c r="E298" s="205" t="s">
        <v>411</v>
      </c>
      <c r="F298" s="206" t="s">
        <v>412</v>
      </c>
      <c r="G298" s="207" t="s">
        <v>137</v>
      </c>
      <c r="H298" s="208">
        <v>152.59999999999999</v>
      </c>
      <c r="I298" s="209"/>
      <c r="J298" s="210">
        <f>ROUND(I298*H298,2)</f>
        <v>0</v>
      </c>
      <c r="K298" s="206" t="s">
        <v>138</v>
      </c>
      <c r="L298" s="44"/>
      <c r="M298" s="211" t="s">
        <v>19</v>
      </c>
      <c r="N298" s="212" t="s">
        <v>44</v>
      </c>
      <c r="O298" s="84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5" t="s">
        <v>139</v>
      </c>
      <c r="AT298" s="215" t="s">
        <v>134</v>
      </c>
      <c r="AU298" s="215" t="s">
        <v>83</v>
      </c>
      <c r="AY298" s="17" t="s">
        <v>132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81</v>
      </c>
      <c r="BK298" s="216">
        <f>ROUND(I298*H298,2)</f>
        <v>0</v>
      </c>
      <c r="BL298" s="17" t="s">
        <v>139</v>
      </c>
      <c r="BM298" s="215" t="s">
        <v>413</v>
      </c>
    </row>
    <row r="299" s="2" customFormat="1">
      <c r="A299" s="38"/>
      <c r="B299" s="39"/>
      <c r="C299" s="40"/>
      <c r="D299" s="217" t="s">
        <v>141</v>
      </c>
      <c r="E299" s="40"/>
      <c r="F299" s="218" t="s">
        <v>414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141</v>
      </c>
      <c r="AU299" s="17" t="s">
        <v>83</v>
      </c>
    </row>
    <row r="300" s="14" customFormat="1">
      <c r="A300" s="14"/>
      <c r="B300" s="232"/>
      <c r="C300" s="233"/>
      <c r="D300" s="217" t="s">
        <v>143</v>
      </c>
      <c r="E300" s="234" t="s">
        <v>19</v>
      </c>
      <c r="F300" s="235" t="s">
        <v>415</v>
      </c>
      <c r="G300" s="233"/>
      <c r="H300" s="236">
        <v>75.599999999999994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2" t="s">
        <v>143</v>
      </c>
      <c r="AU300" s="242" t="s">
        <v>83</v>
      </c>
      <c r="AV300" s="14" t="s">
        <v>83</v>
      </c>
      <c r="AW300" s="14" t="s">
        <v>34</v>
      </c>
      <c r="AX300" s="14" t="s">
        <v>73</v>
      </c>
      <c r="AY300" s="242" t="s">
        <v>132</v>
      </c>
    </row>
    <row r="301" s="14" customFormat="1">
      <c r="A301" s="14"/>
      <c r="B301" s="232"/>
      <c r="C301" s="233"/>
      <c r="D301" s="217" t="s">
        <v>143</v>
      </c>
      <c r="E301" s="234" t="s">
        <v>19</v>
      </c>
      <c r="F301" s="235" t="s">
        <v>416</v>
      </c>
      <c r="G301" s="233"/>
      <c r="H301" s="236">
        <v>65.099999999999994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2" t="s">
        <v>143</v>
      </c>
      <c r="AU301" s="242" t="s">
        <v>83</v>
      </c>
      <c r="AV301" s="14" t="s">
        <v>83</v>
      </c>
      <c r="AW301" s="14" t="s">
        <v>34</v>
      </c>
      <c r="AX301" s="14" t="s">
        <v>73</v>
      </c>
      <c r="AY301" s="242" t="s">
        <v>132</v>
      </c>
    </row>
    <row r="302" s="14" customFormat="1">
      <c r="A302" s="14"/>
      <c r="B302" s="232"/>
      <c r="C302" s="233"/>
      <c r="D302" s="217" t="s">
        <v>143</v>
      </c>
      <c r="E302" s="234" t="s">
        <v>19</v>
      </c>
      <c r="F302" s="235" t="s">
        <v>417</v>
      </c>
      <c r="G302" s="233"/>
      <c r="H302" s="236">
        <v>11.9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2" t="s">
        <v>143</v>
      </c>
      <c r="AU302" s="242" t="s">
        <v>83</v>
      </c>
      <c r="AV302" s="14" t="s">
        <v>83</v>
      </c>
      <c r="AW302" s="14" t="s">
        <v>34</v>
      </c>
      <c r="AX302" s="14" t="s">
        <v>73</v>
      </c>
      <c r="AY302" s="242" t="s">
        <v>132</v>
      </c>
    </row>
    <row r="303" s="2" customFormat="1" ht="13.8" customHeight="1">
      <c r="A303" s="38"/>
      <c r="B303" s="39"/>
      <c r="C303" s="204" t="s">
        <v>418</v>
      </c>
      <c r="D303" s="204" t="s">
        <v>134</v>
      </c>
      <c r="E303" s="205" t="s">
        <v>419</v>
      </c>
      <c r="F303" s="206" t="s">
        <v>420</v>
      </c>
      <c r="G303" s="207" t="s">
        <v>257</v>
      </c>
      <c r="H303" s="208">
        <v>1697</v>
      </c>
      <c r="I303" s="209"/>
      <c r="J303" s="210">
        <f>ROUND(I303*H303,2)</f>
        <v>0</v>
      </c>
      <c r="K303" s="206" t="s">
        <v>138</v>
      </c>
      <c r="L303" s="44"/>
      <c r="M303" s="211" t="s">
        <v>19</v>
      </c>
      <c r="N303" s="212" t="s">
        <v>44</v>
      </c>
      <c r="O303" s="8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139</v>
      </c>
      <c r="AT303" s="215" t="s">
        <v>134</v>
      </c>
      <c r="AU303" s="215" t="s">
        <v>83</v>
      </c>
      <c r="AY303" s="17" t="s">
        <v>132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81</v>
      </c>
      <c r="BK303" s="216">
        <f>ROUND(I303*H303,2)</f>
        <v>0</v>
      </c>
      <c r="BL303" s="17" t="s">
        <v>139</v>
      </c>
      <c r="BM303" s="215" t="s">
        <v>421</v>
      </c>
    </row>
    <row r="304" s="2" customFormat="1">
      <c r="A304" s="38"/>
      <c r="B304" s="39"/>
      <c r="C304" s="40"/>
      <c r="D304" s="217" t="s">
        <v>141</v>
      </c>
      <c r="E304" s="40"/>
      <c r="F304" s="218" t="s">
        <v>422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141</v>
      </c>
      <c r="AU304" s="17" t="s">
        <v>83</v>
      </c>
    </row>
    <row r="305" s="14" customFormat="1">
      <c r="A305" s="14"/>
      <c r="B305" s="232"/>
      <c r="C305" s="233"/>
      <c r="D305" s="217" t="s">
        <v>143</v>
      </c>
      <c r="E305" s="234" t="s">
        <v>19</v>
      </c>
      <c r="F305" s="235" t="s">
        <v>399</v>
      </c>
      <c r="G305" s="233"/>
      <c r="H305" s="236">
        <v>400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2" t="s">
        <v>143</v>
      </c>
      <c r="AU305" s="242" t="s">
        <v>83</v>
      </c>
      <c r="AV305" s="14" t="s">
        <v>83</v>
      </c>
      <c r="AW305" s="14" t="s">
        <v>34</v>
      </c>
      <c r="AX305" s="14" t="s">
        <v>73</v>
      </c>
      <c r="AY305" s="242" t="s">
        <v>132</v>
      </c>
    </row>
    <row r="306" s="14" customFormat="1">
      <c r="A306" s="14"/>
      <c r="B306" s="232"/>
      <c r="C306" s="233"/>
      <c r="D306" s="217" t="s">
        <v>143</v>
      </c>
      <c r="E306" s="234" t="s">
        <v>19</v>
      </c>
      <c r="F306" s="235" t="s">
        <v>384</v>
      </c>
      <c r="G306" s="233"/>
      <c r="H306" s="236">
        <v>630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143</v>
      </c>
      <c r="AU306" s="242" t="s">
        <v>83</v>
      </c>
      <c r="AV306" s="14" t="s">
        <v>83</v>
      </c>
      <c r="AW306" s="14" t="s">
        <v>34</v>
      </c>
      <c r="AX306" s="14" t="s">
        <v>73</v>
      </c>
      <c r="AY306" s="242" t="s">
        <v>132</v>
      </c>
    </row>
    <row r="307" s="14" customFormat="1">
      <c r="A307" s="14"/>
      <c r="B307" s="232"/>
      <c r="C307" s="233"/>
      <c r="D307" s="217" t="s">
        <v>143</v>
      </c>
      <c r="E307" s="234" t="s">
        <v>19</v>
      </c>
      <c r="F307" s="235" t="s">
        <v>385</v>
      </c>
      <c r="G307" s="233"/>
      <c r="H307" s="236">
        <v>560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2" t="s">
        <v>143</v>
      </c>
      <c r="AU307" s="242" t="s">
        <v>83</v>
      </c>
      <c r="AV307" s="14" t="s">
        <v>83</v>
      </c>
      <c r="AW307" s="14" t="s">
        <v>34</v>
      </c>
      <c r="AX307" s="14" t="s">
        <v>73</v>
      </c>
      <c r="AY307" s="242" t="s">
        <v>132</v>
      </c>
    </row>
    <row r="308" s="14" customFormat="1">
      <c r="A308" s="14"/>
      <c r="B308" s="232"/>
      <c r="C308" s="233"/>
      <c r="D308" s="217" t="s">
        <v>143</v>
      </c>
      <c r="E308" s="234" t="s">
        <v>19</v>
      </c>
      <c r="F308" s="235" t="s">
        <v>386</v>
      </c>
      <c r="G308" s="233"/>
      <c r="H308" s="236">
        <v>107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143</v>
      </c>
      <c r="AU308" s="242" t="s">
        <v>83</v>
      </c>
      <c r="AV308" s="14" t="s">
        <v>83</v>
      </c>
      <c r="AW308" s="14" t="s">
        <v>34</v>
      </c>
      <c r="AX308" s="14" t="s">
        <v>73</v>
      </c>
      <c r="AY308" s="242" t="s">
        <v>132</v>
      </c>
    </row>
    <row r="309" s="2" customFormat="1" ht="22.2" customHeight="1">
      <c r="A309" s="38"/>
      <c r="B309" s="39"/>
      <c r="C309" s="204" t="s">
        <v>423</v>
      </c>
      <c r="D309" s="204" t="s">
        <v>134</v>
      </c>
      <c r="E309" s="205" t="s">
        <v>424</v>
      </c>
      <c r="F309" s="206" t="s">
        <v>425</v>
      </c>
      <c r="G309" s="207" t="s">
        <v>257</v>
      </c>
      <c r="H309" s="208">
        <v>1297</v>
      </c>
      <c r="I309" s="209"/>
      <c r="J309" s="210">
        <f>ROUND(I309*H309,2)</f>
        <v>0</v>
      </c>
      <c r="K309" s="206" t="s">
        <v>138</v>
      </c>
      <c r="L309" s="44"/>
      <c r="M309" s="211" t="s">
        <v>19</v>
      </c>
      <c r="N309" s="212" t="s">
        <v>44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139</v>
      </c>
      <c r="AT309" s="215" t="s">
        <v>134</v>
      </c>
      <c r="AU309" s="215" t="s">
        <v>83</v>
      </c>
      <c r="AY309" s="17" t="s">
        <v>132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81</v>
      </c>
      <c r="BK309" s="216">
        <f>ROUND(I309*H309,2)</f>
        <v>0</v>
      </c>
      <c r="BL309" s="17" t="s">
        <v>139</v>
      </c>
      <c r="BM309" s="215" t="s">
        <v>426</v>
      </c>
    </row>
    <row r="310" s="2" customFormat="1">
      <c r="A310" s="38"/>
      <c r="B310" s="39"/>
      <c r="C310" s="40"/>
      <c r="D310" s="217" t="s">
        <v>141</v>
      </c>
      <c r="E310" s="40"/>
      <c r="F310" s="218" t="s">
        <v>427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141</v>
      </c>
      <c r="AU310" s="17" t="s">
        <v>83</v>
      </c>
    </row>
    <row r="311" s="14" customFormat="1">
      <c r="A311" s="14"/>
      <c r="B311" s="232"/>
      <c r="C311" s="233"/>
      <c r="D311" s="217" t="s">
        <v>143</v>
      </c>
      <c r="E311" s="234" t="s">
        <v>19</v>
      </c>
      <c r="F311" s="235" t="s">
        <v>384</v>
      </c>
      <c r="G311" s="233"/>
      <c r="H311" s="236">
        <v>630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2" t="s">
        <v>143</v>
      </c>
      <c r="AU311" s="242" t="s">
        <v>83</v>
      </c>
      <c r="AV311" s="14" t="s">
        <v>83</v>
      </c>
      <c r="AW311" s="14" t="s">
        <v>34</v>
      </c>
      <c r="AX311" s="14" t="s">
        <v>73</v>
      </c>
      <c r="AY311" s="242" t="s">
        <v>132</v>
      </c>
    </row>
    <row r="312" s="14" customFormat="1">
      <c r="A312" s="14"/>
      <c r="B312" s="232"/>
      <c r="C312" s="233"/>
      <c r="D312" s="217" t="s">
        <v>143</v>
      </c>
      <c r="E312" s="234" t="s">
        <v>19</v>
      </c>
      <c r="F312" s="235" t="s">
        <v>385</v>
      </c>
      <c r="G312" s="233"/>
      <c r="H312" s="236">
        <v>560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143</v>
      </c>
      <c r="AU312" s="242" t="s">
        <v>83</v>
      </c>
      <c r="AV312" s="14" t="s">
        <v>83</v>
      </c>
      <c r="AW312" s="14" t="s">
        <v>34</v>
      </c>
      <c r="AX312" s="14" t="s">
        <v>73</v>
      </c>
      <c r="AY312" s="242" t="s">
        <v>132</v>
      </c>
    </row>
    <row r="313" s="14" customFormat="1">
      <c r="A313" s="14"/>
      <c r="B313" s="232"/>
      <c r="C313" s="233"/>
      <c r="D313" s="217" t="s">
        <v>143</v>
      </c>
      <c r="E313" s="234" t="s">
        <v>19</v>
      </c>
      <c r="F313" s="235" t="s">
        <v>386</v>
      </c>
      <c r="G313" s="233"/>
      <c r="H313" s="236">
        <v>107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2" t="s">
        <v>143</v>
      </c>
      <c r="AU313" s="242" t="s">
        <v>83</v>
      </c>
      <c r="AV313" s="14" t="s">
        <v>83</v>
      </c>
      <c r="AW313" s="14" t="s">
        <v>34</v>
      </c>
      <c r="AX313" s="14" t="s">
        <v>73</v>
      </c>
      <c r="AY313" s="242" t="s">
        <v>132</v>
      </c>
    </row>
    <row r="314" s="2" customFormat="1" ht="22.2" customHeight="1">
      <c r="A314" s="38"/>
      <c r="B314" s="39"/>
      <c r="C314" s="204" t="s">
        <v>428</v>
      </c>
      <c r="D314" s="204" t="s">
        <v>134</v>
      </c>
      <c r="E314" s="205" t="s">
        <v>429</v>
      </c>
      <c r="F314" s="206" t="s">
        <v>430</v>
      </c>
      <c r="G314" s="207" t="s">
        <v>257</v>
      </c>
      <c r="H314" s="208">
        <v>400</v>
      </c>
      <c r="I314" s="209"/>
      <c r="J314" s="210">
        <f>ROUND(I314*H314,2)</f>
        <v>0</v>
      </c>
      <c r="K314" s="206" t="s">
        <v>19</v>
      </c>
      <c r="L314" s="44"/>
      <c r="M314" s="211" t="s">
        <v>19</v>
      </c>
      <c r="N314" s="212" t="s">
        <v>44</v>
      </c>
      <c r="O314" s="8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139</v>
      </c>
      <c r="AT314" s="215" t="s">
        <v>134</v>
      </c>
      <c r="AU314" s="215" t="s">
        <v>83</v>
      </c>
      <c r="AY314" s="17" t="s">
        <v>132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81</v>
      </c>
      <c r="BK314" s="216">
        <f>ROUND(I314*H314,2)</f>
        <v>0</v>
      </c>
      <c r="BL314" s="17" t="s">
        <v>139</v>
      </c>
      <c r="BM314" s="215" t="s">
        <v>431</v>
      </c>
    </row>
    <row r="315" s="2" customFormat="1">
      <c r="A315" s="38"/>
      <c r="B315" s="39"/>
      <c r="C315" s="40"/>
      <c r="D315" s="217" t="s">
        <v>141</v>
      </c>
      <c r="E315" s="40"/>
      <c r="F315" s="218" t="s">
        <v>432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141</v>
      </c>
      <c r="AU315" s="17" t="s">
        <v>83</v>
      </c>
    </row>
    <row r="316" s="14" customFormat="1">
      <c r="A316" s="14"/>
      <c r="B316" s="232"/>
      <c r="C316" s="233"/>
      <c r="D316" s="217" t="s">
        <v>143</v>
      </c>
      <c r="E316" s="234" t="s">
        <v>19</v>
      </c>
      <c r="F316" s="235" t="s">
        <v>399</v>
      </c>
      <c r="G316" s="233"/>
      <c r="H316" s="236">
        <v>400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143</v>
      </c>
      <c r="AU316" s="242" t="s">
        <v>83</v>
      </c>
      <c r="AV316" s="14" t="s">
        <v>83</v>
      </c>
      <c r="AW316" s="14" t="s">
        <v>34</v>
      </c>
      <c r="AX316" s="14" t="s">
        <v>73</v>
      </c>
      <c r="AY316" s="242" t="s">
        <v>132</v>
      </c>
    </row>
    <row r="317" s="2" customFormat="1" ht="22.2" customHeight="1">
      <c r="A317" s="38"/>
      <c r="B317" s="39"/>
      <c r="C317" s="204" t="s">
        <v>433</v>
      </c>
      <c r="D317" s="204" t="s">
        <v>134</v>
      </c>
      <c r="E317" s="205" t="s">
        <v>434</v>
      </c>
      <c r="F317" s="206" t="s">
        <v>435</v>
      </c>
      <c r="G317" s="207" t="s">
        <v>257</v>
      </c>
      <c r="H317" s="208">
        <v>9</v>
      </c>
      <c r="I317" s="209"/>
      <c r="J317" s="210">
        <f>ROUND(I317*H317,2)</f>
        <v>0</v>
      </c>
      <c r="K317" s="206" t="s">
        <v>138</v>
      </c>
      <c r="L317" s="44"/>
      <c r="M317" s="211" t="s">
        <v>19</v>
      </c>
      <c r="N317" s="212" t="s">
        <v>44</v>
      </c>
      <c r="O317" s="84"/>
      <c r="P317" s="213">
        <f>O317*H317</f>
        <v>0</v>
      </c>
      <c r="Q317" s="213">
        <v>0.10362</v>
      </c>
      <c r="R317" s="213">
        <f>Q317*H317</f>
        <v>0.93258000000000008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139</v>
      </c>
      <c r="AT317" s="215" t="s">
        <v>134</v>
      </c>
      <c r="AU317" s="215" t="s">
        <v>83</v>
      </c>
      <c r="AY317" s="17" t="s">
        <v>132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81</v>
      </c>
      <c r="BK317" s="216">
        <f>ROUND(I317*H317,2)</f>
        <v>0</v>
      </c>
      <c r="BL317" s="17" t="s">
        <v>139</v>
      </c>
      <c r="BM317" s="215" t="s">
        <v>436</v>
      </c>
    </row>
    <row r="318" s="2" customFormat="1">
      <c r="A318" s="38"/>
      <c r="B318" s="39"/>
      <c r="C318" s="40"/>
      <c r="D318" s="217" t="s">
        <v>141</v>
      </c>
      <c r="E318" s="40"/>
      <c r="F318" s="218" t="s">
        <v>437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141</v>
      </c>
      <c r="AU318" s="17" t="s">
        <v>83</v>
      </c>
    </row>
    <row r="319" s="13" customFormat="1">
      <c r="A319" s="13"/>
      <c r="B319" s="222"/>
      <c r="C319" s="223"/>
      <c r="D319" s="217" t="s">
        <v>143</v>
      </c>
      <c r="E319" s="224" t="s">
        <v>19</v>
      </c>
      <c r="F319" s="225" t="s">
        <v>438</v>
      </c>
      <c r="G319" s="223"/>
      <c r="H319" s="224" t="s">
        <v>19</v>
      </c>
      <c r="I319" s="226"/>
      <c r="J319" s="223"/>
      <c r="K319" s="223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143</v>
      </c>
      <c r="AU319" s="231" t="s">
        <v>83</v>
      </c>
      <c r="AV319" s="13" t="s">
        <v>81</v>
      </c>
      <c r="AW319" s="13" t="s">
        <v>34</v>
      </c>
      <c r="AX319" s="13" t="s">
        <v>73</v>
      </c>
      <c r="AY319" s="231" t="s">
        <v>132</v>
      </c>
    </row>
    <row r="320" s="14" customFormat="1">
      <c r="A320" s="14"/>
      <c r="B320" s="232"/>
      <c r="C320" s="233"/>
      <c r="D320" s="217" t="s">
        <v>143</v>
      </c>
      <c r="E320" s="234" t="s">
        <v>19</v>
      </c>
      <c r="F320" s="235" t="s">
        <v>439</v>
      </c>
      <c r="G320" s="233"/>
      <c r="H320" s="236">
        <v>2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143</v>
      </c>
      <c r="AU320" s="242" t="s">
        <v>83</v>
      </c>
      <c r="AV320" s="14" t="s">
        <v>83</v>
      </c>
      <c r="AW320" s="14" t="s">
        <v>34</v>
      </c>
      <c r="AX320" s="14" t="s">
        <v>73</v>
      </c>
      <c r="AY320" s="242" t="s">
        <v>132</v>
      </c>
    </row>
    <row r="321" s="14" customFormat="1">
      <c r="A321" s="14"/>
      <c r="B321" s="232"/>
      <c r="C321" s="233"/>
      <c r="D321" s="217" t="s">
        <v>143</v>
      </c>
      <c r="E321" s="234" t="s">
        <v>19</v>
      </c>
      <c r="F321" s="235" t="s">
        <v>440</v>
      </c>
      <c r="G321" s="233"/>
      <c r="H321" s="236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2" t="s">
        <v>143</v>
      </c>
      <c r="AU321" s="242" t="s">
        <v>83</v>
      </c>
      <c r="AV321" s="14" t="s">
        <v>83</v>
      </c>
      <c r="AW321" s="14" t="s">
        <v>34</v>
      </c>
      <c r="AX321" s="14" t="s">
        <v>73</v>
      </c>
      <c r="AY321" s="242" t="s">
        <v>132</v>
      </c>
    </row>
    <row r="322" s="14" customFormat="1">
      <c r="A322" s="14"/>
      <c r="B322" s="232"/>
      <c r="C322" s="233"/>
      <c r="D322" s="217" t="s">
        <v>143</v>
      </c>
      <c r="E322" s="234" t="s">
        <v>19</v>
      </c>
      <c r="F322" s="235" t="s">
        <v>441</v>
      </c>
      <c r="G322" s="233"/>
      <c r="H322" s="236">
        <v>2.3999999999999999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2" t="s">
        <v>143</v>
      </c>
      <c r="AU322" s="242" t="s">
        <v>83</v>
      </c>
      <c r="AV322" s="14" t="s">
        <v>83</v>
      </c>
      <c r="AW322" s="14" t="s">
        <v>34</v>
      </c>
      <c r="AX322" s="14" t="s">
        <v>73</v>
      </c>
      <c r="AY322" s="242" t="s">
        <v>132</v>
      </c>
    </row>
    <row r="323" s="14" customFormat="1">
      <c r="A323" s="14"/>
      <c r="B323" s="232"/>
      <c r="C323" s="233"/>
      <c r="D323" s="217" t="s">
        <v>143</v>
      </c>
      <c r="E323" s="234" t="s">
        <v>19</v>
      </c>
      <c r="F323" s="235" t="s">
        <v>442</v>
      </c>
      <c r="G323" s="233"/>
      <c r="H323" s="236">
        <v>2.3999999999999999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2" t="s">
        <v>143</v>
      </c>
      <c r="AU323" s="242" t="s">
        <v>83</v>
      </c>
      <c r="AV323" s="14" t="s">
        <v>83</v>
      </c>
      <c r="AW323" s="14" t="s">
        <v>34</v>
      </c>
      <c r="AX323" s="14" t="s">
        <v>73</v>
      </c>
      <c r="AY323" s="242" t="s">
        <v>132</v>
      </c>
    </row>
    <row r="324" s="14" customFormat="1">
      <c r="A324" s="14"/>
      <c r="B324" s="232"/>
      <c r="C324" s="233"/>
      <c r="D324" s="217" t="s">
        <v>143</v>
      </c>
      <c r="E324" s="234" t="s">
        <v>19</v>
      </c>
      <c r="F324" s="235" t="s">
        <v>443</v>
      </c>
      <c r="G324" s="233"/>
      <c r="H324" s="236">
        <v>1.2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2" t="s">
        <v>143</v>
      </c>
      <c r="AU324" s="242" t="s">
        <v>83</v>
      </c>
      <c r="AV324" s="14" t="s">
        <v>83</v>
      </c>
      <c r="AW324" s="14" t="s">
        <v>34</v>
      </c>
      <c r="AX324" s="14" t="s">
        <v>73</v>
      </c>
      <c r="AY324" s="242" t="s">
        <v>132</v>
      </c>
    </row>
    <row r="325" s="2" customFormat="1" ht="22.2" customHeight="1">
      <c r="A325" s="38"/>
      <c r="B325" s="39"/>
      <c r="C325" s="243" t="s">
        <v>444</v>
      </c>
      <c r="D325" s="243" t="s">
        <v>250</v>
      </c>
      <c r="E325" s="244" t="s">
        <v>445</v>
      </c>
      <c r="F325" s="245" t="s">
        <v>446</v>
      </c>
      <c r="G325" s="246" t="s">
        <v>257</v>
      </c>
      <c r="H325" s="247">
        <v>9.9000000000000004</v>
      </c>
      <c r="I325" s="248"/>
      <c r="J325" s="249">
        <f>ROUND(I325*H325,2)</f>
        <v>0</v>
      </c>
      <c r="K325" s="245" t="s">
        <v>138</v>
      </c>
      <c r="L325" s="250"/>
      <c r="M325" s="251" t="s">
        <v>19</v>
      </c>
      <c r="N325" s="252" t="s">
        <v>44</v>
      </c>
      <c r="O325" s="84"/>
      <c r="P325" s="213">
        <f>O325*H325</f>
        <v>0</v>
      </c>
      <c r="Q325" s="213">
        <v>0.17499999999999999</v>
      </c>
      <c r="R325" s="213">
        <f>Q325*H325</f>
        <v>1.7324999999999999</v>
      </c>
      <c r="S325" s="213">
        <v>0</v>
      </c>
      <c r="T325" s="21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5" t="s">
        <v>205</v>
      </c>
      <c r="AT325" s="215" t="s">
        <v>250</v>
      </c>
      <c r="AU325" s="215" t="s">
        <v>83</v>
      </c>
      <c r="AY325" s="17" t="s">
        <v>132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7" t="s">
        <v>81</v>
      </c>
      <c r="BK325" s="216">
        <f>ROUND(I325*H325,2)</f>
        <v>0</v>
      </c>
      <c r="BL325" s="17" t="s">
        <v>139</v>
      </c>
      <c r="BM325" s="215" t="s">
        <v>447</v>
      </c>
    </row>
    <row r="326" s="2" customFormat="1">
      <c r="A326" s="38"/>
      <c r="B326" s="39"/>
      <c r="C326" s="40"/>
      <c r="D326" s="217" t="s">
        <v>141</v>
      </c>
      <c r="E326" s="40"/>
      <c r="F326" s="218" t="s">
        <v>446</v>
      </c>
      <c r="G326" s="40"/>
      <c r="H326" s="40"/>
      <c r="I326" s="219"/>
      <c r="J326" s="40"/>
      <c r="K326" s="40"/>
      <c r="L326" s="44"/>
      <c r="M326" s="220"/>
      <c r="N326" s="221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141</v>
      </c>
      <c r="AU326" s="17" t="s">
        <v>83</v>
      </c>
    </row>
    <row r="327" s="14" customFormat="1">
      <c r="A327" s="14"/>
      <c r="B327" s="232"/>
      <c r="C327" s="233"/>
      <c r="D327" s="217" t="s">
        <v>143</v>
      </c>
      <c r="E327" s="233"/>
      <c r="F327" s="235" t="s">
        <v>448</v>
      </c>
      <c r="G327" s="233"/>
      <c r="H327" s="236">
        <v>9.9000000000000004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2" t="s">
        <v>143</v>
      </c>
      <c r="AU327" s="242" t="s">
        <v>83</v>
      </c>
      <c r="AV327" s="14" t="s">
        <v>83</v>
      </c>
      <c r="AW327" s="14" t="s">
        <v>4</v>
      </c>
      <c r="AX327" s="14" t="s">
        <v>81</v>
      </c>
      <c r="AY327" s="242" t="s">
        <v>132</v>
      </c>
    </row>
    <row r="328" s="12" customFormat="1" ht="22.8" customHeight="1">
      <c r="A328" s="12"/>
      <c r="B328" s="188"/>
      <c r="C328" s="189"/>
      <c r="D328" s="190" t="s">
        <v>72</v>
      </c>
      <c r="E328" s="202" t="s">
        <v>205</v>
      </c>
      <c r="F328" s="202" t="s">
        <v>449</v>
      </c>
      <c r="G328" s="189"/>
      <c r="H328" s="189"/>
      <c r="I328" s="192"/>
      <c r="J328" s="203">
        <f>BK328</f>
        <v>0</v>
      </c>
      <c r="K328" s="189"/>
      <c r="L328" s="194"/>
      <c r="M328" s="195"/>
      <c r="N328" s="196"/>
      <c r="O328" s="196"/>
      <c r="P328" s="197">
        <f>SUM(P329:P344)</f>
        <v>0</v>
      </c>
      <c r="Q328" s="196"/>
      <c r="R328" s="197">
        <f>SUM(R329:R344)</f>
        <v>1.05925</v>
      </c>
      <c r="S328" s="196"/>
      <c r="T328" s="198">
        <f>SUM(T329:T344)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9" t="s">
        <v>81</v>
      </c>
      <c r="AT328" s="200" t="s">
        <v>72</v>
      </c>
      <c r="AU328" s="200" t="s">
        <v>81</v>
      </c>
      <c r="AY328" s="199" t="s">
        <v>132</v>
      </c>
      <c r="BK328" s="201">
        <f>SUM(BK329:BK344)</f>
        <v>0</v>
      </c>
    </row>
    <row r="329" s="2" customFormat="1" ht="22.2" customHeight="1">
      <c r="A329" s="38"/>
      <c r="B329" s="39"/>
      <c r="C329" s="204" t="s">
        <v>450</v>
      </c>
      <c r="D329" s="204" t="s">
        <v>134</v>
      </c>
      <c r="E329" s="205" t="s">
        <v>451</v>
      </c>
      <c r="F329" s="206" t="s">
        <v>452</v>
      </c>
      <c r="G329" s="207" t="s">
        <v>316</v>
      </c>
      <c r="H329" s="208">
        <v>5</v>
      </c>
      <c r="I329" s="209"/>
      <c r="J329" s="210">
        <f>ROUND(I329*H329,2)</f>
        <v>0</v>
      </c>
      <c r="K329" s="206" t="s">
        <v>138</v>
      </c>
      <c r="L329" s="44"/>
      <c r="M329" s="211" t="s">
        <v>19</v>
      </c>
      <c r="N329" s="212" t="s">
        <v>44</v>
      </c>
      <c r="O329" s="84"/>
      <c r="P329" s="213">
        <f>O329*H329</f>
        <v>0</v>
      </c>
      <c r="Q329" s="213">
        <v>0.00051000000000000004</v>
      </c>
      <c r="R329" s="213">
        <f>Q329*H329</f>
        <v>0.0025500000000000002</v>
      </c>
      <c r="S329" s="213">
        <v>0</v>
      </c>
      <c r="T329" s="21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5" t="s">
        <v>139</v>
      </c>
      <c r="AT329" s="215" t="s">
        <v>134</v>
      </c>
      <c r="AU329" s="215" t="s">
        <v>83</v>
      </c>
      <c r="AY329" s="17" t="s">
        <v>132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81</v>
      </c>
      <c r="BK329" s="216">
        <f>ROUND(I329*H329,2)</f>
        <v>0</v>
      </c>
      <c r="BL329" s="17" t="s">
        <v>139</v>
      </c>
      <c r="BM329" s="215" t="s">
        <v>453</v>
      </c>
    </row>
    <row r="330" s="2" customFormat="1">
      <c r="A330" s="38"/>
      <c r="B330" s="39"/>
      <c r="C330" s="40"/>
      <c r="D330" s="217" t="s">
        <v>141</v>
      </c>
      <c r="E330" s="40"/>
      <c r="F330" s="218" t="s">
        <v>454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141</v>
      </c>
      <c r="AU330" s="17" t="s">
        <v>83</v>
      </c>
    </row>
    <row r="331" s="13" customFormat="1">
      <c r="A331" s="13"/>
      <c r="B331" s="222"/>
      <c r="C331" s="223"/>
      <c r="D331" s="217" t="s">
        <v>143</v>
      </c>
      <c r="E331" s="224" t="s">
        <v>19</v>
      </c>
      <c r="F331" s="225" t="s">
        <v>327</v>
      </c>
      <c r="G331" s="223"/>
      <c r="H331" s="224" t="s">
        <v>19</v>
      </c>
      <c r="I331" s="226"/>
      <c r="J331" s="223"/>
      <c r="K331" s="223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143</v>
      </c>
      <c r="AU331" s="231" t="s">
        <v>83</v>
      </c>
      <c r="AV331" s="13" t="s">
        <v>81</v>
      </c>
      <c r="AW331" s="13" t="s">
        <v>34</v>
      </c>
      <c r="AX331" s="13" t="s">
        <v>73</v>
      </c>
      <c r="AY331" s="231" t="s">
        <v>132</v>
      </c>
    </row>
    <row r="332" s="14" customFormat="1">
      <c r="A332" s="14"/>
      <c r="B332" s="232"/>
      <c r="C332" s="233"/>
      <c r="D332" s="217" t="s">
        <v>143</v>
      </c>
      <c r="E332" s="234" t="s">
        <v>19</v>
      </c>
      <c r="F332" s="235" t="s">
        <v>455</v>
      </c>
      <c r="G332" s="233"/>
      <c r="H332" s="236">
        <v>5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2" t="s">
        <v>143</v>
      </c>
      <c r="AU332" s="242" t="s">
        <v>83</v>
      </c>
      <c r="AV332" s="14" t="s">
        <v>83</v>
      </c>
      <c r="AW332" s="14" t="s">
        <v>34</v>
      </c>
      <c r="AX332" s="14" t="s">
        <v>73</v>
      </c>
      <c r="AY332" s="242" t="s">
        <v>132</v>
      </c>
    </row>
    <row r="333" s="2" customFormat="1" ht="13.8" customHeight="1">
      <c r="A333" s="38"/>
      <c r="B333" s="39"/>
      <c r="C333" s="243" t="s">
        <v>456</v>
      </c>
      <c r="D333" s="243" t="s">
        <v>250</v>
      </c>
      <c r="E333" s="244" t="s">
        <v>457</v>
      </c>
      <c r="F333" s="245" t="s">
        <v>458</v>
      </c>
      <c r="G333" s="246" t="s">
        <v>316</v>
      </c>
      <c r="H333" s="247">
        <v>5</v>
      </c>
      <c r="I333" s="248"/>
      <c r="J333" s="249">
        <f>ROUND(I333*H333,2)</f>
        <v>0</v>
      </c>
      <c r="K333" s="245" t="s">
        <v>138</v>
      </c>
      <c r="L333" s="250"/>
      <c r="M333" s="251" t="s">
        <v>19</v>
      </c>
      <c r="N333" s="252" t="s">
        <v>44</v>
      </c>
      <c r="O333" s="84"/>
      <c r="P333" s="213">
        <f>O333*H333</f>
        <v>0</v>
      </c>
      <c r="Q333" s="213">
        <v>0.039</v>
      </c>
      <c r="R333" s="213">
        <f>Q333*H333</f>
        <v>0.19500000000000001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205</v>
      </c>
      <c r="AT333" s="215" t="s">
        <v>250</v>
      </c>
      <c r="AU333" s="215" t="s">
        <v>83</v>
      </c>
      <c r="AY333" s="17" t="s">
        <v>132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81</v>
      </c>
      <c r="BK333" s="216">
        <f>ROUND(I333*H333,2)</f>
        <v>0</v>
      </c>
      <c r="BL333" s="17" t="s">
        <v>139</v>
      </c>
      <c r="BM333" s="215" t="s">
        <v>459</v>
      </c>
    </row>
    <row r="334" s="2" customFormat="1">
      <c r="A334" s="38"/>
      <c r="B334" s="39"/>
      <c r="C334" s="40"/>
      <c r="D334" s="217" t="s">
        <v>141</v>
      </c>
      <c r="E334" s="40"/>
      <c r="F334" s="218" t="s">
        <v>458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141</v>
      </c>
      <c r="AU334" s="17" t="s">
        <v>83</v>
      </c>
    </row>
    <row r="335" s="2" customFormat="1" ht="22.2" customHeight="1">
      <c r="A335" s="38"/>
      <c r="B335" s="39"/>
      <c r="C335" s="204" t="s">
        <v>460</v>
      </c>
      <c r="D335" s="204" t="s">
        <v>134</v>
      </c>
      <c r="E335" s="205" t="s">
        <v>461</v>
      </c>
      <c r="F335" s="206" t="s">
        <v>462</v>
      </c>
      <c r="G335" s="207" t="s">
        <v>463</v>
      </c>
      <c r="H335" s="208">
        <v>2</v>
      </c>
      <c r="I335" s="209"/>
      <c r="J335" s="210">
        <f>ROUND(I335*H335,2)</f>
        <v>0</v>
      </c>
      <c r="K335" s="206" t="s">
        <v>138</v>
      </c>
      <c r="L335" s="44"/>
      <c r="M335" s="211" t="s">
        <v>19</v>
      </c>
      <c r="N335" s="212" t="s">
        <v>44</v>
      </c>
      <c r="O335" s="84"/>
      <c r="P335" s="213">
        <f>O335*H335</f>
        <v>0</v>
      </c>
      <c r="Q335" s="213">
        <v>0.42080000000000001</v>
      </c>
      <c r="R335" s="213">
        <f>Q335*H335</f>
        <v>0.84160000000000001</v>
      </c>
      <c r="S335" s="213">
        <v>0</v>
      </c>
      <c r="T335" s="21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5" t="s">
        <v>139</v>
      </c>
      <c r="AT335" s="215" t="s">
        <v>134</v>
      </c>
      <c r="AU335" s="215" t="s">
        <v>83</v>
      </c>
      <c r="AY335" s="17" t="s">
        <v>132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81</v>
      </c>
      <c r="BK335" s="216">
        <f>ROUND(I335*H335,2)</f>
        <v>0</v>
      </c>
      <c r="BL335" s="17" t="s">
        <v>139</v>
      </c>
      <c r="BM335" s="215" t="s">
        <v>464</v>
      </c>
    </row>
    <row r="336" s="2" customFormat="1">
      <c r="A336" s="38"/>
      <c r="B336" s="39"/>
      <c r="C336" s="40"/>
      <c r="D336" s="217" t="s">
        <v>141</v>
      </c>
      <c r="E336" s="40"/>
      <c r="F336" s="218" t="s">
        <v>462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141</v>
      </c>
      <c r="AU336" s="17" t="s">
        <v>83</v>
      </c>
    </row>
    <row r="337" s="2" customFormat="1" ht="22.2" customHeight="1">
      <c r="A337" s="38"/>
      <c r="B337" s="39"/>
      <c r="C337" s="204" t="s">
        <v>465</v>
      </c>
      <c r="D337" s="204" t="s">
        <v>134</v>
      </c>
      <c r="E337" s="205" t="s">
        <v>466</v>
      </c>
      <c r="F337" s="206" t="s">
        <v>467</v>
      </c>
      <c r="G337" s="207" t="s">
        <v>137</v>
      </c>
      <c r="H337" s="208">
        <v>2</v>
      </c>
      <c r="I337" s="209"/>
      <c r="J337" s="210">
        <f>ROUND(I337*H337,2)</f>
        <v>0</v>
      </c>
      <c r="K337" s="206" t="s">
        <v>138</v>
      </c>
      <c r="L337" s="44"/>
      <c r="M337" s="211" t="s">
        <v>19</v>
      </c>
      <c r="N337" s="212" t="s">
        <v>44</v>
      </c>
      <c r="O337" s="8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139</v>
      </c>
      <c r="AT337" s="215" t="s">
        <v>134</v>
      </c>
      <c r="AU337" s="215" t="s">
        <v>83</v>
      </c>
      <c r="AY337" s="17" t="s">
        <v>132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81</v>
      </c>
      <c r="BK337" s="216">
        <f>ROUND(I337*H337,2)</f>
        <v>0</v>
      </c>
      <c r="BL337" s="17" t="s">
        <v>139</v>
      </c>
      <c r="BM337" s="215" t="s">
        <v>468</v>
      </c>
    </row>
    <row r="338" s="2" customFormat="1">
      <c r="A338" s="38"/>
      <c r="B338" s="39"/>
      <c r="C338" s="40"/>
      <c r="D338" s="217" t="s">
        <v>141</v>
      </c>
      <c r="E338" s="40"/>
      <c r="F338" s="218" t="s">
        <v>469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141</v>
      </c>
      <c r="AU338" s="17" t="s">
        <v>83</v>
      </c>
    </row>
    <row r="339" s="13" customFormat="1">
      <c r="A339" s="13"/>
      <c r="B339" s="222"/>
      <c r="C339" s="223"/>
      <c r="D339" s="217" t="s">
        <v>143</v>
      </c>
      <c r="E339" s="224" t="s">
        <v>19</v>
      </c>
      <c r="F339" s="225" t="s">
        <v>327</v>
      </c>
      <c r="G339" s="223"/>
      <c r="H339" s="224" t="s">
        <v>19</v>
      </c>
      <c r="I339" s="226"/>
      <c r="J339" s="223"/>
      <c r="K339" s="223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143</v>
      </c>
      <c r="AU339" s="231" t="s">
        <v>83</v>
      </c>
      <c r="AV339" s="13" t="s">
        <v>81</v>
      </c>
      <c r="AW339" s="13" t="s">
        <v>34</v>
      </c>
      <c r="AX339" s="13" t="s">
        <v>73</v>
      </c>
      <c r="AY339" s="231" t="s">
        <v>132</v>
      </c>
    </row>
    <row r="340" s="14" customFormat="1">
      <c r="A340" s="14"/>
      <c r="B340" s="232"/>
      <c r="C340" s="233"/>
      <c r="D340" s="217" t="s">
        <v>143</v>
      </c>
      <c r="E340" s="234" t="s">
        <v>19</v>
      </c>
      <c r="F340" s="235" t="s">
        <v>470</v>
      </c>
      <c r="G340" s="233"/>
      <c r="H340" s="236">
        <v>2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143</v>
      </c>
      <c r="AU340" s="242" t="s">
        <v>83</v>
      </c>
      <c r="AV340" s="14" t="s">
        <v>83</v>
      </c>
      <c r="AW340" s="14" t="s">
        <v>34</v>
      </c>
      <c r="AX340" s="14" t="s">
        <v>73</v>
      </c>
      <c r="AY340" s="242" t="s">
        <v>132</v>
      </c>
    </row>
    <row r="341" s="2" customFormat="1" ht="13.8" customHeight="1">
      <c r="A341" s="38"/>
      <c r="B341" s="39"/>
      <c r="C341" s="204" t="s">
        <v>471</v>
      </c>
      <c r="D341" s="204" t="s">
        <v>134</v>
      </c>
      <c r="E341" s="205" t="s">
        <v>472</v>
      </c>
      <c r="F341" s="206" t="s">
        <v>473</v>
      </c>
      <c r="G341" s="207" t="s">
        <v>257</v>
      </c>
      <c r="H341" s="208">
        <v>5</v>
      </c>
      <c r="I341" s="209"/>
      <c r="J341" s="210">
        <f>ROUND(I341*H341,2)</f>
        <v>0</v>
      </c>
      <c r="K341" s="206" t="s">
        <v>138</v>
      </c>
      <c r="L341" s="44"/>
      <c r="M341" s="211" t="s">
        <v>19</v>
      </c>
      <c r="N341" s="212" t="s">
        <v>44</v>
      </c>
      <c r="O341" s="84"/>
      <c r="P341" s="213">
        <f>O341*H341</f>
        <v>0</v>
      </c>
      <c r="Q341" s="213">
        <v>0.0040200000000000001</v>
      </c>
      <c r="R341" s="213">
        <f>Q341*H341</f>
        <v>0.0201</v>
      </c>
      <c r="S341" s="213">
        <v>0</v>
      </c>
      <c r="T341" s="21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5" t="s">
        <v>139</v>
      </c>
      <c r="AT341" s="215" t="s">
        <v>134</v>
      </c>
      <c r="AU341" s="215" t="s">
        <v>83</v>
      </c>
      <c r="AY341" s="17" t="s">
        <v>132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81</v>
      </c>
      <c r="BK341" s="216">
        <f>ROUND(I341*H341,2)</f>
        <v>0</v>
      </c>
      <c r="BL341" s="17" t="s">
        <v>139</v>
      </c>
      <c r="BM341" s="215" t="s">
        <v>474</v>
      </c>
    </row>
    <row r="342" s="2" customFormat="1">
      <c r="A342" s="38"/>
      <c r="B342" s="39"/>
      <c r="C342" s="40"/>
      <c r="D342" s="217" t="s">
        <v>141</v>
      </c>
      <c r="E342" s="40"/>
      <c r="F342" s="218" t="s">
        <v>475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141</v>
      </c>
      <c r="AU342" s="17" t="s">
        <v>83</v>
      </c>
    </row>
    <row r="343" s="13" customFormat="1">
      <c r="A343" s="13"/>
      <c r="B343" s="222"/>
      <c r="C343" s="223"/>
      <c r="D343" s="217" t="s">
        <v>143</v>
      </c>
      <c r="E343" s="224" t="s">
        <v>19</v>
      </c>
      <c r="F343" s="225" t="s">
        <v>327</v>
      </c>
      <c r="G343" s="223"/>
      <c r="H343" s="224" t="s">
        <v>19</v>
      </c>
      <c r="I343" s="226"/>
      <c r="J343" s="223"/>
      <c r="K343" s="223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143</v>
      </c>
      <c r="AU343" s="231" t="s">
        <v>83</v>
      </c>
      <c r="AV343" s="13" t="s">
        <v>81</v>
      </c>
      <c r="AW343" s="13" t="s">
        <v>34</v>
      </c>
      <c r="AX343" s="13" t="s">
        <v>73</v>
      </c>
      <c r="AY343" s="231" t="s">
        <v>132</v>
      </c>
    </row>
    <row r="344" s="14" customFormat="1">
      <c r="A344" s="14"/>
      <c r="B344" s="232"/>
      <c r="C344" s="233"/>
      <c r="D344" s="217" t="s">
        <v>143</v>
      </c>
      <c r="E344" s="234" t="s">
        <v>19</v>
      </c>
      <c r="F344" s="235" t="s">
        <v>476</v>
      </c>
      <c r="G344" s="233"/>
      <c r="H344" s="236">
        <v>5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2" t="s">
        <v>143</v>
      </c>
      <c r="AU344" s="242" t="s">
        <v>83</v>
      </c>
      <c r="AV344" s="14" t="s">
        <v>83</v>
      </c>
      <c r="AW344" s="14" t="s">
        <v>34</v>
      </c>
      <c r="AX344" s="14" t="s">
        <v>73</v>
      </c>
      <c r="AY344" s="242" t="s">
        <v>132</v>
      </c>
    </row>
    <row r="345" s="12" customFormat="1" ht="22.8" customHeight="1">
      <c r="A345" s="12"/>
      <c r="B345" s="188"/>
      <c r="C345" s="189"/>
      <c r="D345" s="190" t="s">
        <v>72</v>
      </c>
      <c r="E345" s="202" t="s">
        <v>210</v>
      </c>
      <c r="F345" s="202" t="s">
        <v>477</v>
      </c>
      <c r="G345" s="189"/>
      <c r="H345" s="189"/>
      <c r="I345" s="192"/>
      <c r="J345" s="203">
        <f>BK345</f>
        <v>0</v>
      </c>
      <c r="K345" s="189"/>
      <c r="L345" s="194"/>
      <c r="M345" s="195"/>
      <c r="N345" s="196"/>
      <c r="O345" s="196"/>
      <c r="P345" s="197">
        <f>P346+P430</f>
        <v>0</v>
      </c>
      <c r="Q345" s="196"/>
      <c r="R345" s="197">
        <f>R346+R430</f>
        <v>183.031328</v>
      </c>
      <c r="S345" s="196"/>
      <c r="T345" s="198">
        <f>T346+T430</f>
        <v>148.01599999999999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9" t="s">
        <v>81</v>
      </c>
      <c r="AT345" s="200" t="s">
        <v>72</v>
      </c>
      <c r="AU345" s="200" t="s">
        <v>81</v>
      </c>
      <c r="AY345" s="199" t="s">
        <v>132</v>
      </c>
      <c r="BK345" s="201">
        <f>BK346+BK430</f>
        <v>0</v>
      </c>
    </row>
    <row r="346" s="12" customFormat="1" ht="20.88" customHeight="1">
      <c r="A346" s="12"/>
      <c r="B346" s="188"/>
      <c r="C346" s="189"/>
      <c r="D346" s="190" t="s">
        <v>72</v>
      </c>
      <c r="E346" s="202" t="s">
        <v>478</v>
      </c>
      <c r="F346" s="202" t="s">
        <v>479</v>
      </c>
      <c r="G346" s="189"/>
      <c r="H346" s="189"/>
      <c r="I346" s="192"/>
      <c r="J346" s="203">
        <f>BK346</f>
        <v>0</v>
      </c>
      <c r="K346" s="189"/>
      <c r="L346" s="194"/>
      <c r="M346" s="195"/>
      <c r="N346" s="196"/>
      <c r="O346" s="196"/>
      <c r="P346" s="197">
        <f>SUM(P347:P429)</f>
        <v>0</v>
      </c>
      <c r="Q346" s="196"/>
      <c r="R346" s="197">
        <f>SUM(R347:R429)</f>
        <v>183.01132799999999</v>
      </c>
      <c r="S346" s="196"/>
      <c r="T346" s="198">
        <f>SUM(T347:T429)</f>
        <v>87.879999999999995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99" t="s">
        <v>81</v>
      </c>
      <c r="AT346" s="200" t="s">
        <v>72</v>
      </c>
      <c r="AU346" s="200" t="s">
        <v>83</v>
      </c>
      <c r="AY346" s="199" t="s">
        <v>132</v>
      </c>
      <c r="BK346" s="201">
        <f>SUM(BK347:BK429)</f>
        <v>0</v>
      </c>
    </row>
    <row r="347" s="2" customFormat="1" ht="22.2" customHeight="1">
      <c r="A347" s="38"/>
      <c r="B347" s="39"/>
      <c r="C347" s="204" t="s">
        <v>480</v>
      </c>
      <c r="D347" s="204" t="s">
        <v>134</v>
      </c>
      <c r="E347" s="205" t="s">
        <v>481</v>
      </c>
      <c r="F347" s="206" t="s">
        <v>482</v>
      </c>
      <c r="G347" s="207" t="s">
        <v>316</v>
      </c>
      <c r="H347" s="208">
        <v>874</v>
      </c>
      <c r="I347" s="209"/>
      <c r="J347" s="210">
        <f>ROUND(I347*H347,2)</f>
        <v>0</v>
      </c>
      <c r="K347" s="206" t="s">
        <v>138</v>
      </c>
      <c r="L347" s="44"/>
      <c r="M347" s="211" t="s">
        <v>19</v>
      </c>
      <c r="N347" s="212" t="s">
        <v>44</v>
      </c>
      <c r="O347" s="84"/>
      <c r="P347" s="213">
        <f>O347*H347</f>
        <v>0</v>
      </c>
      <c r="Q347" s="213">
        <v>0.1295</v>
      </c>
      <c r="R347" s="213">
        <f>Q347*H347</f>
        <v>113.18300000000001</v>
      </c>
      <c r="S347" s="213">
        <v>0</v>
      </c>
      <c r="T347" s="21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139</v>
      </c>
      <c r="AT347" s="215" t="s">
        <v>134</v>
      </c>
      <c r="AU347" s="215" t="s">
        <v>172</v>
      </c>
      <c r="AY347" s="17" t="s">
        <v>132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81</v>
      </c>
      <c r="BK347" s="216">
        <f>ROUND(I347*H347,2)</f>
        <v>0</v>
      </c>
      <c r="BL347" s="17" t="s">
        <v>139</v>
      </c>
      <c r="BM347" s="215" t="s">
        <v>483</v>
      </c>
    </row>
    <row r="348" s="2" customFormat="1">
      <c r="A348" s="38"/>
      <c r="B348" s="39"/>
      <c r="C348" s="40"/>
      <c r="D348" s="217" t="s">
        <v>141</v>
      </c>
      <c r="E348" s="40"/>
      <c r="F348" s="218" t="s">
        <v>484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141</v>
      </c>
      <c r="AU348" s="17" t="s">
        <v>172</v>
      </c>
    </row>
    <row r="349" s="14" customFormat="1">
      <c r="A349" s="14"/>
      <c r="B349" s="232"/>
      <c r="C349" s="233"/>
      <c r="D349" s="217" t="s">
        <v>143</v>
      </c>
      <c r="E349" s="234" t="s">
        <v>19</v>
      </c>
      <c r="F349" s="235" t="s">
        <v>485</v>
      </c>
      <c r="G349" s="233"/>
      <c r="H349" s="236">
        <v>432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2" t="s">
        <v>143</v>
      </c>
      <c r="AU349" s="242" t="s">
        <v>172</v>
      </c>
      <c r="AV349" s="14" t="s">
        <v>83</v>
      </c>
      <c r="AW349" s="14" t="s">
        <v>34</v>
      </c>
      <c r="AX349" s="14" t="s">
        <v>73</v>
      </c>
      <c r="AY349" s="242" t="s">
        <v>132</v>
      </c>
    </row>
    <row r="350" s="14" customFormat="1">
      <c r="A350" s="14"/>
      <c r="B350" s="232"/>
      <c r="C350" s="233"/>
      <c r="D350" s="217" t="s">
        <v>143</v>
      </c>
      <c r="E350" s="234" t="s">
        <v>19</v>
      </c>
      <c r="F350" s="235" t="s">
        <v>486</v>
      </c>
      <c r="G350" s="233"/>
      <c r="H350" s="236">
        <v>372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2" t="s">
        <v>143</v>
      </c>
      <c r="AU350" s="242" t="s">
        <v>172</v>
      </c>
      <c r="AV350" s="14" t="s">
        <v>83</v>
      </c>
      <c r="AW350" s="14" t="s">
        <v>34</v>
      </c>
      <c r="AX350" s="14" t="s">
        <v>73</v>
      </c>
      <c r="AY350" s="242" t="s">
        <v>132</v>
      </c>
    </row>
    <row r="351" s="14" customFormat="1">
      <c r="A351" s="14"/>
      <c r="B351" s="232"/>
      <c r="C351" s="233"/>
      <c r="D351" s="217" t="s">
        <v>143</v>
      </c>
      <c r="E351" s="234" t="s">
        <v>19</v>
      </c>
      <c r="F351" s="235" t="s">
        <v>487</v>
      </c>
      <c r="G351" s="233"/>
      <c r="H351" s="236">
        <v>70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2" t="s">
        <v>143</v>
      </c>
      <c r="AU351" s="242" t="s">
        <v>172</v>
      </c>
      <c r="AV351" s="14" t="s">
        <v>83</v>
      </c>
      <c r="AW351" s="14" t="s">
        <v>34</v>
      </c>
      <c r="AX351" s="14" t="s">
        <v>73</v>
      </c>
      <c r="AY351" s="242" t="s">
        <v>132</v>
      </c>
    </row>
    <row r="352" s="2" customFormat="1" ht="13.8" customHeight="1">
      <c r="A352" s="38"/>
      <c r="B352" s="39"/>
      <c r="C352" s="243" t="s">
        <v>488</v>
      </c>
      <c r="D352" s="243" t="s">
        <v>250</v>
      </c>
      <c r="E352" s="244" t="s">
        <v>489</v>
      </c>
      <c r="F352" s="245" t="s">
        <v>490</v>
      </c>
      <c r="G352" s="246" t="s">
        <v>316</v>
      </c>
      <c r="H352" s="247">
        <v>882.74000000000001</v>
      </c>
      <c r="I352" s="248"/>
      <c r="J352" s="249">
        <f>ROUND(I352*H352,2)</f>
        <v>0</v>
      </c>
      <c r="K352" s="245" t="s">
        <v>138</v>
      </c>
      <c r="L352" s="250"/>
      <c r="M352" s="251" t="s">
        <v>19</v>
      </c>
      <c r="N352" s="252" t="s">
        <v>44</v>
      </c>
      <c r="O352" s="84"/>
      <c r="P352" s="213">
        <f>O352*H352</f>
        <v>0</v>
      </c>
      <c r="Q352" s="213">
        <v>0.044999999999999998</v>
      </c>
      <c r="R352" s="213">
        <f>Q352*H352</f>
        <v>39.723300000000002</v>
      </c>
      <c r="S352" s="213">
        <v>0</v>
      </c>
      <c r="T352" s="21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5" t="s">
        <v>205</v>
      </c>
      <c r="AT352" s="215" t="s">
        <v>250</v>
      </c>
      <c r="AU352" s="215" t="s">
        <v>172</v>
      </c>
      <c r="AY352" s="17" t="s">
        <v>132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7" t="s">
        <v>81</v>
      </c>
      <c r="BK352" s="216">
        <f>ROUND(I352*H352,2)</f>
        <v>0</v>
      </c>
      <c r="BL352" s="17" t="s">
        <v>139</v>
      </c>
      <c r="BM352" s="215" t="s">
        <v>491</v>
      </c>
    </row>
    <row r="353" s="2" customFormat="1">
      <c r="A353" s="38"/>
      <c r="B353" s="39"/>
      <c r="C353" s="40"/>
      <c r="D353" s="217" t="s">
        <v>141</v>
      </c>
      <c r="E353" s="40"/>
      <c r="F353" s="218" t="s">
        <v>490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141</v>
      </c>
      <c r="AU353" s="17" t="s">
        <v>172</v>
      </c>
    </row>
    <row r="354" s="14" customFormat="1">
      <c r="A354" s="14"/>
      <c r="B354" s="232"/>
      <c r="C354" s="233"/>
      <c r="D354" s="217" t="s">
        <v>143</v>
      </c>
      <c r="E354" s="234" t="s">
        <v>19</v>
      </c>
      <c r="F354" s="235" t="s">
        <v>485</v>
      </c>
      <c r="G354" s="233"/>
      <c r="H354" s="236">
        <v>432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2" t="s">
        <v>143</v>
      </c>
      <c r="AU354" s="242" t="s">
        <v>172</v>
      </c>
      <c r="AV354" s="14" t="s">
        <v>83</v>
      </c>
      <c r="AW354" s="14" t="s">
        <v>34</v>
      </c>
      <c r="AX354" s="14" t="s">
        <v>73</v>
      </c>
      <c r="AY354" s="242" t="s">
        <v>132</v>
      </c>
    </row>
    <row r="355" s="14" customFormat="1">
      <c r="A355" s="14"/>
      <c r="B355" s="232"/>
      <c r="C355" s="233"/>
      <c r="D355" s="217" t="s">
        <v>143</v>
      </c>
      <c r="E355" s="234" t="s">
        <v>19</v>
      </c>
      <c r="F355" s="235" t="s">
        <v>486</v>
      </c>
      <c r="G355" s="233"/>
      <c r="H355" s="236">
        <v>372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2" t="s">
        <v>143</v>
      </c>
      <c r="AU355" s="242" t="s">
        <v>172</v>
      </c>
      <c r="AV355" s="14" t="s">
        <v>83</v>
      </c>
      <c r="AW355" s="14" t="s">
        <v>34</v>
      </c>
      <c r="AX355" s="14" t="s">
        <v>73</v>
      </c>
      <c r="AY355" s="242" t="s">
        <v>132</v>
      </c>
    </row>
    <row r="356" s="14" customFormat="1">
      <c r="A356" s="14"/>
      <c r="B356" s="232"/>
      <c r="C356" s="233"/>
      <c r="D356" s="217" t="s">
        <v>143</v>
      </c>
      <c r="E356" s="234" t="s">
        <v>19</v>
      </c>
      <c r="F356" s="235" t="s">
        <v>487</v>
      </c>
      <c r="G356" s="233"/>
      <c r="H356" s="236">
        <v>70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2" t="s">
        <v>143</v>
      </c>
      <c r="AU356" s="242" t="s">
        <v>172</v>
      </c>
      <c r="AV356" s="14" t="s">
        <v>83</v>
      </c>
      <c r="AW356" s="14" t="s">
        <v>34</v>
      </c>
      <c r="AX356" s="14" t="s">
        <v>73</v>
      </c>
      <c r="AY356" s="242" t="s">
        <v>132</v>
      </c>
    </row>
    <row r="357" s="14" customFormat="1">
      <c r="A357" s="14"/>
      <c r="B357" s="232"/>
      <c r="C357" s="233"/>
      <c r="D357" s="217" t="s">
        <v>143</v>
      </c>
      <c r="E357" s="233"/>
      <c r="F357" s="235" t="s">
        <v>492</v>
      </c>
      <c r="G357" s="233"/>
      <c r="H357" s="236">
        <v>882.74000000000001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2" t="s">
        <v>143</v>
      </c>
      <c r="AU357" s="242" t="s">
        <v>172</v>
      </c>
      <c r="AV357" s="14" t="s">
        <v>83</v>
      </c>
      <c r="AW357" s="14" t="s">
        <v>4</v>
      </c>
      <c r="AX357" s="14" t="s">
        <v>81</v>
      </c>
      <c r="AY357" s="242" t="s">
        <v>132</v>
      </c>
    </row>
    <row r="358" s="2" customFormat="1" ht="22.2" customHeight="1">
      <c r="A358" s="38"/>
      <c r="B358" s="39"/>
      <c r="C358" s="204" t="s">
        <v>493</v>
      </c>
      <c r="D358" s="204" t="s">
        <v>134</v>
      </c>
      <c r="E358" s="205" t="s">
        <v>494</v>
      </c>
      <c r="F358" s="206" t="s">
        <v>495</v>
      </c>
      <c r="G358" s="207" t="s">
        <v>257</v>
      </c>
      <c r="H358" s="208">
        <v>604.5</v>
      </c>
      <c r="I358" s="209"/>
      <c r="J358" s="210">
        <f>ROUND(I358*H358,2)</f>
        <v>0</v>
      </c>
      <c r="K358" s="206" t="s">
        <v>138</v>
      </c>
      <c r="L358" s="44"/>
      <c r="M358" s="211" t="s">
        <v>19</v>
      </c>
      <c r="N358" s="212" t="s">
        <v>44</v>
      </c>
      <c r="O358" s="84"/>
      <c r="P358" s="213">
        <f>O358*H358</f>
        <v>0</v>
      </c>
      <c r="Q358" s="213">
        <v>0.00038000000000000002</v>
      </c>
      <c r="R358" s="213">
        <f>Q358*H358</f>
        <v>0.22971000000000003</v>
      </c>
      <c r="S358" s="213">
        <v>0</v>
      </c>
      <c r="T358" s="21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139</v>
      </c>
      <c r="AT358" s="215" t="s">
        <v>134</v>
      </c>
      <c r="AU358" s="215" t="s">
        <v>172</v>
      </c>
      <c r="AY358" s="17" t="s">
        <v>132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81</v>
      </c>
      <c r="BK358" s="216">
        <f>ROUND(I358*H358,2)</f>
        <v>0</v>
      </c>
      <c r="BL358" s="17" t="s">
        <v>139</v>
      </c>
      <c r="BM358" s="215" t="s">
        <v>496</v>
      </c>
    </row>
    <row r="359" s="2" customFormat="1">
      <c r="A359" s="38"/>
      <c r="B359" s="39"/>
      <c r="C359" s="40"/>
      <c r="D359" s="217" t="s">
        <v>141</v>
      </c>
      <c r="E359" s="40"/>
      <c r="F359" s="218" t="s">
        <v>497</v>
      </c>
      <c r="G359" s="40"/>
      <c r="H359" s="40"/>
      <c r="I359" s="219"/>
      <c r="J359" s="40"/>
      <c r="K359" s="40"/>
      <c r="L359" s="44"/>
      <c r="M359" s="220"/>
      <c r="N359" s="221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141</v>
      </c>
      <c r="AU359" s="17" t="s">
        <v>172</v>
      </c>
    </row>
    <row r="360" s="13" customFormat="1">
      <c r="A360" s="13"/>
      <c r="B360" s="222"/>
      <c r="C360" s="223"/>
      <c r="D360" s="217" t="s">
        <v>143</v>
      </c>
      <c r="E360" s="224" t="s">
        <v>19</v>
      </c>
      <c r="F360" s="225" t="s">
        <v>498</v>
      </c>
      <c r="G360" s="223"/>
      <c r="H360" s="224" t="s">
        <v>19</v>
      </c>
      <c r="I360" s="226"/>
      <c r="J360" s="223"/>
      <c r="K360" s="223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143</v>
      </c>
      <c r="AU360" s="231" t="s">
        <v>172</v>
      </c>
      <c r="AV360" s="13" t="s">
        <v>81</v>
      </c>
      <c r="AW360" s="13" t="s">
        <v>34</v>
      </c>
      <c r="AX360" s="13" t="s">
        <v>73</v>
      </c>
      <c r="AY360" s="231" t="s">
        <v>132</v>
      </c>
    </row>
    <row r="361" s="13" customFormat="1">
      <c r="A361" s="13"/>
      <c r="B361" s="222"/>
      <c r="C361" s="223"/>
      <c r="D361" s="217" t="s">
        <v>143</v>
      </c>
      <c r="E361" s="224" t="s">
        <v>19</v>
      </c>
      <c r="F361" s="225" t="s">
        <v>168</v>
      </c>
      <c r="G361" s="223"/>
      <c r="H361" s="224" t="s">
        <v>19</v>
      </c>
      <c r="I361" s="226"/>
      <c r="J361" s="223"/>
      <c r="K361" s="223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143</v>
      </c>
      <c r="AU361" s="231" t="s">
        <v>172</v>
      </c>
      <c r="AV361" s="13" t="s">
        <v>81</v>
      </c>
      <c r="AW361" s="13" t="s">
        <v>34</v>
      </c>
      <c r="AX361" s="13" t="s">
        <v>73</v>
      </c>
      <c r="AY361" s="231" t="s">
        <v>132</v>
      </c>
    </row>
    <row r="362" s="14" customFormat="1">
      <c r="A362" s="14"/>
      <c r="B362" s="232"/>
      <c r="C362" s="233"/>
      <c r="D362" s="217" t="s">
        <v>143</v>
      </c>
      <c r="E362" s="234" t="s">
        <v>19</v>
      </c>
      <c r="F362" s="235" t="s">
        <v>499</v>
      </c>
      <c r="G362" s="233"/>
      <c r="H362" s="236">
        <v>604.5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2" t="s">
        <v>143</v>
      </c>
      <c r="AU362" s="242" t="s">
        <v>172</v>
      </c>
      <c r="AV362" s="14" t="s">
        <v>83</v>
      </c>
      <c r="AW362" s="14" t="s">
        <v>34</v>
      </c>
      <c r="AX362" s="14" t="s">
        <v>73</v>
      </c>
      <c r="AY362" s="242" t="s">
        <v>132</v>
      </c>
    </row>
    <row r="363" s="2" customFormat="1" ht="22.2" customHeight="1">
      <c r="A363" s="38"/>
      <c r="B363" s="39"/>
      <c r="C363" s="204" t="s">
        <v>500</v>
      </c>
      <c r="D363" s="204" t="s">
        <v>134</v>
      </c>
      <c r="E363" s="205" t="s">
        <v>501</v>
      </c>
      <c r="F363" s="206" t="s">
        <v>502</v>
      </c>
      <c r="G363" s="207" t="s">
        <v>257</v>
      </c>
      <c r="H363" s="208">
        <v>604.5</v>
      </c>
      <c r="I363" s="209"/>
      <c r="J363" s="210">
        <f>ROUND(I363*H363,2)</f>
        <v>0</v>
      </c>
      <c r="K363" s="206" t="s">
        <v>138</v>
      </c>
      <c r="L363" s="44"/>
      <c r="M363" s="211" t="s">
        <v>19</v>
      </c>
      <c r="N363" s="212" t="s">
        <v>44</v>
      </c>
      <c r="O363" s="84"/>
      <c r="P363" s="213">
        <f>O363*H363</f>
        <v>0</v>
      </c>
      <c r="Q363" s="213">
        <v>0.00036000000000000002</v>
      </c>
      <c r="R363" s="213">
        <f>Q363*H363</f>
        <v>0.21762000000000001</v>
      </c>
      <c r="S363" s="213">
        <v>0</v>
      </c>
      <c r="T363" s="21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15" t="s">
        <v>139</v>
      </c>
      <c r="AT363" s="215" t="s">
        <v>134</v>
      </c>
      <c r="AU363" s="215" t="s">
        <v>172</v>
      </c>
      <c r="AY363" s="17" t="s">
        <v>132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81</v>
      </c>
      <c r="BK363" s="216">
        <f>ROUND(I363*H363,2)</f>
        <v>0</v>
      </c>
      <c r="BL363" s="17" t="s">
        <v>139</v>
      </c>
      <c r="BM363" s="215" t="s">
        <v>503</v>
      </c>
    </row>
    <row r="364" s="2" customFormat="1">
      <c r="A364" s="38"/>
      <c r="B364" s="39"/>
      <c r="C364" s="40"/>
      <c r="D364" s="217" t="s">
        <v>141</v>
      </c>
      <c r="E364" s="40"/>
      <c r="F364" s="218" t="s">
        <v>504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141</v>
      </c>
      <c r="AU364" s="17" t="s">
        <v>172</v>
      </c>
    </row>
    <row r="365" s="13" customFormat="1">
      <c r="A365" s="13"/>
      <c r="B365" s="222"/>
      <c r="C365" s="223"/>
      <c r="D365" s="217" t="s">
        <v>143</v>
      </c>
      <c r="E365" s="224" t="s">
        <v>19</v>
      </c>
      <c r="F365" s="225" t="s">
        <v>498</v>
      </c>
      <c r="G365" s="223"/>
      <c r="H365" s="224" t="s">
        <v>19</v>
      </c>
      <c r="I365" s="226"/>
      <c r="J365" s="223"/>
      <c r="K365" s="223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143</v>
      </c>
      <c r="AU365" s="231" t="s">
        <v>172</v>
      </c>
      <c r="AV365" s="13" t="s">
        <v>81</v>
      </c>
      <c r="AW365" s="13" t="s">
        <v>34</v>
      </c>
      <c r="AX365" s="13" t="s">
        <v>73</v>
      </c>
      <c r="AY365" s="231" t="s">
        <v>132</v>
      </c>
    </row>
    <row r="366" s="13" customFormat="1">
      <c r="A366" s="13"/>
      <c r="B366" s="222"/>
      <c r="C366" s="223"/>
      <c r="D366" s="217" t="s">
        <v>143</v>
      </c>
      <c r="E366" s="224" t="s">
        <v>19</v>
      </c>
      <c r="F366" s="225" t="s">
        <v>168</v>
      </c>
      <c r="G366" s="223"/>
      <c r="H366" s="224" t="s">
        <v>19</v>
      </c>
      <c r="I366" s="226"/>
      <c r="J366" s="223"/>
      <c r="K366" s="223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143</v>
      </c>
      <c r="AU366" s="231" t="s">
        <v>172</v>
      </c>
      <c r="AV366" s="13" t="s">
        <v>81</v>
      </c>
      <c r="AW366" s="13" t="s">
        <v>34</v>
      </c>
      <c r="AX366" s="13" t="s">
        <v>73</v>
      </c>
      <c r="AY366" s="231" t="s">
        <v>132</v>
      </c>
    </row>
    <row r="367" s="14" customFormat="1">
      <c r="A367" s="14"/>
      <c r="B367" s="232"/>
      <c r="C367" s="233"/>
      <c r="D367" s="217" t="s">
        <v>143</v>
      </c>
      <c r="E367" s="234" t="s">
        <v>19</v>
      </c>
      <c r="F367" s="235" t="s">
        <v>499</v>
      </c>
      <c r="G367" s="233"/>
      <c r="H367" s="236">
        <v>604.5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143</v>
      </c>
      <c r="AU367" s="242" t="s">
        <v>172</v>
      </c>
      <c r="AV367" s="14" t="s">
        <v>83</v>
      </c>
      <c r="AW367" s="14" t="s">
        <v>34</v>
      </c>
      <c r="AX367" s="14" t="s">
        <v>73</v>
      </c>
      <c r="AY367" s="242" t="s">
        <v>132</v>
      </c>
    </row>
    <row r="368" s="2" customFormat="1" ht="13.8" customHeight="1">
      <c r="A368" s="38"/>
      <c r="B368" s="39"/>
      <c r="C368" s="204" t="s">
        <v>505</v>
      </c>
      <c r="D368" s="204" t="s">
        <v>134</v>
      </c>
      <c r="E368" s="205" t="s">
        <v>506</v>
      </c>
      <c r="F368" s="206" t="s">
        <v>507</v>
      </c>
      <c r="G368" s="207" t="s">
        <v>316</v>
      </c>
      <c r="H368" s="208">
        <v>83</v>
      </c>
      <c r="I368" s="209"/>
      <c r="J368" s="210">
        <f>ROUND(I368*H368,2)</f>
        <v>0</v>
      </c>
      <c r="K368" s="206" t="s">
        <v>138</v>
      </c>
      <c r="L368" s="44"/>
      <c r="M368" s="211" t="s">
        <v>19</v>
      </c>
      <c r="N368" s="212" t="s">
        <v>44</v>
      </c>
      <c r="O368" s="8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139</v>
      </c>
      <c r="AT368" s="215" t="s">
        <v>134</v>
      </c>
      <c r="AU368" s="215" t="s">
        <v>172</v>
      </c>
      <c r="AY368" s="17" t="s">
        <v>132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81</v>
      </c>
      <c r="BK368" s="216">
        <f>ROUND(I368*H368,2)</f>
        <v>0</v>
      </c>
      <c r="BL368" s="17" t="s">
        <v>139</v>
      </c>
      <c r="BM368" s="215" t="s">
        <v>508</v>
      </c>
    </row>
    <row r="369" s="2" customFormat="1">
      <c r="A369" s="38"/>
      <c r="B369" s="39"/>
      <c r="C369" s="40"/>
      <c r="D369" s="217" t="s">
        <v>141</v>
      </c>
      <c r="E369" s="40"/>
      <c r="F369" s="218" t="s">
        <v>509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141</v>
      </c>
      <c r="AU369" s="17" t="s">
        <v>172</v>
      </c>
    </row>
    <row r="370" s="13" customFormat="1">
      <c r="A370" s="13"/>
      <c r="B370" s="222"/>
      <c r="C370" s="223"/>
      <c r="D370" s="217" t="s">
        <v>143</v>
      </c>
      <c r="E370" s="224" t="s">
        <v>19</v>
      </c>
      <c r="F370" s="225" t="s">
        <v>510</v>
      </c>
      <c r="G370" s="223"/>
      <c r="H370" s="224" t="s">
        <v>19</v>
      </c>
      <c r="I370" s="226"/>
      <c r="J370" s="223"/>
      <c r="K370" s="223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143</v>
      </c>
      <c r="AU370" s="231" t="s">
        <v>172</v>
      </c>
      <c r="AV370" s="13" t="s">
        <v>81</v>
      </c>
      <c r="AW370" s="13" t="s">
        <v>34</v>
      </c>
      <c r="AX370" s="13" t="s">
        <v>73</v>
      </c>
      <c r="AY370" s="231" t="s">
        <v>132</v>
      </c>
    </row>
    <row r="371" s="14" customFormat="1">
      <c r="A371" s="14"/>
      <c r="B371" s="232"/>
      <c r="C371" s="233"/>
      <c r="D371" s="217" t="s">
        <v>143</v>
      </c>
      <c r="E371" s="234" t="s">
        <v>19</v>
      </c>
      <c r="F371" s="235" t="s">
        <v>511</v>
      </c>
      <c r="G371" s="233"/>
      <c r="H371" s="236">
        <v>6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2" t="s">
        <v>143</v>
      </c>
      <c r="AU371" s="242" t="s">
        <v>172</v>
      </c>
      <c r="AV371" s="14" t="s">
        <v>83</v>
      </c>
      <c r="AW371" s="14" t="s">
        <v>34</v>
      </c>
      <c r="AX371" s="14" t="s">
        <v>73</v>
      </c>
      <c r="AY371" s="242" t="s">
        <v>132</v>
      </c>
    </row>
    <row r="372" s="14" customFormat="1">
      <c r="A372" s="14"/>
      <c r="B372" s="232"/>
      <c r="C372" s="233"/>
      <c r="D372" s="217" t="s">
        <v>143</v>
      </c>
      <c r="E372" s="234" t="s">
        <v>19</v>
      </c>
      <c r="F372" s="235" t="s">
        <v>512</v>
      </c>
      <c r="G372" s="233"/>
      <c r="H372" s="236">
        <v>20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2" t="s">
        <v>143</v>
      </c>
      <c r="AU372" s="242" t="s">
        <v>172</v>
      </c>
      <c r="AV372" s="14" t="s">
        <v>83</v>
      </c>
      <c r="AW372" s="14" t="s">
        <v>34</v>
      </c>
      <c r="AX372" s="14" t="s">
        <v>73</v>
      </c>
      <c r="AY372" s="242" t="s">
        <v>132</v>
      </c>
    </row>
    <row r="373" s="14" customFormat="1">
      <c r="A373" s="14"/>
      <c r="B373" s="232"/>
      <c r="C373" s="233"/>
      <c r="D373" s="217" t="s">
        <v>143</v>
      </c>
      <c r="E373" s="234" t="s">
        <v>19</v>
      </c>
      <c r="F373" s="235" t="s">
        <v>513</v>
      </c>
      <c r="G373" s="233"/>
      <c r="H373" s="236">
        <v>12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2" t="s">
        <v>143</v>
      </c>
      <c r="AU373" s="242" t="s">
        <v>172</v>
      </c>
      <c r="AV373" s="14" t="s">
        <v>83</v>
      </c>
      <c r="AW373" s="14" t="s">
        <v>34</v>
      </c>
      <c r="AX373" s="14" t="s">
        <v>73</v>
      </c>
      <c r="AY373" s="242" t="s">
        <v>132</v>
      </c>
    </row>
    <row r="374" s="13" customFormat="1">
      <c r="A374" s="13"/>
      <c r="B374" s="222"/>
      <c r="C374" s="223"/>
      <c r="D374" s="217" t="s">
        <v>143</v>
      </c>
      <c r="E374" s="224" t="s">
        <v>19</v>
      </c>
      <c r="F374" s="225" t="s">
        <v>514</v>
      </c>
      <c r="G374" s="223"/>
      <c r="H374" s="224" t="s">
        <v>19</v>
      </c>
      <c r="I374" s="226"/>
      <c r="J374" s="223"/>
      <c r="K374" s="223"/>
      <c r="L374" s="227"/>
      <c r="M374" s="228"/>
      <c r="N374" s="229"/>
      <c r="O374" s="229"/>
      <c r="P374" s="229"/>
      <c r="Q374" s="229"/>
      <c r="R374" s="229"/>
      <c r="S374" s="229"/>
      <c r="T374" s="23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1" t="s">
        <v>143</v>
      </c>
      <c r="AU374" s="231" t="s">
        <v>172</v>
      </c>
      <c r="AV374" s="13" t="s">
        <v>81</v>
      </c>
      <c r="AW374" s="13" t="s">
        <v>34</v>
      </c>
      <c r="AX374" s="13" t="s">
        <v>73</v>
      </c>
      <c r="AY374" s="231" t="s">
        <v>132</v>
      </c>
    </row>
    <row r="375" s="14" customFormat="1">
      <c r="A375" s="14"/>
      <c r="B375" s="232"/>
      <c r="C375" s="233"/>
      <c r="D375" s="217" t="s">
        <v>143</v>
      </c>
      <c r="E375" s="234" t="s">
        <v>19</v>
      </c>
      <c r="F375" s="235" t="s">
        <v>515</v>
      </c>
      <c r="G375" s="233"/>
      <c r="H375" s="236">
        <v>10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2" t="s">
        <v>143</v>
      </c>
      <c r="AU375" s="242" t="s">
        <v>172</v>
      </c>
      <c r="AV375" s="14" t="s">
        <v>83</v>
      </c>
      <c r="AW375" s="14" t="s">
        <v>34</v>
      </c>
      <c r="AX375" s="14" t="s">
        <v>73</v>
      </c>
      <c r="AY375" s="242" t="s">
        <v>132</v>
      </c>
    </row>
    <row r="376" s="14" customFormat="1">
      <c r="A376" s="14"/>
      <c r="B376" s="232"/>
      <c r="C376" s="233"/>
      <c r="D376" s="217" t="s">
        <v>143</v>
      </c>
      <c r="E376" s="234" t="s">
        <v>19</v>
      </c>
      <c r="F376" s="235" t="s">
        <v>516</v>
      </c>
      <c r="G376" s="233"/>
      <c r="H376" s="236">
        <v>5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2" t="s">
        <v>143</v>
      </c>
      <c r="AU376" s="242" t="s">
        <v>172</v>
      </c>
      <c r="AV376" s="14" t="s">
        <v>83</v>
      </c>
      <c r="AW376" s="14" t="s">
        <v>34</v>
      </c>
      <c r="AX376" s="14" t="s">
        <v>73</v>
      </c>
      <c r="AY376" s="242" t="s">
        <v>132</v>
      </c>
    </row>
    <row r="377" s="14" customFormat="1">
      <c r="A377" s="14"/>
      <c r="B377" s="232"/>
      <c r="C377" s="233"/>
      <c r="D377" s="217" t="s">
        <v>143</v>
      </c>
      <c r="E377" s="234" t="s">
        <v>19</v>
      </c>
      <c r="F377" s="235" t="s">
        <v>517</v>
      </c>
      <c r="G377" s="233"/>
      <c r="H377" s="236">
        <v>12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2" t="s">
        <v>143</v>
      </c>
      <c r="AU377" s="242" t="s">
        <v>172</v>
      </c>
      <c r="AV377" s="14" t="s">
        <v>83</v>
      </c>
      <c r="AW377" s="14" t="s">
        <v>34</v>
      </c>
      <c r="AX377" s="14" t="s">
        <v>73</v>
      </c>
      <c r="AY377" s="242" t="s">
        <v>132</v>
      </c>
    </row>
    <row r="378" s="14" customFormat="1">
      <c r="A378" s="14"/>
      <c r="B378" s="232"/>
      <c r="C378" s="233"/>
      <c r="D378" s="217" t="s">
        <v>143</v>
      </c>
      <c r="E378" s="234" t="s">
        <v>19</v>
      </c>
      <c r="F378" s="235" t="s">
        <v>518</v>
      </c>
      <c r="G378" s="233"/>
      <c r="H378" s="236">
        <v>12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2" t="s">
        <v>143</v>
      </c>
      <c r="AU378" s="242" t="s">
        <v>172</v>
      </c>
      <c r="AV378" s="14" t="s">
        <v>83</v>
      </c>
      <c r="AW378" s="14" t="s">
        <v>34</v>
      </c>
      <c r="AX378" s="14" t="s">
        <v>73</v>
      </c>
      <c r="AY378" s="242" t="s">
        <v>132</v>
      </c>
    </row>
    <row r="379" s="14" customFormat="1">
      <c r="A379" s="14"/>
      <c r="B379" s="232"/>
      <c r="C379" s="233"/>
      <c r="D379" s="217" t="s">
        <v>143</v>
      </c>
      <c r="E379" s="234" t="s">
        <v>19</v>
      </c>
      <c r="F379" s="235" t="s">
        <v>519</v>
      </c>
      <c r="G379" s="233"/>
      <c r="H379" s="236">
        <v>6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2" t="s">
        <v>143</v>
      </c>
      <c r="AU379" s="242" t="s">
        <v>172</v>
      </c>
      <c r="AV379" s="14" t="s">
        <v>83</v>
      </c>
      <c r="AW379" s="14" t="s">
        <v>34</v>
      </c>
      <c r="AX379" s="14" t="s">
        <v>73</v>
      </c>
      <c r="AY379" s="242" t="s">
        <v>132</v>
      </c>
    </row>
    <row r="380" s="2" customFormat="1" ht="13.8" customHeight="1">
      <c r="A380" s="38"/>
      <c r="B380" s="39"/>
      <c r="C380" s="204" t="s">
        <v>520</v>
      </c>
      <c r="D380" s="204" t="s">
        <v>134</v>
      </c>
      <c r="E380" s="205" t="s">
        <v>521</v>
      </c>
      <c r="F380" s="206" t="s">
        <v>522</v>
      </c>
      <c r="G380" s="207" t="s">
        <v>257</v>
      </c>
      <c r="H380" s="208">
        <v>1697</v>
      </c>
      <c r="I380" s="209"/>
      <c r="J380" s="210">
        <f>ROUND(I380*H380,2)</f>
        <v>0</v>
      </c>
      <c r="K380" s="206" t="s">
        <v>138</v>
      </c>
      <c r="L380" s="44"/>
      <c r="M380" s="211" t="s">
        <v>19</v>
      </c>
      <c r="N380" s="212" t="s">
        <v>44</v>
      </c>
      <c r="O380" s="84"/>
      <c r="P380" s="213">
        <f>O380*H380</f>
        <v>0</v>
      </c>
      <c r="Q380" s="213">
        <v>0</v>
      </c>
      <c r="R380" s="213">
        <f>Q380*H380</f>
        <v>0</v>
      </c>
      <c r="S380" s="213">
        <v>0.02</v>
      </c>
      <c r="T380" s="214">
        <f>S380*H380</f>
        <v>33.939999999999998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139</v>
      </c>
      <c r="AT380" s="215" t="s">
        <v>134</v>
      </c>
      <c r="AU380" s="215" t="s">
        <v>172</v>
      </c>
      <c r="AY380" s="17" t="s">
        <v>132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81</v>
      </c>
      <c r="BK380" s="216">
        <f>ROUND(I380*H380,2)</f>
        <v>0</v>
      </c>
      <c r="BL380" s="17" t="s">
        <v>139</v>
      </c>
      <c r="BM380" s="215" t="s">
        <v>523</v>
      </c>
    </row>
    <row r="381" s="2" customFormat="1">
      <c r="A381" s="38"/>
      <c r="B381" s="39"/>
      <c r="C381" s="40"/>
      <c r="D381" s="217" t="s">
        <v>141</v>
      </c>
      <c r="E381" s="40"/>
      <c r="F381" s="218" t="s">
        <v>524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141</v>
      </c>
      <c r="AU381" s="17" t="s">
        <v>172</v>
      </c>
    </row>
    <row r="382" s="14" customFormat="1">
      <c r="A382" s="14"/>
      <c r="B382" s="232"/>
      <c r="C382" s="233"/>
      <c r="D382" s="217" t="s">
        <v>143</v>
      </c>
      <c r="E382" s="234" t="s">
        <v>19</v>
      </c>
      <c r="F382" s="235" t="s">
        <v>399</v>
      </c>
      <c r="G382" s="233"/>
      <c r="H382" s="236">
        <v>400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2" t="s">
        <v>143</v>
      </c>
      <c r="AU382" s="242" t="s">
        <v>172</v>
      </c>
      <c r="AV382" s="14" t="s">
        <v>83</v>
      </c>
      <c r="AW382" s="14" t="s">
        <v>34</v>
      </c>
      <c r="AX382" s="14" t="s">
        <v>73</v>
      </c>
      <c r="AY382" s="242" t="s">
        <v>132</v>
      </c>
    </row>
    <row r="383" s="14" customFormat="1">
      <c r="A383" s="14"/>
      <c r="B383" s="232"/>
      <c r="C383" s="233"/>
      <c r="D383" s="217" t="s">
        <v>143</v>
      </c>
      <c r="E383" s="234" t="s">
        <v>19</v>
      </c>
      <c r="F383" s="235" t="s">
        <v>384</v>
      </c>
      <c r="G383" s="233"/>
      <c r="H383" s="236">
        <v>630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2" t="s">
        <v>143</v>
      </c>
      <c r="AU383" s="242" t="s">
        <v>172</v>
      </c>
      <c r="AV383" s="14" t="s">
        <v>83</v>
      </c>
      <c r="AW383" s="14" t="s">
        <v>34</v>
      </c>
      <c r="AX383" s="14" t="s">
        <v>73</v>
      </c>
      <c r="AY383" s="242" t="s">
        <v>132</v>
      </c>
    </row>
    <row r="384" s="14" customFormat="1">
      <c r="A384" s="14"/>
      <c r="B384" s="232"/>
      <c r="C384" s="233"/>
      <c r="D384" s="217" t="s">
        <v>143</v>
      </c>
      <c r="E384" s="234" t="s">
        <v>19</v>
      </c>
      <c r="F384" s="235" t="s">
        <v>385</v>
      </c>
      <c r="G384" s="233"/>
      <c r="H384" s="236">
        <v>560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2" t="s">
        <v>143</v>
      </c>
      <c r="AU384" s="242" t="s">
        <v>172</v>
      </c>
      <c r="AV384" s="14" t="s">
        <v>83</v>
      </c>
      <c r="AW384" s="14" t="s">
        <v>34</v>
      </c>
      <c r="AX384" s="14" t="s">
        <v>73</v>
      </c>
      <c r="AY384" s="242" t="s">
        <v>132</v>
      </c>
    </row>
    <row r="385" s="14" customFormat="1">
      <c r="A385" s="14"/>
      <c r="B385" s="232"/>
      <c r="C385" s="233"/>
      <c r="D385" s="217" t="s">
        <v>143</v>
      </c>
      <c r="E385" s="234" t="s">
        <v>19</v>
      </c>
      <c r="F385" s="235" t="s">
        <v>386</v>
      </c>
      <c r="G385" s="233"/>
      <c r="H385" s="236">
        <v>107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2" t="s">
        <v>143</v>
      </c>
      <c r="AU385" s="242" t="s">
        <v>172</v>
      </c>
      <c r="AV385" s="14" t="s">
        <v>83</v>
      </c>
      <c r="AW385" s="14" t="s">
        <v>34</v>
      </c>
      <c r="AX385" s="14" t="s">
        <v>73</v>
      </c>
      <c r="AY385" s="242" t="s">
        <v>132</v>
      </c>
    </row>
    <row r="386" s="2" customFormat="1" ht="22.2" customHeight="1">
      <c r="A386" s="38"/>
      <c r="B386" s="39"/>
      <c r="C386" s="204" t="s">
        <v>525</v>
      </c>
      <c r="D386" s="204" t="s">
        <v>134</v>
      </c>
      <c r="E386" s="205" t="s">
        <v>526</v>
      </c>
      <c r="F386" s="206" t="s">
        <v>527</v>
      </c>
      <c r="G386" s="207" t="s">
        <v>257</v>
      </c>
      <c r="H386" s="208">
        <v>1697</v>
      </c>
      <c r="I386" s="209"/>
      <c r="J386" s="210">
        <f>ROUND(I386*H386,2)</f>
        <v>0</v>
      </c>
      <c r="K386" s="206" t="s">
        <v>138</v>
      </c>
      <c r="L386" s="44"/>
      <c r="M386" s="211" t="s">
        <v>19</v>
      </c>
      <c r="N386" s="212" t="s">
        <v>44</v>
      </c>
      <c r="O386" s="84"/>
      <c r="P386" s="213">
        <f>O386*H386</f>
        <v>0</v>
      </c>
      <c r="Q386" s="213">
        <v>0</v>
      </c>
      <c r="R386" s="213">
        <f>Q386*H386</f>
        <v>0</v>
      </c>
      <c r="S386" s="213">
        <v>0.02</v>
      </c>
      <c r="T386" s="214">
        <f>S386*H386</f>
        <v>33.939999999999998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5" t="s">
        <v>139</v>
      </c>
      <c r="AT386" s="215" t="s">
        <v>134</v>
      </c>
      <c r="AU386" s="215" t="s">
        <v>172</v>
      </c>
      <c r="AY386" s="17" t="s">
        <v>132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81</v>
      </c>
      <c r="BK386" s="216">
        <f>ROUND(I386*H386,2)</f>
        <v>0</v>
      </c>
      <c r="BL386" s="17" t="s">
        <v>139</v>
      </c>
      <c r="BM386" s="215" t="s">
        <v>528</v>
      </c>
    </row>
    <row r="387" s="2" customFormat="1">
      <c r="A387" s="38"/>
      <c r="B387" s="39"/>
      <c r="C387" s="40"/>
      <c r="D387" s="217" t="s">
        <v>141</v>
      </c>
      <c r="E387" s="40"/>
      <c r="F387" s="218" t="s">
        <v>529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141</v>
      </c>
      <c r="AU387" s="17" t="s">
        <v>172</v>
      </c>
    </row>
    <row r="388" s="14" customFormat="1">
      <c r="A388" s="14"/>
      <c r="B388" s="232"/>
      <c r="C388" s="233"/>
      <c r="D388" s="217" t="s">
        <v>143</v>
      </c>
      <c r="E388" s="234" t="s">
        <v>19</v>
      </c>
      <c r="F388" s="235" t="s">
        <v>399</v>
      </c>
      <c r="G388" s="233"/>
      <c r="H388" s="236">
        <v>400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2" t="s">
        <v>143</v>
      </c>
      <c r="AU388" s="242" t="s">
        <v>172</v>
      </c>
      <c r="AV388" s="14" t="s">
        <v>83</v>
      </c>
      <c r="AW388" s="14" t="s">
        <v>34</v>
      </c>
      <c r="AX388" s="14" t="s">
        <v>73</v>
      </c>
      <c r="AY388" s="242" t="s">
        <v>132</v>
      </c>
    </row>
    <row r="389" s="14" customFormat="1">
      <c r="A389" s="14"/>
      <c r="B389" s="232"/>
      <c r="C389" s="233"/>
      <c r="D389" s="217" t="s">
        <v>143</v>
      </c>
      <c r="E389" s="234" t="s">
        <v>19</v>
      </c>
      <c r="F389" s="235" t="s">
        <v>384</v>
      </c>
      <c r="G389" s="233"/>
      <c r="H389" s="236">
        <v>630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2" t="s">
        <v>143</v>
      </c>
      <c r="AU389" s="242" t="s">
        <v>172</v>
      </c>
      <c r="AV389" s="14" t="s">
        <v>83</v>
      </c>
      <c r="AW389" s="14" t="s">
        <v>34</v>
      </c>
      <c r="AX389" s="14" t="s">
        <v>73</v>
      </c>
      <c r="AY389" s="242" t="s">
        <v>132</v>
      </c>
    </row>
    <row r="390" s="14" customFormat="1">
      <c r="A390" s="14"/>
      <c r="B390" s="232"/>
      <c r="C390" s="233"/>
      <c r="D390" s="217" t="s">
        <v>143</v>
      </c>
      <c r="E390" s="234" t="s">
        <v>19</v>
      </c>
      <c r="F390" s="235" t="s">
        <v>385</v>
      </c>
      <c r="G390" s="233"/>
      <c r="H390" s="236">
        <v>560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2" t="s">
        <v>143</v>
      </c>
      <c r="AU390" s="242" t="s">
        <v>172</v>
      </c>
      <c r="AV390" s="14" t="s">
        <v>83</v>
      </c>
      <c r="AW390" s="14" t="s">
        <v>34</v>
      </c>
      <c r="AX390" s="14" t="s">
        <v>73</v>
      </c>
      <c r="AY390" s="242" t="s">
        <v>132</v>
      </c>
    </row>
    <row r="391" s="14" customFormat="1">
      <c r="A391" s="14"/>
      <c r="B391" s="232"/>
      <c r="C391" s="233"/>
      <c r="D391" s="217" t="s">
        <v>143</v>
      </c>
      <c r="E391" s="234" t="s">
        <v>19</v>
      </c>
      <c r="F391" s="235" t="s">
        <v>386</v>
      </c>
      <c r="G391" s="233"/>
      <c r="H391" s="236">
        <v>107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2" t="s">
        <v>143</v>
      </c>
      <c r="AU391" s="242" t="s">
        <v>172</v>
      </c>
      <c r="AV391" s="14" t="s">
        <v>83</v>
      </c>
      <c r="AW391" s="14" t="s">
        <v>34</v>
      </c>
      <c r="AX391" s="14" t="s">
        <v>73</v>
      </c>
      <c r="AY391" s="242" t="s">
        <v>132</v>
      </c>
    </row>
    <row r="392" s="2" customFormat="1" ht="22.2" customHeight="1">
      <c r="A392" s="38"/>
      <c r="B392" s="39"/>
      <c r="C392" s="204" t="s">
        <v>530</v>
      </c>
      <c r="D392" s="204" t="s">
        <v>134</v>
      </c>
      <c r="E392" s="205" t="s">
        <v>531</v>
      </c>
      <c r="F392" s="206" t="s">
        <v>532</v>
      </c>
      <c r="G392" s="207" t="s">
        <v>257</v>
      </c>
      <c r="H392" s="208">
        <v>400</v>
      </c>
      <c r="I392" s="209"/>
      <c r="J392" s="210">
        <f>ROUND(I392*H392,2)</f>
        <v>0</v>
      </c>
      <c r="K392" s="206" t="s">
        <v>138</v>
      </c>
      <c r="L392" s="44"/>
      <c r="M392" s="211" t="s">
        <v>19</v>
      </c>
      <c r="N392" s="212" t="s">
        <v>44</v>
      </c>
      <c r="O392" s="84"/>
      <c r="P392" s="213">
        <f>O392*H392</f>
        <v>0</v>
      </c>
      <c r="Q392" s="213">
        <v>0</v>
      </c>
      <c r="R392" s="213">
        <f>Q392*H392</f>
        <v>0</v>
      </c>
      <c r="S392" s="213">
        <v>0.050000000000000003</v>
      </c>
      <c r="T392" s="214">
        <f>S392*H392</f>
        <v>20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139</v>
      </c>
      <c r="AT392" s="215" t="s">
        <v>134</v>
      </c>
      <c r="AU392" s="215" t="s">
        <v>172</v>
      </c>
      <c r="AY392" s="17" t="s">
        <v>132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81</v>
      </c>
      <c r="BK392" s="216">
        <f>ROUND(I392*H392,2)</f>
        <v>0</v>
      </c>
      <c r="BL392" s="17" t="s">
        <v>139</v>
      </c>
      <c r="BM392" s="215" t="s">
        <v>533</v>
      </c>
    </row>
    <row r="393" s="2" customFormat="1">
      <c r="A393" s="38"/>
      <c r="B393" s="39"/>
      <c r="C393" s="40"/>
      <c r="D393" s="217" t="s">
        <v>141</v>
      </c>
      <c r="E393" s="40"/>
      <c r="F393" s="218" t="s">
        <v>534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141</v>
      </c>
      <c r="AU393" s="17" t="s">
        <v>172</v>
      </c>
    </row>
    <row r="394" s="13" customFormat="1">
      <c r="A394" s="13"/>
      <c r="B394" s="222"/>
      <c r="C394" s="223"/>
      <c r="D394" s="217" t="s">
        <v>143</v>
      </c>
      <c r="E394" s="224" t="s">
        <v>19</v>
      </c>
      <c r="F394" s="225" t="s">
        <v>535</v>
      </c>
      <c r="G394" s="223"/>
      <c r="H394" s="224" t="s">
        <v>19</v>
      </c>
      <c r="I394" s="226"/>
      <c r="J394" s="223"/>
      <c r="K394" s="223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143</v>
      </c>
      <c r="AU394" s="231" t="s">
        <v>172</v>
      </c>
      <c r="AV394" s="13" t="s">
        <v>81</v>
      </c>
      <c r="AW394" s="13" t="s">
        <v>34</v>
      </c>
      <c r="AX394" s="13" t="s">
        <v>73</v>
      </c>
      <c r="AY394" s="231" t="s">
        <v>132</v>
      </c>
    </row>
    <row r="395" s="14" customFormat="1">
      <c r="A395" s="14"/>
      <c r="B395" s="232"/>
      <c r="C395" s="233"/>
      <c r="D395" s="217" t="s">
        <v>143</v>
      </c>
      <c r="E395" s="234" t="s">
        <v>19</v>
      </c>
      <c r="F395" s="235" t="s">
        <v>399</v>
      </c>
      <c r="G395" s="233"/>
      <c r="H395" s="236">
        <v>400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2" t="s">
        <v>143</v>
      </c>
      <c r="AU395" s="242" t="s">
        <v>172</v>
      </c>
      <c r="AV395" s="14" t="s">
        <v>83</v>
      </c>
      <c r="AW395" s="14" t="s">
        <v>34</v>
      </c>
      <c r="AX395" s="14" t="s">
        <v>73</v>
      </c>
      <c r="AY395" s="242" t="s">
        <v>132</v>
      </c>
    </row>
    <row r="396" s="2" customFormat="1" ht="22.2" customHeight="1">
      <c r="A396" s="38"/>
      <c r="B396" s="39"/>
      <c r="C396" s="204" t="s">
        <v>536</v>
      </c>
      <c r="D396" s="204" t="s">
        <v>134</v>
      </c>
      <c r="E396" s="205" t="s">
        <v>537</v>
      </c>
      <c r="F396" s="206" t="s">
        <v>538</v>
      </c>
      <c r="G396" s="207" t="s">
        <v>463</v>
      </c>
      <c r="H396" s="208">
        <v>16</v>
      </c>
      <c r="I396" s="209"/>
      <c r="J396" s="210">
        <f>ROUND(I396*H396,2)</f>
        <v>0</v>
      </c>
      <c r="K396" s="206" t="s">
        <v>138</v>
      </c>
      <c r="L396" s="44"/>
      <c r="M396" s="211" t="s">
        <v>19</v>
      </c>
      <c r="N396" s="212" t="s">
        <v>44</v>
      </c>
      <c r="O396" s="84"/>
      <c r="P396" s="213">
        <f>O396*H396</f>
        <v>0</v>
      </c>
      <c r="Q396" s="213">
        <v>0.00069999999999999999</v>
      </c>
      <c r="R396" s="213">
        <f>Q396*H396</f>
        <v>0.0112</v>
      </c>
      <c r="S396" s="213">
        <v>0</v>
      </c>
      <c r="T396" s="21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15" t="s">
        <v>139</v>
      </c>
      <c r="AT396" s="215" t="s">
        <v>134</v>
      </c>
      <c r="AU396" s="215" t="s">
        <v>172</v>
      </c>
      <c r="AY396" s="17" t="s">
        <v>132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17" t="s">
        <v>81</v>
      </c>
      <c r="BK396" s="216">
        <f>ROUND(I396*H396,2)</f>
        <v>0</v>
      </c>
      <c r="BL396" s="17" t="s">
        <v>139</v>
      </c>
      <c r="BM396" s="215" t="s">
        <v>539</v>
      </c>
    </row>
    <row r="397" s="2" customFormat="1">
      <c r="A397" s="38"/>
      <c r="B397" s="39"/>
      <c r="C397" s="40"/>
      <c r="D397" s="217" t="s">
        <v>141</v>
      </c>
      <c r="E397" s="40"/>
      <c r="F397" s="218" t="s">
        <v>540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141</v>
      </c>
      <c r="AU397" s="17" t="s">
        <v>172</v>
      </c>
    </row>
    <row r="398" s="14" customFormat="1">
      <c r="A398" s="14"/>
      <c r="B398" s="232"/>
      <c r="C398" s="233"/>
      <c r="D398" s="217" t="s">
        <v>143</v>
      </c>
      <c r="E398" s="234" t="s">
        <v>19</v>
      </c>
      <c r="F398" s="235" t="s">
        <v>541</v>
      </c>
      <c r="G398" s="233"/>
      <c r="H398" s="236">
        <v>9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2" t="s">
        <v>143</v>
      </c>
      <c r="AU398" s="242" t="s">
        <v>172</v>
      </c>
      <c r="AV398" s="14" t="s">
        <v>83</v>
      </c>
      <c r="AW398" s="14" t="s">
        <v>34</v>
      </c>
      <c r="AX398" s="14" t="s">
        <v>73</v>
      </c>
      <c r="AY398" s="242" t="s">
        <v>132</v>
      </c>
    </row>
    <row r="399" s="14" customFormat="1">
      <c r="A399" s="14"/>
      <c r="B399" s="232"/>
      <c r="C399" s="233"/>
      <c r="D399" s="217" t="s">
        <v>143</v>
      </c>
      <c r="E399" s="234" t="s">
        <v>19</v>
      </c>
      <c r="F399" s="235" t="s">
        <v>542</v>
      </c>
      <c r="G399" s="233"/>
      <c r="H399" s="236">
        <v>2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2" t="s">
        <v>143</v>
      </c>
      <c r="AU399" s="242" t="s">
        <v>172</v>
      </c>
      <c r="AV399" s="14" t="s">
        <v>83</v>
      </c>
      <c r="AW399" s="14" t="s">
        <v>34</v>
      </c>
      <c r="AX399" s="14" t="s">
        <v>73</v>
      </c>
      <c r="AY399" s="242" t="s">
        <v>132</v>
      </c>
    </row>
    <row r="400" s="14" customFormat="1">
      <c r="A400" s="14"/>
      <c r="B400" s="232"/>
      <c r="C400" s="233"/>
      <c r="D400" s="217" t="s">
        <v>143</v>
      </c>
      <c r="E400" s="234" t="s">
        <v>19</v>
      </c>
      <c r="F400" s="235" t="s">
        <v>543</v>
      </c>
      <c r="G400" s="233"/>
      <c r="H400" s="236">
        <v>5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2" t="s">
        <v>143</v>
      </c>
      <c r="AU400" s="242" t="s">
        <v>172</v>
      </c>
      <c r="AV400" s="14" t="s">
        <v>83</v>
      </c>
      <c r="AW400" s="14" t="s">
        <v>34</v>
      </c>
      <c r="AX400" s="14" t="s">
        <v>73</v>
      </c>
      <c r="AY400" s="242" t="s">
        <v>132</v>
      </c>
    </row>
    <row r="401" s="2" customFormat="1" ht="22.2" customHeight="1">
      <c r="A401" s="38"/>
      <c r="B401" s="39"/>
      <c r="C401" s="243" t="s">
        <v>544</v>
      </c>
      <c r="D401" s="243" t="s">
        <v>250</v>
      </c>
      <c r="E401" s="244" t="s">
        <v>545</v>
      </c>
      <c r="F401" s="245" t="s">
        <v>546</v>
      </c>
      <c r="G401" s="246" t="s">
        <v>463</v>
      </c>
      <c r="H401" s="247">
        <v>9</v>
      </c>
      <c r="I401" s="248"/>
      <c r="J401" s="249">
        <f>ROUND(I401*H401,2)</f>
        <v>0</v>
      </c>
      <c r="K401" s="245" t="s">
        <v>138</v>
      </c>
      <c r="L401" s="250"/>
      <c r="M401" s="251" t="s">
        <v>19</v>
      </c>
      <c r="N401" s="252" t="s">
        <v>44</v>
      </c>
      <c r="O401" s="84"/>
      <c r="P401" s="213">
        <f>O401*H401</f>
        <v>0</v>
      </c>
      <c r="Q401" s="213">
        <v>0.0025000000000000001</v>
      </c>
      <c r="R401" s="213">
        <f>Q401*H401</f>
        <v>0.022499999999999999</v>
      </c>
      <c r="S401" s="213">
        <v>0</v>
      </c>
      <c r="T401" s="214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15" t="s">
        <v>205</v>
      </c>
      <c r="AT401" s="215" t="s">
        <v>250</v>
      </c>
      <c r="AU401" s="215" t="s">
        <v>172</v>
      </c>
      <c r="AY401" s="17" t="s">
        <v>132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7" t="s">
        <v>81</v>
      </c>
      <c r="BK401" s="216">
        <f>ROUND(I401*H401,2)</f>
        <v>0</v>
      </c>
      <c r="BL401" s="17" t="s">
        <v>139</v>
      </c>
      <c r="BM401" s="215" t="s">
        <v>547</v>
      </c>
    </row>
    <row r="402" s="2" customFormat="1">
      <c r="A402" s="38"/>
      <c r="B402" s="39"/>
      <c r="C402" s="40"/>
      <c r="D402" s="217" t="s">
        <v>141</v>
      </c>
      <c r="E402" s="40"/>
      <c r="F402" s="218" t="s">
        <v>546</v>
      </c>
      <c r="G402" s="40"/>
      <c r="H402" s="40"/>
      <c r="I402" s="219"/>
      <c r="J402" s="40"/>
      <c r="K402" s="40"/>
      <c r="L402" s="44"/>
      <c r="M402" s="220"/>
      <c r="N402" s="221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141</v>
      </c>
      <c r="AU402" s="17" t="s">
        <v>172</v>
      </c>
    </row>
    <row r="403" s="14" customFormat="1">
      <c r="A403" s="14"/>
      <c r="B403" s="232"/>
      <c r="C403" s="233"/>
      <c r="D403" s="217" t="s">
        <v>143</v>
      </c>
      <c r="E403" s="234" t="s">
        <v>19</v>
      </c>
      <c r="F403" s="235" t="s">
        <v>541</v>
      </c>
      <c r="G403" s="233"/>
      <c r="H403" s="236">
        <v>9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143</v>
      </c>
      <c r="AU403" s="242" t="s">
        <v>172</v>
      </c>
      <c r="AV403" s="14" t="s">
        <v>83</v>
      </c>
      <c r="AW403" s="14" t="s">
        <v>34</v>
      </c>
      <c r="AX403" s="14" t="s">
        <v>73</v>
      </c>
      <c r="AY403" s="242" t="s">
        <v>132</v>
      </c>
    </row>
    <row r="404" s="2" customFormat="1" ht="13.8" customHeight="1">
      <c r="A404" s="38"/>
      <c r="B404" s="39"/>
      <c r="C404" s="243" t="s">
        <v>548</v>
      </c>
      <c r="D404" s="243" t="s">
        <v>250</v>
      </c>
      <c r="E404" s="244" t="s">
        <v>549</v>
      </c>
      <c r="F404" s="245" t="s">
        <v>550</v>
      </c>
      <c r="G404" s="246" t="s">
        <v>463</v>
      </c>
      <c r="H404" s="247">
        <v>2</v>
      </c>
      <c r="I404" s="248"/>
      <c r="J404" s="249">
        <f>ROUND(I404*H404,2)</f>
        <v>0</v>
      </c>
      <c r="K404" s="245" t="s">
        <v>138</v>
      </c>
      <c r="L404" s="250"/>
      <c r="M404" s="251" t="s">
        <v>19</v>
      </c>
      <c r="N404" s="252" t="s">
        <v>44</v>
      </c>
      <c r="O404" s="84"/>
      <c r="P404" s="213">
        <f>O404*H404</f>
        <v>0</v>
      </c>
      <c r="Q404" s="213">
        <v>0.0016999999999999999</v>
      </c>
      <c r="R404" s="213">
        <f>Q404*H404</f>
        <v>0.0033999999999999998</v>
      </c>
      <c r="S404" s="213">
        <v>0</v>
      </c>
      <c r="T404" s="21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15" t="s">
        <v>205</v>
      </c>
      <c r="AT404" s="215" t="s">
        <v>250</v>
      </c>
      <c r="AU404" s="215" t="s">
        <v>172</v>
      </c>
      <c r="AY404" s="17" t="s">
        <v>132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7" t="s">
        <v>81</v>
      </c>
      <c r="BK404" s="216">
        <f>ROUND(I404*H404,2)</f>
        <v>0</v>
      </c>
      <c r="BL404" s="17" t="s">
        <v>139</v>
      </c>
      <c r="BM404" s="215" t="s">
        <v>551</v>
      </c>
    </row>
    <row r="405" s="2" customFormat="1">
      <c r="A405" s="38"/>
      <c r="B405" s="39"/>
      <c r="C405" s="40"/>
      <c r="D405" s="217" t="s">
        <v>141</v>
      </c>
      <c r="E405" s="40"/>
      <c r="F405" s="218" t="s">
        <v>550</v>
      </c>
      <c r="G405" s="40"/>
      <c r="H405" s="40"/>
      <c r="I405" s="219"/>
      <c r="J405" s="40"/>
      <c r="K405" s="40"/>
      <c r="L405" s="44"/>
      <c r="M405" s="220"/>
      <c r="N405" s="221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141</v>
      </c>
      <c r="AU405" s="17" t="s">
        <v>172</v>
      </c>
    </row>
    <row r="406" s="14" customFormat="1">
      <c r="A406" s="14"/>
      <c r="B406" s="232"/>
      <c r="C406" s="233"/>
      <c r="D406" s="217" t="s">
        <v>143</v>
      </c>
      <c r="E406" s="234" t="s">
        <v>19</v>
      </c>
      <c r="F406" s="235" t="s">
        <v>552</v>
      </c>
      <c r="G406" s="233"/>
      <c r="H406" s="236">
        <v>2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2" t="s">
        <v>143</v>
      </c>
      <c r="AU406" s="242" t="s">
        <v>172</v>
      </c>
      <c r="AV406" s="14" t="s">
        <v>83</v>
      </c>
      <c r="AW406" s="14" t="s">
        <v>34</v>
      </c>
      <c r="AX406" s="14" t="s">
        <v>73</v>
      </c>
      <c r="AY406" s="242" t="s">
        <v>132</v>
      </c>
    </row>
    <row r="407" s="2" customFormat="1" ht="13.8" customHeight="1">
      <c r="A407" s="38"/>
      <c r="B407" s="39"/>
      <c r="C407" s="243" t="s">
        <v>553</v>
      </c>
      <c r="D407" s="243" t="s">
        <v>250</v>
      </c>
      <c r="E407" s="244" t="s">
        <v>554</v>
      </c>
      <c r="F407" s="245" t="s">
        <v>555</v>
      </c>
      <c r="G407" s="246" t="s">
        <v>463</v>
      </c>
      <c r="H407" s="247">
        <v>5</v>
      </c>
      <c r="I407" s="248"/>
      <c r="J407" s="249">
        <f>ROUND(I407*H407,2)</f>
        <v>0</v>
      </c>
      <c r="K407" s="245" t="s">
        <v>138</v>
      </c>
      <c r="L407" s="250"/>
      <c r="M407" s="251" t="s">
        <v>19</v>
      </c>
      <c r="N407" s="252" t="s">
        <v>44</v>
      </c>
      <c r="O407" s="84"/>
      <c r="P407" s="213">
        <f>O407*H407</f>
        <v>0</v>
      </c>
      <c r="Q407" s="213">
        <v>0.00050000000000000001</v>
      </c>
      <c r="R407" s="213">
        <f>Q407*H407</f>
        <v>0.0025000000000000001</v>
      </c>
      <c r="S407" s="213">
        <v>0</v>
      </c>
      <c r="T407" s="21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15" t="s">
        <v>205</v>
      </c>
      <c r="AT407" s="215" t="s">
        <v>250</v>
      </c>
      <c r="AU407" s="215" t="s">
        <v>172</v>
      </c>
      <c r="AY407" s="17" t="s">
        <v>132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7" t="s">
        <v>81</v>
      </c>
      <c r="BK407" s="216">
        <f>ROUND(I407*H407,2)</f>
        <v>0</v>
      </c>
      <c r="BL407" s="17" t="s">
        <v>139</v>
      </c>
      <c r="BM407" s="215" t="s">
        <v>556</v>
      </c>
    </row>
    <row r="408" s="2" customFormat="1">
      <c r="A408" s="38"/>
      <c r="B408" s="39"/>
      <c r="C408" s="40"/>
      <c r="D408" s="217" t="s">
        <v>141</v>
      </c>
      <c r="E408" s="40"/>
      <c r="F408" s="218" t="s">
        <v>555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141</v>
      </c>
      <c r="AU408" s="17" t="s">
        <v>172</v>
      </c>
    </row>
    <row r="409" s="14" customFormat="1">
      <c r="A409" s="14"/>
      <c r="B409" s="232"/>
      <c r="C409" s="233"/>
      <c r="D409" s="217" t="s">
        <v>143</v>
      </c>
      <c r="E409" s="234" t="s">
        <v>19</v>
      </c>
      <c r="F409" s="235" t="s">
        <v>543</v>
      </c>
      <c r="G409" s="233"/>
      <c r="H409" s="236">
        <v>5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143</v>
      </c>
      <c r="AU409" s="242" t="s">
        <v>172</v>
      </c>
      <c r="AV409" s="14" t="s">
        <v>83</v>
      </c>
      <c r="AW409" s="14" t="s">
        <v>34</v>
      </c>
      <c r="AX409" s="14" t="s">
        <v>73</v>
      </c>
      <c r="AY409" s="242" t="s">
        <v>132</v>
      </c>
    </row>
    <row r="410" s="2" customFormat="1" ht="22.2" customHeight="1">
      <c r="A410" s="38"/>
      <c r="B410" s="39"/>
      <c r="C410" s="204" t="s">
        <v>557</v>
      </c>
      <c r="D410" s="204" t="s">
        <v>134</v>
      </c>
      <c r="E410" s="205" t="s">
        <v>558</v>
      </c>
      <c r="F410" s="206" t="s">
        <v>559</v>
      </c>
      <c r="G410" s="207" t="s">
        <v>463</v>
      </c>
      <c r="H410" s="208">
        <v>12</v>
      </c>
      <c r="I410" s="209"/>
      <c r="J410" s="210">
        <f>ROUND(I410*H410,2)</f>
        <v>0</v>
      </c>
      <c r="K410" s="206" t="s">
        <v>138</v>
      </c>
      <c r="L410" s="44"/>
      <c r="M410" s="211" t="s">
        <v>19</v>
      </c>
      <c r="N410" s="212" t="s">
        <v>44</v>
      </c>
      <c r="O410" s="84"/>
      <c r="P410" s="213">
        <f>O410*H410</f>
        <v>0</v>
      </c>
      <c r="Q410" s="213">
        <v>0.10940999999999999</v>
      </c>
      <c r="R410" s="213">
        <f>Q410*H410</f>
        <v>1.3129199999999999</v>
      </c>
      <c r="S410" s="213">
        <v>0</v>
      </c>
      <c r="T410" s="21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5" t="s">
        <v>139</v>
      </c>
      <c r="AT410" s="215" t="s">
        <v>134</v>
      </c>
      <c r="AU410" s="215" t="s">
        <v>172</v>
      </c>
      <c r="AY410" s="17" t="s">
        <v>132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81</v>
      </c>
      <c r="BK410" s="216">
        <f>ROUND(I410*H410,2)</f>
        <v>0</v>
      </c>
      <c r="BL410" s="17" t="s">
        <v>139</v>
      </c>
      <c r="BM410" s="215" t="s">
        <v>560</v>
      </c>
    </row>
    <row r="411" s="2" customFormat="1">
      <c r="A411" s="38"/>
      <c r="B411" s="39"/>
      <c r="C411" s="40"/>
      <c r="D411" s="217" t="s">
        <v>141</v>
      </c>
      <c r="E411" s="40"/>
      <c r="F411" s="218" t="s">
        <v>561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141</v>
      </c>
      <c r="AU411" s="17" t="s">
        <v>172</v>
      </c>
    </row>
    <row r="412" s="2" customFormat="1" ht="13.8" customHeight="1">
      <c r="A412" s="38"/>
      <c r="B412" s="39"/>
      <c r="C412" s="243" t="s">
        <v>562</v>
      </c>
      <c r="D412" s="243" t="s">
        <v>250</v>
      </c>
      <c r="E412" s="244" t="s">
        <v>563</v>
      </c>
      <c r="F412" s="245" t="s">
        <v>564</v>
      </c>
      <c r="G412" s="246" t="s">
        <v>463</v>
      </c>
      <c r="H412" s="247">
        <v>12</v>
      </c>
      <c r="I412" s="248"/>
      <c r="J412" s="249">
        <f>ROUND(I412*H412,2)</f>
        <v>0</v>
      </c>
      <c r="K412" s="245" t="s">
        <v>138</v>
      </c>
      <c r="L412" s="250"/>
      <c r="M412" s="251" t="s">
        <v>19</v>
      </c>
      <c r="N412" s="252" t="s">
        <v>44</v>
      </c>
      <c r="O412" s="84"/>
      <c r="P412" s="213">
        <f>O412*H412</f>
        <v>0</v>
      </c>
      <c r="Q412" s="213">
        <v>0.0064999999999999997</v>
      </c>
      <c r="R412" s="213">
        <f>Q412*H412</f>
        <v>0.078</v>
      </c>
      <c r="S412" s="213">
        <v>0</v>
      </c>
      <c r="T412" s="21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5" t="s">
        <v>205</v>
      </c>
      <c r="AT412" s="215" t="s">
        <v>250</v>
      </c>
      <c r="AU412" s="215" t="s">
        <v>172</v>
      </c>
      <c r="AY412" s="17" t="s">
        <v>132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7" t="s">
        <v>81</v>
      </c>
      <c r="BK412" s="216">
        <f>ROUND(I412*H412,2)</f>
        <v>0</v>
      </c>
      <c r="BL412" s="17" t="s">
        <v>139</v>
      </c>
      <c r="BM412" s="215" t="s">
        <v>565</v>
      </c>
    </row>
    <row r="413" s="2" customFormat="1">
      <c r="A413" s="38"/>
      <c r="B413" s="39"/>
      <c r="C413" s="40"/>
      <c r="D413" s="217" t="s">
        <v>141</v>
      </c>
      <c r="E413" s="40"/>
      <c r="F413" s="218" t="s">
        <v>564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141</v>
      </c>
      <c r="AU413" s="17" t="s">
        <v>172</v>
      </c>
    </row>
    <row r="414" s="2" customFormat="1" ht="22.2" customHeight="1">
      <c r="A414" s="38"/>
      <c r="B414" s="39"/>
      <c r="C414" s="204" t="s">
        <v>566</v>
      </c>
      <c r="D414" s="204" t="s">
        <v>134</v>
      </c>
      <c r="E414" s="205" t="s">
        <v>567</v>
      </c>
      <c r="F414" s="206" t="s">
        <v>568</v>
      </c>
      <c r="G414" s="207" t="s">
        <v>316</v>
      </c>
      <c r="H414" s="208">
        <v>95.799999999999997</v>
      </c>
      <c r="I414" s="209"/>
      <c r="J414" s="210">
        <f>ROUND(I414*H414,2)</f>
        <v>0</v>
      </c>
      <c r="K414" s="206" t="s">
        <v>138</v>
      </c>
      <c r="L414" s="44"/>
      <c r="M414" s="211" t="s">
        <v>19</v>
      </c>
      <c r="N414" s="212" t="s">
        <v>44</v>
      </c>
      <c r="O414" s="84"/>
      <c r="P414" s="213">
        <f>O414*H414</f>
        <v>0</v>
      </c>
      <c r="Q414" s="213">
        <v>0.00011</v>
      </c>
      <c r="R414" s="213">
        <f>Q414*H414</f>
        <v>0.010538000000000001</v>
      </c>
      <c r="S414" s="213">
        <v>0</v>
      </c>
      <c r="T414" s="21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5" t="s">
        <v>139</v>
      </c>
      <c r="AT414" s="215" t="s">
        <v>134</v>
      </c>
      <c r="AU414" s="215" t="s">
        <v>172</v>
      </c>
      <c r="AY414" s="17" t="s">
        <v>132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81</v>
      </c>
      <c r="BK414" s="216">
        <f>ROUND(I414*H414,2)</f>
        <v>0</v>
      </c>
      <c r="BL414" s="17" t="s">
        <v>139</v>
      </c>
      <c r="BM414" s="215" t="s">
        <v>569</v>
      </c>
    </row>
    <row r="415" s="2" customFormat="1">
      <c r="A415" s="38"/>
      <c r="B415" s="39"/>
      <c r="C415" s="40"/>
      <c r="D415" s="217" t="s">
        <v>141</v>
      </c>
      <c r="E415" s="40"/>
      <c r="F415" s="218" t="s">
        <v>570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141</v>
      </c>
      <c r="AU415" s="17" t="s">
        <v>172</v>
      </c>
    </row>
    <row r="416" s="14" customFormat="1">
      <c r="A416" s="14"/>
      <c r="B416" s="232"/>
      <c r="C416" s="233"/>
      <c r="D416" s="217" t="s">
        <v>143</v>
      </c>
      <c r="E416" s="234" t="s">
        <v>19</v>
      </c>
      <c r="F416" s="235" t="s">
        <v>571</v>
      </c>
      <c r="G416" s="233"/>
      <c r="H416" s="236">
        <v>95.799999999999997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2" t="s">
        <v>143</v>
      </c>
      <c r="AU416" s="242" t="s">
        <v>172</v>
      </c>
      <c r="AV416" s="14" t="s">
        <v>83</v>
      </c>
      <c r="AW416" s="14" t="s">
        <v>34</v>
      </c>
      <c r="AX416" s="14" t="s">
        <v>73</v>
      </c>
      <c r="AY416" s="242" t="s">
        <v>132</v>
      </c>
    </row>
    <row r="417" s="2" customFormat="1" ht="22.2" customHeight="1">
      <c r="A417" s="38"/>
      <c r="B417" s="39"/>
      <c r="C417" s="204" t="s">
        <v>572</v>
      </c>
      <c r="D417" s="204" t="s">
        <v>134</v>
      </c>
      <c r="E417" s="205" t="s">
        <v>573</v>
      </c>
      <c r="F417" s="206" t="s">
        <v>574</v>
      </c>
      <c r="G417" s="207" t="s">
        <v>463</v>
      </c>
      <c r="H417" s="208">
        <v>6</v>
      </c>
      <c r="I417" s="209"/>
      <c r="J417" s="210">
        <f>ROUND(I417*H417,2)</f>
        <v>0</v>
      </c>
      <c r="K417" s="206" t="s">
        <v>138</v>
      </c>
      <c r="L417" s="44"/>
      <c r="M417" s="211" t="s">
        <v>19</v>
      </c>
      <c r="N417" s="212" t="s">
        <v>44</v>
      </c>
      <c r="O417" s="84"/>
      <c r="P417" s="213">
        <f>O417*H417</f>
        <v>0</v>
      </c>
      <c r="Q417" s="213">
        <v>0.00158</v>
      </c>
      <c r="R417" s="213">
        <f>Q417*H417</f>
        <v>0.0094800000000000006</v>
      </c>
      <c r="S417" s="213">
        <v>0</v>
      </c>
      <c r="T417" s="21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139</v>
      </c>
      <c r="AT417" s="215" t="s">
        <v>134</v>
      </c>
      <c r="AU417" s="215" t="s">
        <v>172</v>
      </c>
      <c r="AY417" s="17" t="s">
        <v>132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81</v>
      </c>
      <c r="BK417" s="216">
        <f>ROUND(I417*H417,2)</f>
        <v>0</v>
      </c>
      <c r="BL417" s="17" t="s">
        <v>139</v>
      </c>
      <c r="BM417" s="215" t="s">
        <v>575</v>
      </c>
    </row>
    <row r="418" s="2" customFormat="1">
      <c r="A418" s="38"/>
      <c r="B418" s="39"/>
      <c r="C418" s="40"/>
      <c r="D418" s="217" t="s">
        <v>141</v>
      </c>
      <c r="E418" s="40"/>
      <c r="F418" s="218" t="s">
        <v>576</v>
      </c>
      <c r="G418" s="40"/>
      <c r="H418" s="40"/>
      <c r="I418" s="219"/>
      <c r="J418" s="40"/>
      <c r="K418" s="40"/>
      <c r="L418" s="44"/>
      <c r="M418" s="220"/>
      <c r="N418" s="22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141</v>
      </c>
      <c r="AU418" s="17" t="s">
        <v>172</v>
      </c>
    </row>
    <row r="419" s="14" customFormat="1">
      <c r="A419" s="14"/>
      <c r="B419" s="232"/>
      <c r="C419" s="233"/>
      <c r="D419" s="217" t="s">
        <v>143</v>
      </c>
      <c r="E419" s="234" t="s">
        <v>19</v>
      </c>
      <c r="F419" s="235" t="s">
        <v>577</v>
      </c>
      <c r="G419" s="233"/>
      <c r="H419" s="236">
        <v>6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143</v>
      </c>
      <c r="AU419" s="242" t="s">
        <v>172</v>
      </c>
      <c r="AV419" s="14" t="s">
        <v>83</v>
      </c>
      <c r="AW419" s="14" t="s">
        <v>34</v>
      </c>
      <c r="AX419" s="14" t="s">
        <v>73</v>
      </c>
      <c r="AY419" s="242" t="s">
        <v>132</v>
      </c>
    </row>
    <row r="420" s="2" customFormat="1" ht="22.2" customHeight="1">
      <c r="A420" s="38"/>
      <c r="B420" s="39"/>
      <c r="C420" s="204" t="s">
        <v>578</v>
      </c>
      <c r="D420" s="204" t="s">
        <v>134</v>
      </c>
      <c r="E420" s="205" t="s">
        <v>579</v>
      </c>
      <c r="F420" s="206" t="s">
        <v>580</v>
      </c>
      <c r="G420" s="207" t="s">
        <v>463</v>
      </c>
      <c r="H420" s="208">
        <v>4</v>
      </c>
      <c r="I420" s="209"/>
      <c r="J420" s="210">
        <f>ROUND(I420*H420,2)</f>
        <v>0</v>
      </c>
      <c r="K420" s="206" t="s">
        <v>138</v>
      </c>
      <c r="L420" s="44"/>
      <c r="M420" s="211" t="s">
        <v>19</v>
      </c>
      <c r="N420" s="212" t="s">
        <v>44</v>
      </c>
      <c r="O420" s="84"/>
      <c r="P420" s="213">
        <f>O420*H420</f>
        <v>0</v>
      </c>
      <c r="Q420" s="213">
        <v>7.0056599999999998</v>
      </c>
      <c r="R420" s="213">
        <f>Q420*H420</f>
        <v>28.022639999999999</v>
      </c>
      <c r="S420" s="213">
        <v>0</v>
      </c>
      <c r="T420" s="21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5" t="s">
        <v>139</v>
      </c>
      <c r="AT420" s="215" t="s">
        <v>134</v>
      </c>
      <c r="AU420" s="215" t="s">
        <v>172</v>
      </c>
      <c r="AY420" s="17" t="s">
        <v>132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7" t="s">
        <v>81</v>
      </c>
      <c r="BK420" s="216">
        <f>ROUND(I420*H420,2)</f>
        <v>0</v>
      </c>
      <c r="BL420" s="17" t="s">
        <v>139</v>
      </c>
      <c r="BM420" s="215" t="s">
        <v>581</v>
      </c>
    </row>
    <row r="421" s="2" customFormat="1">
      <c r="A421" s="38"/>
      <c r="B421" s="39"/>
      <c r="C421" s="40"/>
      <c r="D421" s="217" t="s">
        <v>141</v>
      </c>
      <c r="E421" s="40"/>
      <c r="F421" s="218" t="s">
        <v>582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141</v>
      </c>
      <c r="AU421" s="17" t="s">
        <v>172</v>
      </c>
    </row>
    <row r="422" s="14" customFormat="1">
      <c r="A422" s="14"/>
      <c r="B422" s="232"/>
      <c r="C422" s="233"/>
      <c r="D422" s="217" t="s">
        <v>143</v>
      </c>
      <c r="E422" s="234" t="s">
        <v>19</v>
      </c>
      <c r="F422" s="235" t="s">
        <v>583</v>
      </c>
      <c r="G422" s="233"/>
      <c r="H422" s="236">
        <v>4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2" t="s">
        <v>143</v>
      </c>
      <c r="AU422" s="242" t="s">
        <v>172</v>
      </c>
      <c r="AV422" s="14" t="s">
        <v>83</v>
      </c>
      <c r="AW422" s="14" t="s">
        <v>34</v>
      </c>
      <c r="AX422" s="14" t="s">
        <v>73</v>
      </c>
      <c r="AY422" s="242" t="s">
        <v>132</v>
      </c>
    </row>
    <row r="423" s="2" customFormat="1" ht="22.2" customHeight="1">
      <c r="A423" s="38"/>
      <c r="B423" s="39"/>
      <c r="C423" s="204" t="s">
        <v>584</v>
      </c>
      <c r="D423" s="204" t="s">
        <v>134</v>
      </c>
      <c r="E423" s="205" t="s">
        <v>585</v>
      </c>
      <c r="F423" s="206" t="s">
        <v>586</v>
      </c>
      <c r="G423" s="207" t="s">
        <v>316</v>
      </c>
      <c r="H423" s="208">
        <v>14</v>
      </c>
      <c r="I423" s="209"/>
      <c r="J423" s="210">
        <f>ROUND(I423*H423,2)</f>
        <v>0</v>
      </c>
      <c r="K423" s="206" t="s">
        <v>138</v>
      </c>
      <c r="L423" s="44"/>
      <c r="M423" s="211" t="s">
        <v>19</v>
      </c>
      <c r="N423" s="212" t="s">
        <v>44</v>
      </c>
      <c r="O423" s="84"/>
      <c r="P423" s="213">
        <f>O423*H423</f>
        <v>0</v>
      </c>
      <c r="Q423" s="213">
        <v>0</v>
      </c>
      <c r="R423" s="213">
        <f>Q423*H423</f>
        <v>0</v>
      </c>
      <c r="S423" s="213">
        <v>0</v>
      </c>
      <c r="T423" s="21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15" t="s">
        <v>139</v>
      </c>
      <c r="AT423" s="215" t="s">
        <v>134</v>
      </c>
      <c r="AU423" s="215" t="s">
        <v>172</v>
      </c>
      <c r="AY423" s="17" t="s">
        <v>132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7" t="s">
        <v>81</v>
      </c>
      <c r="BK423" s="216">
        <f>ROUND(I423*H423,2)</f>
        <v>0</v>
      </c>
      <c r="BL423" s="17" t="s">
        <v>139</v>
      </c>
      <c r="BM423" s="215" t="s">
        <v>587</v>
      </c>
    </row>
    <row r="424" s="2" customFormat="1">
      <c r="A424" s="38"/>
      <c r="B424" s="39"/>
      <c r="C424" s="40"/>
      <c r="D424" s="217" t="s">
        <v>141</v>
      </c>
      <c r="E424" s="40"/>
      <c r="F424" s="218" t="s">
        <v>588</v>
      </c>
      <c r="G424" s="40"/>
      <c r="H424" s="40"/>
      <c r="I424" s="219"/>
      <c r="J424" s="40"/>
      <c r="K424" s="40"/>
      <c r="L424" s="44"/>
      <c r="M424" s="220"/>
      <c r="N424" s="221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141</v>
      </c>
      <c r="AU424" s="17" t="s">
        <v>172</v>
      </c>
    </row>
    <row r="425" s="13" customFormat="1">
      <c r="A425" s="13"/>
      <c r="B425" s="222"/>
      <c r="C425" s="223"/>
      <c r="D425" s="217" t="s">
        <v>143</v>
      </c>
      <c r="E425" s="224" t="s">
        <v>19</v>
      </c>
      <c r="F425" s="225" t="s">
        <v>200</v>
      </c>
      <c r="G425" s="223"/>
      <c r="H425" s="224" t="s">
        <v>19</v>
      </c>
      <c r="I425" s="226"/>
      <c r="J425" s="223"/>
      <c r="K425" s="223"/>
      <c r="L425" s="227"/>
      <c r="M425" s="228"/>
      <c r="N425" s="229"/>
      <c r="O425" s="229"/>
      <c r="P425" s="229"/>
      <c r="Q425" s="229"/>
      <c r="R425" s="229"/>
      <c r="S425" s="229"/>
      <c r="T425" s="23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1" t="s">
        <v>143</v>
      </c>
      <c r="AU425" s="231" t="s">
        <v>172</v>
      </c>
      <c r="AV425" s="13" t="s">
        <v>81</v>
      </c>
      <c r="AW425" s="13" t="s">
        <v>34</v>
      </c>
      <c r="AX425" s="13" t="s">
        <v>73</v>
      </c>
      <c r="AY425" s="231" t="s">
        <v>132</v>
      </c>
    </row>
    <row r="426" s="14" customFormat="1">
      <c r="A426" s="14"/>
      <c r="B426" s="232"/>
      <c r="C426" s="233"/>
      <c r="D426" s="217" t="s">
        <v>143</v>
      </c>
      <c r="E426" s="234" t="s">
        <v>19</v>
      </c>
      <c r="F426" s="235" t="s">
        <v>589</v>
      </c>
      <c r="G426" s="233"/>
      <c r="H426" s="236">
        <v>7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2" t="s">
        <v>143</v>
      </c>
      <c r="AU426" s="242" t="s">
        <v>172</v>
      </c>
      <c r="AV426" s="14" t="s">
        <v>83</v>
      </c>
      <c r="AW426" s="14" t="s">
        <v>34</v>
      </c>
      <c r="AX426" s="14" t="s">
        <v>73</v>
      </c>
      <c r="AY426" s="242" t="s">
        <v>132</v>
      </c>
    </row>
    <row r="427" s="14" customFormat="1">
      <c r="A427" s="14"/>
      <c r="B427" s="232"/>
      <c r="C427" s="233"/>
      <c r="D427" s="217" t="s">
        <v>143</v>
      </c>
      <c r="E427" s="234" t="s">
        <v>19</v>
      </c>
      <c r="F427" s="235" t="s">
        <v>590</v>
      </c>
      <c r="G427" s="233"/>
      <c r="H427" s="236">
        <v>7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2" t="s">
        <v>143</v>
      </c>
      <c r="AU427" s="242" t="s">
        <v>172</v>
      </c>
      <c r="AV427" s="14" t="s">
        <v>83</v>
      </c>
      <c r="AW427" s="14" t="s">
        <v>34</v>
      </c>
      <c r="AX427" s="14" t="s">
        <v>73</v>
      </c>
      <c r="AY427" s="242" t="s">
        <v>132</v>
      </c>
    </row>
    <row r="428" s="2" customFormat="1" ht="22.2" customHeight="1">
      <c r="A428" s="38"/>
      <c r="B428" s="39"/>
      <c r="C428" s="243" t="s">
        <v>591</v>
      </c>
      <c r="D428" s="243" t="s">
        <v>250</v>
      </c>
      <c r="E428" s="244" t="s">
        <v>592</v>
      </c>
      <c r="F428" s="245" t="s">
        <v>593</v>
      </c>
      <c r="G428" s="246" t="s">
        <v>316</v>
      </c>
      <c r="H428" s="247">
        <v>14</v>
      </c>
      <c r="I428" s="248"/>
      <c r="J428" s="249">
        <f>ROUND(I428*H428,2)</f>
        <v>0</v>
      </c>
      <c r="K428" s="245" t="s">
        <v>138</v>
      </c>
      <c r="L428" s="250"/>
      <c r="M428" s="251" t="s">
        <v>19</v>
      </c>
      <c r="N428" s="252" t="s">
        <v>44</v>
      </c>
      <c r="O428" s="84"/>
      <c r="P428" s="213">
        <f>O428*H428</f>
        <v>0</v>
      </c>
      <c r="Q428" s="213">
        <v>0.013180000000000001</v>
      </c>
      <c r="R428" s="213">
        <f>Q428*H428</f>
        <v>0.18452000000000002</v>
      </c>
      <c r="S428" s="213">
        <v>0</v>
      </c>
      <c r="T428" s="21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15" t="s">
        <v>205</v>
      </c>
      <c r="AT428" s="215" t="s">
        <v>250</v>
      </c>
      <c r="AU428" s="215" t="s">
        <v>172</v>
      </c>
      <c r="AY428" s="17" t="s">
        <v>132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7" t="s">
        <v>81</v>
      </c>
      <c r="BK428" s="216">
        <f>ROUND(I428*H428,2)</f>
        <v>0</v>
      </c>
      <c r="BL428" s="17" t="s">
        <v>139</v>
      </c>
      <c r="BM428" s="215" t="s">
        <v>594</v>
      </c>
    </row>
    <row r="429" s="2" customFormat="1">
      <c r="A429" s="38"/>
      <c r="B429" s="39"/>
      <c r="C429" s="40"/>
      <c r="D429" s="217" t="s">
        <v>141</v>
      </c>
      <c r="E429" s="40"/>
      <c r="F429" s="218" t="s">
        <v>593</v>
      </c>
      <c r="G429" s="40"/>
      <c r="H429" s="40"/>
      <c r="I429" s="219"/>
      <c r="J429" s="40"/>
      <c r="K429" s="40"/>
      <c r="L429" s="44"/>
      <c r="M429" s="220"/>
      <c r="N429" s="221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141</v>
      </c>
      <c r="AU429" s="17" t="s">
        <v>172</v>
      </c>
    </row>
    <row r="430" s="12" customFormat="1" ht="20.88" customHeight="1">
      <c r="A430" s="12"/>
      <c r="B430" s="188"/>
      <c r="C430" s="189"/>
      <c r="D430" s="190" t="s">
        <v>72</v>
      </c>
      <c r="E430" s="202" t="s">
        <v>595</v>
      </c>
      <c r="F430" s="202" t="s">
        <v>596</v>
      </c>
      <c r="G430" s="189"/>
      <c r="H430" s="189"/>
      <c r="I430" s="192"/>
      <c r="J430" s="203">
        <f>BK430</f>
        <v>0</v>
      </c>
      <c r="K430" s="189"/>
      <c r="L430" s="194"/>
      <c r="M430" s="195"/>
      <c r="N430" s="196"/>
      <c r="O430" s="196"/>
      <c r="P430" s="197">
        <f>SUM(P431:P444)</f>
        <v>0</v>
      </c>
      <c r="Q430" s="196"/>
      <c r="R430" s="197">
        <f>SUM(R431:R444)</f>
        <v>0.02</v>
      </c>
      <c r="S430" s="196"/>
      <c r="T430" s="198">
        <f>SUM(T431:T444)</f>
        <v>60.135999999999996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199" t="s">
        <v>81</v>
      </c>
      <c r="AT430" s="200" t="s">
        <v>72</v>
      </c>
      <c r="AU430" s="200" t="s">
        <v>83</v>
      </c>
      <c r="AY430" s="199" t="s">
        <v>132</v>
      </c>
      <c r="BK430" s="201">
        <f>SUM(BK431:BK444)</f>
        <v>0</v>
      </c>
    </row>
    <row r="431" s="2" customFormat="1" ht="22.2" customHeight="1">
      <c r="A431" s="38"/>
      <c r="B431" s="39"/>
      <c r="C431" s="204" t="s">
        <v>597</v>
      </c>
      <c r="D431" s="204" t="s">
        <v>134</v>
      </c>
      <c r="E431" s="205" t="s">
        <v>598</v>
      </c>
      <c r="F431" s="206" t="s">
        <v>599</v>
      </c>
      <c r="G431" s="207" t="s">
        <v>257</v>
      </c>
      <c r="H431" s="208">
        <v>29.600000000000001</v>
      </c>
      <c r="I431" s="209"/>
      <c r="J431" s="210">
        <f>ROUND(I431*H431,2)</f>
        <v>0</v>
      </c>
      <c r="K431" s="206" t="s">
        <v>138</v>
      </c>
      <c r="L431" s="44"/>
      <c r="M431" s="211" t="s">
        <v>19</v>
      </c>
      <c r="N431" s="212" t="s">
        <v>44</v>
      </c>
      <c r="O431" s="84"/>
      <c r="P431" s="213">
        <f>O431*H431</f>
        <v>0</v>
      </c>
      <c r="Q431" s="213">
        <v>0</v>
      </c>
      <c r="R431" s="213">
        <f>Q431*H431</f>
        <v>0</v>
      </c>
      <c r="S431" s="213">
        <v>0.23499999999999999</v>
      </c>
      <c r="T431" s="214">
        <f>S431*H431</f>
        <v>6.9559999999999995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15" t="s">
        <v>139</v>
      </c>
      <c r="AT431" s="215" t="s">
        <v>134</v>
      </c>
      <c r="AU431" s="215" t="s">
        <v>172</v>
      </c>
      <c r="AY431" s="17" t="s">
        <v>132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7" t="s">
        <v>81</v>
      </c>
      <c r="BK431" s="216">
        <f>ROUND(I431*H431,2)</f>
        <v>0</v>
      </c>
      <c r="BL431" s="17" t="s">
        <v>139</v>
      </c>
      <c r="BM431" s="215" t="s">
        <v>600</v>
      </c>
    </row>
    <row r="432" s="2" customFormat="1">
      <c r="A432" s="38"/>
      <c r="B432" s="39"/>
      <c r="C432" s="40"/>
      <c r="D432" s="217" t="s">
        <v>141</v>
      </c>
      <c r="E432" s="40"/>
      <c r="F432" s="218" t="s">
        <v>601</v>
      </c>
      <c r="G432" s="40"/>
      <c r="H432" s="40"/>
      <c r="I432" s="219"/>
      <c r="J432" s="40"/>
      <c r="K432" s="40"/>
      <c r="L432" s="44"/>
      <c r="M432" s="220"/>
      <c r="N432" s="221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141</v>
      </c>
      <c r="AU432" s="17" t="s">
        <v>172</v>
      </c>
    </row>
    <row r="433" s="14" customFormat="1">
      <c r="A433" s="14"/>
      <c r="B433" s="232"/>
      <c r="C433" s="233"/>
      <c r="D433" s="217" t="s">
        <v>143</v>
      </c>
      <c r="E433" s="234" t="s">
        <v>19</v>
      </c>
      <c r="F433" s="235" t="s">
        <v>602</v>
      </c>
      <c r="G433" s="233"/>
      <c r="H433" s="236">
        <v>29.600000000000001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2" t="s">
        <v>143</v>
      </c>
      <c r="AU433" s="242" t="s">
        <v>172</v>
      </c>
      <c r="AV433" s="14" t="s">
        <v>83</v>
      </c>
      <c r="AW433" s="14" t="s">
        <v>34</v>
      </c>
      <c r="AX433" s="14" t="s">
        <v>73</v>
      </c>
      <c r="AY433" s="242" t="s">
        <v>132</v>
      </c>
    </row>
    <row r="434" s="2" customFormat="1" ht="22.2" customHeight="1">
      <c r="A434" s="38"/>
      <c r="B434" s="39"/>
      <c r="C434" s="204" t="s">
        <v>603</v>
      </c>
      <c r="D434" s="204" t="s">
        <v>134</v>
      </c>
      <c r="E434" s="205" t="s">
        <v>604</v>
      </c>
      <c r="F434" s="206" t="s">
        <v>605</v>
      </c>
      <c r="G434" s="207" t="s">
        <v>257</v>
      </c>
      <c r="H434" s="208">
        <v>400</v>
      </c>
      <c r="I434" s="209"/>
      <c r="J434" s="210">
        <f>ROUND(I434*H434,2)</f>
        <v>0</v>
      </c>
      <c r="K434" s="206" t="s">
        <v>138</v>
      </c>
      <c r="L434" s="44"/>
      <c r="M434" s="211" t="s">
        <v>19</v>
      </c>
      <c r="N434" s="212" t="s">
        <v>44</v>
      </c>
      <c r="O434" s="84"/>
      <c r="P434" s="213">
        <f>O434*H434</f>
        <v>0</v>
      </c>
      <c r="Q434" s="213">
        <v>5.0000000000000002E-05</v>
      </c>
      <c r="R434" s="213">
        <f>Q434*H434</f>
        <v>0.02</v>
      </c>
      <c r="S434" s="213">
        <v>0.128</v>
      </c>
      <c r="T434" s="214">
        <f>S434*H434</f>
        <v>51.200000000000003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5" t="s">
        <v>139</v>
      </c>
      <c r="AT434" s="215" t="s">
        <v>134</v>
      </c>
      <c r="AU434" s="215" t="s">
        <v>172</v>
      </c>
      <c r="AY434" s="17" t="s">
        <v>132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81</v>
      </c>
      <c r="BK434" s="216">
        <f>ROUND(I434*H434,2)</f>
        <v>0</v>
      </c>
      <c r="BL434" s="17" t="s">
        <v>139</v>
      </c>
      <c r="BM434" s="215" t="s">
        <v>606</v>
      </c>
    </row>
    <row r="435" s="2" customFormat="1">
      <c r="A435" s="38"/>
      <c r="B435" s="39"/>
      <c r="C435" s="40"/>
      <c r="D435" s="217" t="s">
        <v>141</v>
      </c>
      <c r="E435" s="40"/>
      <c r="F435" s="218" t="s">
        <v>607</v>
      </c>
      <c r="G435" s="40"/>
      <c r="H435" s="40"/>
      <c r="I435" s="219"/>
      <c r="J435" s="40"/>
      <c r="K435" s="40"/>
      <c r="L435" s="44"/>
      <c r="M435" s="220"/>
      <c r="N435" s="221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141</v>
      </c>
      <c r="AU435" s="17" t="s">
        <v>172</v>
      </c>
    </row>
    <row r="436" s="14" customFormat="1">
      <c r="A436" s="14"/>
      <c r="B436" s="232"/>
      <c r="C436" s="233"/>
      <c r="D436" s="217" t="s">
        <v>143</v>
      </c>
      <c r="E436" s="234" t="s">
        <v>19</v>
      </c>
      <c r="F436" s="235" t="s">
        <v>399</v>
      </c>
      <c r="G436" s="233"/>
      <c r="H436" s="236">
        <v>400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2" t="s">
        <v>143</v>
      </c>
      <c r="AU436" s="242" t="s">
        <v>172</v>
      </c>
      <c r="AV436" s="14" t="s">
        <v>83</v>
      </c>
      <c r="AW436" s="14" t="s">
        <v>34</v>
      </c>
      <c r="AX436" s="14" t="s">
        <v>73</v>
      </c>
      <c r="AY436" s="242" t="s">
        <v>132</v>
      </c>
    </row>
    <row r="437" s="2" customFormat="1" ht="22.2" customHeight="1">
      <c r="A437" s="38"/>
      <c r="B437" s="39"/>
      <c r="C437" s="204" t="s">
        <v>608</v>
      </c>
      <c r="D437" s="204" t="s">
        <v>134</v>
      </c>
      <c r="E437" s="205" t="s">
        <v>609</v>
      </c>
      <c r="F437" s="206" t="s">
        <v>610</v>
      </c>
      <c r="G437" s="207" t="s">
        <v>257</v>
      </c>
      <c r="H437" s="208">
        <v>9</v>
      </c>
      <c r="I437" s="209"/>
      <c r="J437" s="210">
        <f>ROUND(I437*H437,2)</f>
        <v>0</v>
      </c>
      <c r="K437" s="206" t="s">
        <v>138</v>
      </c>
      <c r="L437" s="44"/>
      <c r="M437" s="211" t="s">
        <v>19</v>
      </c>
      <c r="N437" s="212" t="s">
        <v>44</v>
      </c>
      <c r="O437" s="84"/>
      <c r="P437" s="213">
        <f>O437*H437</f>
        <v>0</v>
      </c>
      <c r="Q437" s="213">
        <v>0</v>
      </c>
      <c r="R437" s="213">
        <f>Q437*H437</f>
        <v>0</v>
      </c>
      <c r="S437" s="213">
        <v>0.22</v>
      </c>
      <c r="T437" s="214">
        <f>S437*H437</f>
        <v>1.98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15" t="s">
        <v>139</v>
      </c>
      <c r="AT437" s="215" t="s">
        <v>134</v>
      </c>
      <c r="AU437" s="215" t="s">
        <v>172</v>
      </c>
      <c r="AY437" s="17" t="s">
        <v>132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7" t="s">
        <v>81</v>
      </c>
      <c r="BK437" s="216">
        <f>ROUND(I437*H437,2)</f>
        <v>0</v>
      </c>
      <c r="BL437" s="17" t="s">
        <v>139</v>
      </c>
      <c r="BM437" s="215" t="s">
        <v>611</v>
      </c>
    </row>
    <row r="438" s="2" customFormat="1">
      <c r="A438" s="38"/>
      <c r="B438" s="39"/>
      <c r="C438" s="40"/>
      <c r="D438" s="217" t="s">
        <v>141</v>
      </c>
      <c r="E438" s="40"/>
      <c r="F438" s="218" t="s">
        <v>612</v>
      </c>
      <c r="G438" s="40"/>
      <c r="H438" s="40"/>
      <c r="I438" s="219"/>
      <c r="J438" s="40"/>
      <c r="K438" s="40"/>
      <c r="L438" s="44"/>
      <c r="M438" s="220"/>
      <c r="N438" s="221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141</v>
      </c>
      <c r="AU438" s="17" t="s">
        <v>172</v>
      </c>
    </row>
    <row r="439" s="13" customFormat="1">
      <c r="A439" s="13"/>
      <c r="B439" s="222"/>
      <c r="C439" s="223"/>
      <c r="D439" s="217" t="s">
        <v>143</v>
      </c>
      <c r="E439" s="224" t="s">
        <v>19</v>
      </c>
      <c r="F439" s="225" t="s">
        <v>613</v>
      </c>
      <c r="G439" s="223"/>
      <c r="H439" s="224" t="s">
        <v>19</v>
      </c>
      <c r="I439" s="226"/>
      <c r="J439" s="223"/>
      <c r="K439" s="223"/>
      <c r="L439" s="227"/>
      <c r="M439" s="228"/>
      <c r="N439" s="229"/>
      <c r="O439" s="229"/>
      <c r="P439" s="229"/>
      <c r="Q439" s="229"/>
      <c r="R439" s="229"/>
      <c r="S439" s="229"/>
      <c r="T439" s="23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1" t="s">
        <v>143</v>
      </c>
      <c r="AU439" s="231" t="s">
        <v>172</v>
      </c>
      <c r="AV439" s="13" t="s">
        <v>81</v>
      </c>
      <c r="AW439" s="13" t="s">
        <v>34</v>
      </c>
      <c r="AX439" s="13" t="s">
        <v>73</v>
      </c>
      <c r="AY439" s="231" t="s">
        <v>132</v>
      </c>
    </row>
    <row r="440" s="14" customFormat="1">
      <c r="A440" s="14"/>
      <c r="B440" s="232"/>
      <c r="C440" s="233"/>
      <c r="D440" s="217" t="s">
        <v>143</v>
      </c>
      <c r="E440" s="234" t="s">
        <v>19</v>
      </c>
      <c r="F440" s="235" t="s">
        <v>439</v>
      </c>
      <c r="G440" s="233"/>
      <c r="H440" s="236">
        <v>2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2" t="s">
        <v>143</v>
      </c>
      <c r="AU440" s="242" t="s">
        <v>172</v>
      </c>
      <c r="AV440" s="14" t="s">
        <v>83</v>
      </c>
      <c r="AW440" s="14" t="s">
        <v>34</v>
      </c>
      <c r="AX440" s="14" t="s">
        <v>73</v>
      </c>
      <c r="AY440" s="242" t="s">
        <v>132</v>
      </c>
    </row>
    <row r="441" s="14" customFormat="1">
      <c r="A441" s="14"/>
      <c r="B441" s="232"/>
      <c r="C441" s="233"/>
      <c r="D441" s="217" t="s">
        <v>143</v>
      </c>
      <c r="E441" s="234" t="s">
        <v>19</v>
      </c>
      <c r="F441" s="235" t="s">
        <v>440</v>
      </c>
      <c r="G441" s="233"/>
      <c r="H441" s="236">
        <v>1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2" t="s">
        <v>143</v>
      </c>
      <c r="AU441" s="242" t="s">
        <v>172</v>
      </c>
      <c r="AV441" s="14" t="s">
        <v>83</v>
      </c>
      <c r="AW441" s="14" t="s">
        <v>34</v>
      </c>
      <c r="AX441" s="14" t="s">
        <v>73</v>
      </c>
      <c r="AY441" s="242" t="s">
        <v>132</v>
      </c>
    </row>
    <row r="442" s="14" customFormat="1">
      <c r="A442" s="14"/>
      <c r="B442" s="232"/>
      <c r="C442" s="233"/>
      <c r="D442" s="217" t="s">
        <v>143</v>
      </c>
      <c r="E442" s="234" t="s">
        <v>19</v>
      </c>
      <c r="F442" s="235" t="s">
        <v>441</v>
      </c>
      <c r="G442" s="233"/>
      <c r="H442" s="236">
        <v>2.3999999999999999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2" t="s">
        <v>143</v>
      </c>
      <c r="AU442" s="242" t="s">
        <v>172</v>
      </c>
      <c r="AV442" s="14" t="s">
        <v>83</v>
      </c>
      <c r="AW442" s="14" t="s">
        <v>34</v>
      </c>
      <c r="AX442" s="14" t="s">
        <v>73</v>
      </c>
      <c r="AY442" s="242" t="s">
        <v>132</v>
      </c>
    </row>
    <row r="443" s="14" customFormat="1">
      <c r="A443" s="14"/>
      <c r="B443" s="232"/>
      <c r="C443" s="233"/>
      <c r="D443" s="217" t="s">
        <v>143</v>
      </c>
      <c r="E443" s="234" t="s">
        <v>19</v>
      </c>
      <c r="F443" s="235" t="s">
        <v>442</v>
      </c>
      <c r="G443" s="233"/>
      <c r="H443" s="236">
        <v>2.3999999999999999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2" t="s">
        <v>143</v>
      </c>
      <c r="AU443" s="242" t="s">
        <v>172</v>
      </c>
      <c r="AV443" s="14" t="s">
        <v>83</v>
      </c>
      <c r="AW443" s="14" t="s">
        <v>34</v>
      </c>
      <c r="AX443" s="14" t="s">
        <v>73</v>
      </c>
      <c r="AY443" s="242" t="s">
        <v>132</v>
      </c>
    </row>
    <row r="444" s="14" customFormat="1">
      <c r="A444" s="14"/>
      <c r="B444" s="232"/>
      <c r="C444" s="233"/>
      <c r="D444" s="217" t="s">
        <v>143</v>
      </c>
      <c r="E444" s="234" t="s">
        <v>19</v>
      </c>
      <c r="F444" s="235" t="s">
        <v>443</v>
      </c>
      <c r="G444" s="233"/>
      <c r="H444" s="236">
        <v>1.2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2" t="s">
        <v>143</v>
      </c>
      <c r="AU444" s="242" t="s">
        <v>172</v>
      </c>
      <c r="AV444" s="14" t="s">
        <v>83</v>
      </c>
      <c r="AW444" s="14" t="s">
        <v>34</v>
      </c>
      <c r="AX444" s="14" t="s">
        <v>73</v>
      </c>
      <c r="AY444" s="242" t="s">
        <v>132</v>
      </c>
    </row>
    <row r="445" s="12" customFormat="1" ht="22.8" customHeight="1">
      <c r="A445" s="12"/>
      <c r="B445" s="188"/>
      <c r="C445" s="189"/>
      <c r="D445" s="190" t="s">
        <v>72</v>
      </c>
      <c r="E445" s="202" t="s">
        <v>614</v>
      </c>
      <c r="F445" s="202" t="s">
        <v>615</v>
      </c>
      <c r="G445" s="189"/>
      <c r="H445" s="189"/>
      <c r="I445" s="192"/>
      <c r="J445" s="203">
        <f>BK445</f>
        <v>0</v>
      </c>
      <c r="K445" s="189"/>
      <c r="L445" s="194"/>
      <c r="M445" s="195"/>
      <c r="N445" s="196"/>
      <c r="O445" s="196"/>
      <c r="P445" s="197">
        <f>SUM(P446:P458)</f>
        <v>0</v>
      </c>
      <c r="Q445" s="196"/>
      <c r="R445" s="197">
        <f>SUM(R446:R458)</f>
        <v>0</v>
      </c>
      <c r="S445" s="196"/>
      <c r="T445" s="198">
        <f>SUM(T446:T458)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99" t="s">
        <v>81</v>
      </c>
      <c r="AT445" s="200" t="s">
        <v>72</v>
      </c>
      <c r="AU445" s="200" t="s">
        <v>81</v>
      </c>
      <c r="AY445" s="199" t="s">
        <v>132</v>
      </c>
      <c r="BK445" s="201">
        <f>SUM(BK446:BK458)</f>
        <v>0</v>
      </c>
    </row>
    <row r="446" s="2" customFormat="1" ht="13.8" customHeight="1">
      <c r="A446" s="38"/>
      <c r="B446" s="39"/>
      <c r="C446" s="204" t="s">
        <v>616</v>
      </c>
      <c r="D446" s="204" t="s">
        <v>134</v>
      </c>
      <c r="E446" s="205" t="s">
        <v>617</v>
      </c>
      <c r="F446" s="206" t="s">
        <v>618</v>
      </c>
      <c r="G446" s="207" t="s">
        <v>238</v>
      </c>
      <c r="H446" s="208">
        <v>148.01599999999999</v>
      </c>
      <c r="I446" s="209"/>
      <c r="J446" s="210">
        <f>ROUND(I446*H446,2)</f>
        <v>0</v>
      </c>
      <c r="K446" s="206" t="s">
        <v>138</v>
      </c>
      <c r="L446" s="44"/>
      <c r="M446" s="211" t="s">
        <v>19</v>
      </c>
      <c r="N446" s="212" t="s">
        <v>44</v>
      </c>
      <c r="O446" s="84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15" t="s">
        <v>139</v>
      </c>
      <c r="AT446" s="215" t="s">
        <v>134</v>
      </c>
      <c r="AU446" s="215" t="s">
        <v>83</v>
      </c>
      <c r="AY446" s="17" t="s">
        <v>132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7" t="s">
        <v>81</v>
      </c>
      <c r="BK446" s="216">
        <f>ROUND(I446*H446,2)</f>
        <v>0</v>
      </c>
      <c r="BL446" s="17" t="s">
        <v>139</v>
      </c>
      <c r="BM446" s="215" t="s">
        <v>619</v>
      </c>
    </row>
    <row r="447" s="2" customFormat="1">
      <c r="A447" s="38"/>
      <c r="B447" s="39"/>
      <c r="C447" s="40"/>
      <c r="D447" s="217" t="s">
        <v>141</v>
      </c>
      <c r="E447" s="40"/>
      <c r="F447" s="218" t="s">
        <v>620</v>
      </c>
      <c r="G447" s="40"/>
      <c r="H447" s="40"/>
      <c r="I447" s="219"/>
      <c r="J447" s="40"/>
      <c r="K447" s="40"/>
      <c r="L447" s="44"/>
      <c r="M447" s="220"/>
      <c r="N447" s="22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141</v>
      </c>
      <c r="AU447" s="17" t="s">
        <v>83</v>
      </c>
    </row>
    <row r="448" s="2" customFormat="1" ht="22.2" customHeight="1">
      <c r="A448" s="38"/>
      <c r="B448" s="39"/>
      <c r="C448" s="204" t="s">
        <v>621</v>
      </c>
      <c r="D448" s="204" t="s">
        <v>134</v>
      </c>
      <c r="E448" s="205" t="s">
        <v>622</v>
      </c>
      <c r="F448" s="206" t="s">
        <v>623</v>
      </c>
      <c r="G448" s="207" t="s">
        <v>238</v>
      </c>
      <c r="H448" s="208">
        <v>3552.384</v>
      </c>
      <c r="I448" s="209"/>
      <c r="J448" s="210">
        <f>ROUND(I448*H448,2)</f>
        <v>0</v>
      </c>
      <c r="K448" s="206" t="s">
        <v>138</v>
      </c>
      <c r="L448" s="44"/>
      <c r="M448" s="211" t="s">
        <v>19</v>
      </c>
      <c r="N448" s="212" t="s">
        <v>44</v>
      </c>
      <c r="O448" s="8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139</v>
      </c>
      <c r="AT448" s="215" t="s">
        <v>134</v>
      </c>
      <c r="AU448" s="215" t="s">
        <v>83</v>
      </c>
      <c r="AY448" s="17" t="s">
        <v>132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81</v>
      </c>
      <c r="BK448" s="216">
        <f>ROUND(I448*H448,2)</f>
        <v>0</v>
      </c>
      <c r="BL448" s="17" t="s">
        <v>139</v>
      </c>
      <c r="BM448" s="215" t="s">
        <v>624</v>
      </c>
    </row>
    <row r="449" s="2" customFormat="1">
      <c r="A449" s="38"/>
      <c r="B449" s="39"/>
      <c r="C449" s="40"/>
      <c r="D449" s="217" t="s">
        <v>141</v>
      </c>
      <c r="E449" s="40"/>
      <c r="F449" s="218" t="s">
        <v>625</v>
      </c>
      <c r="G449" s="40"/>
      <c r="H449" s="40"/>
      <c r="I449" s="219"/>
      <c r="J449" s="40"/>
      <c r="K449" s="40"/>
      <c r="L449" s="44"/>
      <c r="M449" s="220"/>
      <c r="N449" s="221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141</v>
      </c>
      <c r="AU449" s="17" t="s">
        <v>83</v>
      </c>
    </row>
    <row r="450" s="14" customFormat="1">
      <c r="A450" s="14"/>
      <c r="B450" s="232"/>
      <c r="C450" s="233"/>
      <c r="D450" s="217" t="s">
        <v>143</v>
      </c>
      <c r="E450" s="233"/>
      <c r="F450" s="235" t="s">
        <v>626</v>
      </c>
      <c r="G450" s="233"/>
      <c r="H450" s="236">
        <v>3552.384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2" t="s">
        <v>143</v>
      </c>
      <c r="AU450" s="242" t="s">
        <v>83</v>
      </c>
      <c r="AV450" s="14" t="s">
        <v>83</v>
      </c>
      <c r="AW450" s="14" t="s">
        <v>4</v>
      </c>
      <c r="AX450" s="14" t="s">
        <v>81</v>
      </c>
      <c r="AY450" s="242" t="s">
        <v>132</v>
      </c>
    </row>
    <row r="451" s="2" customFormat="1" ht="22.2" customHeight="1">
      <c r="A451" s="38"/>
      <c r="B451" s="39"/>
      <c r="C451" s="204" t="s">
        <v>627</v>
      </c>
      <c r="D451" s="204" t="s">
        <v>134</v>
      </c>
      <c r="E451" s="205" t="s">
        <v>628</v>
      </c>
      <c r="F451" s="206" t="s">
        <v>629</v>
      </c>
      <c r="G451" s="207" t="s">
        <v>238</v>
      </c>
      <c r="H451" s="208">
        <v>6.9560000000000004</v>
      </c>
      <c r="I451" s="209"/>
      <c r="J451" s="210">
        <f>ROUND(I451*H451,2)</f>
        <v>0</v>
      </c>
      <c r="K451" s="206" t="s">
        <v>138</v>
      </c>
      <c r="L451" s="44"/>
      <c r="M451" s="211" t="s">
        <v>19</v>
      </c>
      <c r="N451" s="212" t="s">
        <v>44</v>
      </c>
      <c r="O451" s="8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139</v>
      </c>
      <c r="AT451" s="215" t="s">
        <v>134</v>
      </c>
      <c r="AU451" s="215" t="s">
        <v>83</v>
      </c>
      <c r="AY451" s="17" t="s">
        <v>132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81</v>
      </c>
      <c r="BK451" s="216">
        <f>ROUND(I451*H451,2)</f>
        <v>0</v>
      </c>
      <c r="BL451" s="17" t="s">
        <v>139</v>
      </c>
      <c r="BM451" s="215" t="s">
        <v>630</v>
      </c>
    </row>
    <row r="452" s="2" customFormat="1">
      <c r="A452" s="38"/>
      <c r="B452" s="39"/>
      <c r="C452" s="40"/>
      <c r="D452" s="217" t="s">
        <v>141</v>
      </c>
      <c r="E452" s="40"/>
      <c r="F452" s="218" t="s">
        <v>631</v>
      </c>
      <c r="G452" s="40"/>
      <c r="H452" s="40"/>
      <c r="I452" s="219"/>
      <c r="J452" s="40"/>
      <c r="K452" s="40"/>
      <c r="L452" s="44"/>
      <c r="M452" s="220"/>
      <c r="N452" s="221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141</v>
      </c>
      <c r="AU452" s="17" t="s">
        <v>83</v>
      </c>
    </row>
    <row r="453" s="14" customFormat="1">
      <c r="A453" s="14"/>
      <c r="B453" s="232"/>
      <c r="C453" s="233"/>
      <c r="D453" s="217" t="s">
        <v>143</v>
      </c>
      <c r="E453" s="234" t="s">
        <v>19</v>
      </c>
      <c r="F453" s="235" t="s">
        <v>632</v>
      </c>
      <c r="G453" s="233"/>
      <c r="H453" s="236">
        <v>6.9560000000000004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2" t="s">
        <v>143</v>
      </c>
      <c r="AU453" s="242" t="s">
        <v>83</v>
      </c>
      <c r="AV453" s="14" t="s">
        <v>83</v>
      </c>
      <c r="AW453" s="14" t="s">
        <v>34</v>
      </c>
      <c r="AX453" s="14" t="s">
        <v>73</v>
      </c>
      <c r="AY453" s="242" t="s">
        <v>132</v>
      </c>
    </row>
    <row r="454" s="2" customFormat="1" ht="22.2" customHeight="1">
      <c r="A454" s="38"/>
      <c r="B454" s="39"/>
      <c r="C454" s="204" t="s">
        <v>633</v>
      </c>
      <c r="D454" s="204" t="s">
        <v>134</v>
      </c>
      <c r="E454" s="205" t="s">
        <v>634</v>
      </c>
      <c r="F454" s="206" t="s">
        <v>635</v>
      </c>
      <c r="G454" s="207" t="s">
        <v>238</v>
      </c>
      <c r="H454" s="208">
        <v>53.18</v>
      </c>
      <c r="I454" s="209"/>
      <c r="J454" s="210">
        <f>ROUND(I454*H454,2)</f>
        <v>0</v>
      </c>
      <c r="K454" s="206" t="s">
        <v>138</v>
      </c>
      <c r="L454" s="44"/>
      <c r="M454" s="211" t="s">
        <v>19</v>
      </c>
      <c r="N454" s="212" t="s">
        <v>44</v>
      </c>
      <c r="O454" s="84"/>
      <c r="P454" s="213">
        <f>O454*H454</f>
        <v>0</v>
      </c>
      <c r="Q454" s="213">
        <v>0</v>
      </c>
      <c r="R454" s="213">
        <f>Q454*H454</f>
        <v>0</v>
      </c>
      <c r="S454" s="213">
        <v>0</v>
      </c>
      <c r="T454" s="21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5" t="s">
        <v>139</v>
      </c>
      <c r="AT454" s="215" t="s">
        <v>134</v>
      </c>
      <c r="AU454" s="215" t="s">
        <v>83</v>
      </c>
      <c r="AY454" s="17" t="s">
        <v>132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7" t="s">
        <v>81</v>
      </c>
      <c r="BK454" s="216">
        <f>ROUND(I454*H454,2)</f>
        <v>0</v>
      </c>
      <c r="BL454" s="17" t="s">
        <v>139</v>
      </c>
      <c r="BM454" s="215" t="s">
        <v>636</v>
      </c>
    </row>
    <row r="455" s="2" customFormat="1">
      <c r="A455" s="38"/>
      <c r="B455" s="39"/>
      <c r="C455" s="40"/>
      <c r="D455" s="217" t="s">
        <v>141</v>
      </c>
      <c r="E455" s="40"/>
      <c r="F455" s="218" t="s">
        <v>637</v>
      </c>
      <c r="G455" s="40"/>
      <c r="H455" s="40"/>
      <c r="I455" s="219"/>
      <c r="J455" s="40"/>
      <c r="K455" s="40"/>
      <c r="L455" s="44"/>
      <c r="M455" s="220"/>
      <c r="N455" s="22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141</v>
      </c>
      <c r="AU455" s="17" t="s">
        <v>83</v>
      </c>
    </row>
    <row r="456" s="2" customFormat="1" ht="22.2" customHeight="1">
      <c r="A456" s="38"/>
      <c r="B456" s="39"/>
      <c r="C456" s="204" t="s">
        <v>638</v>
      </c>
      <c r="D456" s="204" t="s">
        <v>134</v>
      </c>
      <c r="E456" s="205" t="s">
        <v>236</v>
      </c>
      <c r="F456" s="206" t="s">
        <v>237</v>
      </c>
      <c r="G456" s="207" t="s">
        <v>238</v>
      </c>
      <c r="H456" s="208">
        <v>88.024000000000001</v>
      </c>
      <c r="I456" s="209"/>
      <c r="J456" s="210">
        <f>ROUND(I456*H456,2)</f>
        <v>0</v>
      </c>
      <c r="K456" s="206" t="s">
        <v>138</v>
      </c>
      <c r="L456" s="44"/>
      <c r="M456" s="211" t="s">
        <v>19</v>
      </c>
      <c r="N456" s="212" t="s">
        <v>44</v>
      </c>
      <c r="O456" s="84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15" t="s">
        <v>139</v>
      </c>
      <c r="AT456" s="215" t="s">
        <v>134</v>
      </c>
      <c r="AU456" s="215" t="s">
        <v>83</v>
      </c>
      <c r="AY456" s="17" t="s">
        <v>132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7" t="s">
        <v>81</v>
      </c>
      <c r="BK456" s="216">
        <f>ROUND(I456*H456,2)</f>
        <v>0</v>
      </c>
      <c r="BL456" s="17" t="s">
        <v>139</v>
      </c>
      <c r="BM456" s="215" t="s">
        <v>639</v>
      </c>
    </row>
    <row r="457" s="2" customFormat="1">
      <c r="A457" s="38"/>
      <c r="B457" s="39"/>
      <c r="C457" s="40"/>
      <c r="D457" s="217" t="s">
        <v>141</v>
      </c>
      <c r="E457" s="40"/>
      <c r="F457" s="218" t="s">
        <v>240</v>
      </c>
      <c r="G457" s="40"/>
      <c r="H457" s="40"/>
      <c r="I457" s="219"/>
      <c r="J457" s="40"/>
      <c r="K457" s="40"/>
      <c r="L457" s="44"/>
      <c r="M457" s="220"/>
      <c r="N457" s="221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141</v>
      </c>
      <c r="AU457" s="17" t="s">
        <v>83</v>
      </c>
    </row>
    <row r="458" s="14" customFormat="1">
      <c r="A458" s="14"/>
      <c r="B458" s="232"/>
      <c r="C458" s="233"/>
      <c r="D458" s="217" t="s">
        <v>143</v>
      </c>
      <c r="E458" s="234" t="s">
        <v>19</v>
      </c>
      <c r="F458" s="235" t="s">
        <v>640</v>
      </c>
      <c r="G458" s="233"/>
      <c r="H458" s="236">
        <v>88.024000000000001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2" t="s">
        <v>143</v>
      </c>
      <c r="AU458" s="242" t="s">
        <v>83</v>
      </c>
      <c r="AV458" s="14" t="s">
        <v>83</v>
      </c>
      <c r="AW458" s="14" t="s">
        <v>34</v>
      </c>
      <c r="AX458" s="14" t="s">
        <v>73</v>
      </c>
      <c r="AY458" s="242" t="s">
        <v>132</v>
      </c>
    </row>
    <row r="459" s="12" customFormat="1" ht="22.8" customHeight="1">
      <c r="A459" s="12"/>
      <c r="B459" s="188"/>
      <c r="C459" s="189"/>
      <c r="D459" s="190" t="s">
        <v>72</v>
      </c>
      <c r="E459" s="202" t="s">
        <v>641</v>
      </c>
      <c r="F459" s="202" t="s">
        <v>642</v>
      </c>
      <c r="G459" s="189"/>
      <c r="H459" s="189"/>
      <c r="I459" s="192"/>
      <c r="J459" s="203">
        <f>BK459</f>
        <v>0</v>
      </c>
      <c r="K459" s="189"/>
      <c r="L459" s="194"/>
      <c r="M459" s="195"/>
      <c r="N459" s="196"/>
      <c r="O459" s="196"/>
      <c r="P459" s="197">
        <f>SUM(P460:P461)</f>
        <v>0</v>
      </c>
      <c r="Q459" s="196"/>
      <c r="R459" s="197">
        <f>SUM(R460:R461)</f>
        <v>0</v>
      </c>
      <c r="S459" s="196"/>
      <c r="T459" s="198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199" t="s">
        <v>81</v>
      </c>
      <c r="AT459" s="200" t="s">
        <v>72</v>
      </c>
      <c r="AU459" s="200" t="s">
        <v>81</v>
      </c>
      <c r="AY459" s="199" t="s">
        <v>132</v>
      </c>
      <c r="BK459" s="201">
        <f>SUM(BK460:BK461)</f>
        <v>0</v>
      </c>
    </row>
    <row r="460" s="2" customFormat="1" ht="22.2" customHeight="1">
      <c r="A460" s="38"/>
      <c r="B460" s="39"/>
      <c r="C460" s="204" t="s">
        <v>643</v>
      </c>
      <c r="D460" s="204" t="s">
        <v>134</v>
      </c>
      <c r="E460" s="205" t="s">
        <v>644</v>
      </c>
      <c r="F460" s="206" t="s">
        <v>645</v>
      </c>
      <c r="G460" s="207" t="s">
        <v>238</v>
      </c>
      <c r="H460" s="208">
        <v>634.31799999999998</v>
      </c>
      <c r="I460" s="209"/>
      <c r="J460" s="210">
        <f>ROUND(I460*H460,2)</f>
        <v>0</v>
      </c>
      <c r="K460" s="206" t="s">
        <v>138</v>
      </c>
      <c r="L460" s="44"/>
      <c r="M460" s="211" t="s">
        <v>19</v>
      </c>
      <c r="N460" s="212" t="s">
        <v>44</v>
      </c>
      <c r="O460" s="8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15" t="s">
        <v>139</v>
      </c>
      <c r="AT460" s="215" t="s">
        <v>134</v>
      </c>
      <c r="AU460" s="215" t="s">
        <v>83</v>
      </c>
      <c r="AY460" s="17" t="s">
        <v>132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7" t="s">
        <v>81</v>
      </c>
      <c r="BK460" s="216">
        <f>ROUND(I460*H460,2)</f>
        <v>0</v>
      </c>
      <c r="BL460" s="17" t="s">
        <v>139</v>
      </c>
      <c r="BM460" s="215" t="s">
        <v>646</v>
      </c>
    </row>
    <row r="461" s="2" customFormat="1">
      <c r="A461" s="38"/>
      <c r="B461" s="39"/>
      <c r="C461" s="40"/>
      <c r="D461" s="217" t="s">
        <v>141</v>
      </c>
      <c r="E461" s="40"/>
      <c r="F461" s="218" t="s">
        <v>647</v>
      </c>
      <c r="G461" s="40"/>
      <c r="H461" s="40"/>
      <c r="I461" s="219"/>
      <c r="J461" s="40"/>
      <c r="K461" s="40"/>
      <c r="L461" s="44"/>
      <c r="M461" s="254"/>
      <c r="N461" s="255"/>
      <c r="O461" s="256"/>
      <c r="P461" s="256"/>
      <c r="Q461" s="256"/>
      <c r="R461" s="256"/>
      <c r="S461" s="256"/>
      <c r="T461" s="257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141</v>
      </c>
      <c r="AU461" s="17" t="s">
        <v>83</v>
      </c>
    </row>
    <row r="462" s="2" customFormat="1" ht="6.96" customHeight="1">
      <c r="A462" s="38"/>
      <c r="B462" s="59"/>
      <c r="C462" s="60"/>
      <c r="D462" s="60"/>
      <c r="E462" s="60"/>
      <c r="F462" s="60"/>
      <c r="G462" s="60"/>
      <c r="H462" s="60"/>
      <c r="I462" s="60"/>
      <c r="J462" s="60"/>
      <c r="K462" s="60"/>
      <c r="L462" s="44"/>
      <c r="M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</row>
  </sheetData>
  <sheetProtection sheet="1" autoFilter="0" formatColumns="0" formatRows="0" objects="1" scenarios="1" spinCount="100000" saltValue="szsdDQxVqiQZpQZeLhEN2ISbOPM9DtnWFhtnB1JSfm81QTklo/DIBgKpU2ZtPQEywH8jNoMEmX9pYQZS2pUHow==" hashValue="pynDCl7beBNHNC0wMLyO0dzLbdZe5BL5rh4394574nAICgoOjkLksVcoiC67H2NIbFTJQQrjpWeGYSmtJ7NSSA==" algorithmName="SHA-512" password="CC35"/>
  <autoFilter ref="C89:K46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2.28125" style="1" customWidth="1"/>
    <col min="9" max="9" width="21.57422" style="1" customWidth="1"/>
    <col min="10" max="10" width="21.57422" style="1" customWidth="1"/>
    <col min="11" max="11" width="21.57422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Napojení páteřní cyklostezky na Slavkovský Les v Březové - část Tisová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35" t="s">
        <v>648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16. 10. 2019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ROUND((SUM(BE82:BE293)),  2)</f>
        <v>0</v>
      </c>
      <c r="G33" s="38"/>
      <c r="H33" s="38"/>
      <c r="I33" s="148">
        <v>0.20999999999999999</v>
      </c>
      <c r="J33" s="147">
        <f>ROUND(((SUM(BE82:BE293))*I33),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ROUND((SUM(BF82:BF293)),  2)</f>
        <v>0</v>
      </c>
      <c r="G34" s="38"/>
      <c r="H34" s="38"/>
      <c r="I34" s="148">
        <v>0.14999999999999999</v>
      </c>
      <c r="J34" s="147">
        <f>ROUND(((SUM(BF82:BF293))*I34),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ROUND((SUM(BG82:BG293)),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ROUND((SUM(BH82:BH293)),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ROUND((SUM(BI82:BI293)),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Napojení páteřní cyklostezky na Slavkovský Les v Březové - část Tisová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69" t="str">
        <f>E9</f>
        <v>SO 101.1 - Cyklostezka - neuznatelné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Šabina, Hlavno </v>
      </c>
      <c r="G52" s="40"/>
      <c r="H52" s="40"/>
      <c r="I52" s="32" t="s">
        <v>23</v>
      </c>
      <c r="J52" s="72" t="str">
        <f>IF(J12="","",J12)</f>
        <v>16. 10. 2019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Mikroregion Sokolov - východ </v>
      </c>
      <c r="G54" s="40"/>
      <c r="H54" s="40"/>
      <c r="I54" s="32" t="s">
        <v>31</v>
      </c>
      <c r="J54" s="36" t="str">
        <f>E21</f>
        <v>Pontika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106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107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116</v>
      </c>
      <c r="E62" s="174"/>
      <c r="F62" s="174"/>
      <c r="G62" s="174"/>
      <c r="H62" s="174"/>
      <c r="I62" s="174"/>
      <c r="J62" s="175">
        <f>J291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4.4" customHeight="1">
      <c r="A72" s="38"/>
      <c r="B72" s="39"/>
      <c r="C72" s="40"/>
      <c r="D72" s="40"/>
      <c r="E72" s="160" t="str">
        <f>E7</f>
        <v>Napojení páteřní cyklostezky na Slavkovský Les v Březové - část Tisová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100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4.4" customHeight="1">
      <c r="A74" s="38"/>
      <c r="B74" s="39"/>
      <c r="C74" s="40"/>
      <c r="D74" s="40"/>
      <c r="E74" s="69" t="str">
        <f>E9</f>
        <v>SO 101.1 - Cyklostezka - neuznatelné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Šabina, Hlavno </v>
      </c>
      <c r="G76" s="40"/>
      <c r="H76" s="40"/>
      <c r="I76" s="32" t="s">
        <v>23</v>
      </c>
      <c r="J76" s="72" t="str">
        <f>IF(J12="","",J12)</f>
        <v>16. 10. 2019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25</v>
      </c>
      <c r="D78" s="40"/>
      <c r="E78" s="40"/>
      <c r="F78" s="27" t="str">
        <f>E15</f>
        <v xml:space="preserve">Mikroregion Sokolov - východ </v>
      </c>
      <c r="G78" s="40"/>
      <c r="H78" s="40"/>
      <c r="I78" s="32" t="s">
        <v>31</v>
      </c>
      <c r="J78" s="36" t="str">
        <f>E21</f>
        <v>Pontika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35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118</v>
      </c>
      <c r="D81" s="180" t="s">
        <v>58</v>
      </c>
      <c r="E81" s="180" t="s">
        <v>54</v>
      </c>
      <c r="F81" s="180" t="s">
        <v>55</v>
      </c>
      <c r="G81" s="180" t="s">
        <v>119</v>
      </c>
      <c r="H81" s="180" t="s">
        <v>120</v>
      </c>
      <c r="I81" s="180" t="s">
        <v>121</v>
      </c>
      <c r="J81" s="180" t="s">
        <v>104</v>
      </c>
      <c r="K81" s="181" t="s">
        <v>122</v>
      </c>
      <c r="L81" s="182"/>
      <c r="M81" s="92" t="s">
        <v>19</v>
      </c>
      <c r="N81" s="93" t="s">
        <v>43</v>
      </c>
      <c r="O81" s="93" t="s">
        <v>123</v>
      </c>
      <c r="P81" s="93" t="s">
        <v>124</v>
      </c>
      <c r="Q81" s="93" t="s">
        <v>125</v>
      </c>
      <c r="R81" s="93" t="s">
        <v>126</v>
      </c>
      <c r="S81" s="93" t="s">
        <v>127</v>
      </c>
      <c r="T81" s="94" t="s">
        <v>128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29.146624000000003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105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72</v>
      </c>
      <c r="E83" s="191" t="s">
        <v>130</v>
      </c>
      <c r="F83" s="191" t="s">
        <v>131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P84+P291</f>
        <v>0</v>
      </c>
      <c r="Q83" s="196"/>
      <c r="R83" s="197">
        <f>R84+R291</f>
        <v>29.146624000000003</v>
      </c>
      <c r="S83" s="196"/>
      <c r="T83" s="198">
        <f>T84+T291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81</v>
      </c>
      <c r="AT83" s="200" t="s">
        <v>72</v>
      </c>
      <c r="AU83" s="200" t="s">
        <v>73</v>
      </c>
      <c r="AY83" s="199" t="s">
        <v>132</v>
      </c>
      <c r="BK83" s="201">
        <f>BK84+BK291</f>
        <v>0</v>
      </c>
    </row>
    <row r="84" s="12" customFormat="1" ht="22.8" customHeight="1">
      <c r="A84" s="12"/>
      <c r="B84" s="188"/>
      <c r="C84" s="189"/>
      <c r="D84" s="190" t="s">
        <v>72</v>
      </c>
      <c r="E84" s="202" t="s">
        <v>81</v>
      </c>
      <c r="F84" s="202" t="s">
        <v>133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SUM(P85:P290)</f>
        <v>0</v>
      </c>
      <c r="Q84" s="196"/>
      <c r="R84" s="197">
        <f>SUM(R85:R290)</f>
        <v>29.146624000000003</v>
      </c>
      <c r="S84" s="196"/>
      <c r="T84" s="198">
        <f>SUM(T85:T290)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72</v>
      </c>
      <c r="AU84" s="200" t="s">
        <v>81</v>
      </c>
      <c r="AY84" s="199" t="s">
        <v>132</v>
      </c>
      <c r="BK84" s="201">
        <f>SUM(BK85:BK290)</f>
        <v>0</v>
      </c>
    </row>
    <row r="85" s="2" customFormat="1" ht="22.2" customHeight="1">
      <c r="A85" s="38"/>
      <c r="B85" s="39"/>
      <c r="C85" s="204" t="s">
        <v>81</v>
      </c>
      <c r="D85" s="204" t="s">
        <v>134</v>
      </c>
      <c r="E85" s="205" t="s">
        <v>649</v>
      </c>
      <c r="F85" s="206" t="s">
        <v>650</v>
      </c>
      <c r="G85" s="207" t="s">
        <v>257</v>
      </c>
      <c r="H85" s="208">
        <v>360</v>
      </c>
      <c r="I85" s="209"/>
      <c r="J85" s="210">
        <f>ROUND(I85*H85,2)</f>
        <v>0</v>
      </c>
      <c r="K85" s="206" t="s">
        <v>138</v>
      </c>
      <c r="L85" s="44"/>
      <c r="M85" s="211" t="s">
        <v>19</v>
      </c>
      <c r="N85" s="212" t="s">
        <v>44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139</v>
      </c>
      <c r="AT85" s="215" t="s">
        <v>134</v>
      </c>
      <c r="AU85" s="215" t="s">
        <v>83</v>
      </c>
      <c r="AY85" s="17" t="s">
        <v>132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81</v>
      </c>
      <c r="BK85" s="216">
        <f>ROUND(I85*H85,2)</f>
        <v>0</v>
      </c>
      <c r="BL85" s="17" t="s">
        <v>139</v>
      </c>
      <c r="BM85" s="215" t="s">
        <v>651</v>
      </c>
    </row>
    <row r="86" s="2" customFormat="1">
      <c r="A86" s="38"/>
      <c r="B86" s="39"/>
      <c r="C86" s="40"/>
      <c r="D86" s="217" t="s">
        <v>141</v>
      </c>
      <c r="E86" s="40"/>
      <c r="F86" s="218" t="s">
        <v>652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141</v>
      </c>
      <c r="AU86" s="17" t="s">
        <v>83</v>
      </c>
    </row>
    <row r="87" s="14" customFormat="1">
      <c r="A87" s="14"/>
      <c r="B87" s="232"/>
      <c r="C87" s="233"/>
      <c r="D87" s="217" t="s">
        <v>143</v>
      </c>
      <c r="E87" s="234" t="s">
        <v>19</v>
      </c>
      <c r="F87" s="235" t="s">
        <v>653</v>
      </c>
      <c r="G87" s="233"/>
      <c r="H87" s="236">
        <v>360</v>
      </c>
      <c r="I87" s="237"/>
      <c r="J87" s="233"/>
      <c r="K87" s="233"/>
      <c r="L87" s="238"/>
      <c r="M87" s="239"/>
      <c r="N87" s="240"/>
      <c r="O87" s="240"/>
      <c r="P87" s="240"/>
      <c r="Q87" s="240"/>
      <c r="R87" s="240"/>
      <c r="S87" s="240"/>
      <c r="T87" s="241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2" t="s">
        <v>143</v>
      </c>
      <c r="AU87" s="242" t="s">
        <v>83</v>
      </c>
      <c r="AV87" s="14" t="s">
        <v>83</v>
      </c>
      <c r="AW87" s="14" t="s">
        <v>34</v>
      </c>
      <c r="AX87" s="14" t="s">
        <v>73</v>
      </c>
      <c r="AY87" s="242" t="s">
        <v>132</v>
      </c>
    </row>
    <row r="88" s="2" customFormat="1" ht="13.8" customHeight="1">
      <c r="A88" s="38"/>
      <c r="B88" s="39"/>
      <c r="C88" s="204" t="s">
        <v>83</v>
      </c>
      <c r="D88" s="204" t="s">
        <v>134</v>
      </c>
      <c r="E88" s="205" t="s">
        <v>654</v>
      </c>
      <c r="F88" s="206" t="s">
        <v>655</v>
      </c>
      <c r="G88" s="207" t="s">
        <v>257</v>
      </c>
      <c r="H88" s="208">
        <v>360</v>
      </c>
      <c r="I88" s="209"/>
      <c r="J88" s="210">
        <f>ROUND(I88*H88,2)</f>
        <v>0</v>
      </c>
      <c r="K88" s="206" t="s">
        <v>138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6.0000000000000002E-05</v>
      </c>
      <c r="R88" s="213">
        <f>Q88*H88</f>
        <v>0.021600000000000001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139</v>
      </c>
      <c r="AT88" s="215" t="s">
        <v>134</v>
      </c>
      <c r="AU88" s="215" t="s">
        <v>83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139</v>
      </c>
      <c r="BM88" s="215" t="s">
        <v>656</v>
      </c>
    </row>
    <row r="89" s="2" customFormat="1">
      <c r="A89" s="38"/>
      <c r="B89" s="39"/>
      <c r="C89" s="40"/>
      <c r="D89" s="217" t="s">
        <v>141</v>
      </c>
      <c r="E89" s="40"/>
      <c r="F89" s="218" t="s">
        <v>657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141</v>
      </c>
      <c r="AU89" s="17" t="s">
        <v>83</v>
      </c>
    </row>
    <row r="90" s="2" customFormat="1" ht="22.2" customHeight="1">
      <c r="A90" s="38"/>
      <c r="B90" s="39"/>
      <c r="C90" s="204" t="s">
        <v>172</v>
      </c>
      <c r="D90" s="204" t="s">
        <v>134</v>
      </c>
      <c r="E90" s="205" t="s">
        <v>658</v>
      </c>
      <c r="F90" s="206" t="s">
        <v>659</v>
      </c>
      <c r="G90" s="207" t="s">
        <v>463</v>
      </c>
      <c r="H90" s="208">
        <v>6</v>
      </c>
      <c r="I90" s="209"/>
      <c r="J90" s="210">
        <f>ROUND(I90*H90,2)</f>
        <v>0</v>
      </c>
      <c r="K90" s="206" t="s">
        <v>138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6.0000000000000002E-05</v>
      </c>
      <c r="R90" s="213">
        <f>Q90*H90</f>
        <v>0.00036000000000000002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139</v>
      </c>
      <c r="AT90" s="215" t="s">
        <v>134</v>
      </c>
      <c r="AU90" s="215" t="s">
        <v>83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139</v>
      </c>
      <c r="BM90" s="215" t="s">
        <v>660</v>
      </c>
    </row>
    <row r="91" s="2" customFormat="1">
      <c r="A91" s="38"/>
      <c r="B91" s="39"/>
      <c r="C91" s="40"/>
      <c r="D91" s="217" t="s">
        <v>141</v>
      </c>
      <c r="E91" s="40"/>
      <c r="F91" s="218" t="s">
        <v>661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141</v>
      </c>
      <c r="AU91" s="17" t="s">
        <v>83</v>
      </c>
    </row>
    <row r="92" s="2" customFormat="1" ht="22.2" customHeight="1">
      <c r="A92" s="38"/>
      <c r="B92" s="39"/>
      <c r="C92" s="204" t="s">
        <v>139</v>
      </c>
      <c r="D92" s="204" t="s">
        <v>134</v>
      </c>
      <c r="E92" s="205" t="s">
        <v>662</v>
      </c>
      <c r="F92" s="206" t="s">
        <v>663</v>
      </c>
      <c r="G92" s="207" t="s">
        <v>463</v>
      </c>
      <c r="H92" s="208">
        <v>46</v>
      </c>
      <c r="I92" s="209"/>
      <c r="J92" s="210">
        <f>ROUND(I92*H92,2)</f>
        <v>0</v>
      </c>
      <c r="K92" s="206" t="s">
        <v>138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6.0000000000000002E-05</v>
      </c>
      <c r="R92" s="213">
        <f>Q92*H92</f>
        <v>0.0027599999999999999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139</v>
      </c>
      <c r="AT92" s="215" t="s">
        <v>134</v>
      </c>
      <c r="AU92" s="215" t="s">
        <v>83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139</v>
      </c>
      <c r="BM92" s="215" t="s">
        <v>664</v>
      </c>
    </row>
    <row r="93" s="2" customFormat="1">
      <c r="A93" s="38"/>
      <c r="B93" s="39"/>
      <c r="C93" s="40"/>
      <c r="D93" s="217" t="s">
        <v>141</v>
      </c>
      <c r="E93" s="40"/>
      <c r="F93" s="218" t="s">
        <v>665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141</v>
      </c>
      <c r="AU93" s="17" t="s">
        <v>83</v>
      </c>
    </row>
    <row r="94" s="14" customFormat="1">
      <c r="A94" s="14"/>
      <c r="B94" s="232"/>
      <c r="C94" s="233"/>
      <c r="D94" s="217" t="s">
        <v>143</v>
      </c>
      <c r="E94" s="234" t="s">
        <v>19</v>
      </c>
      <c r="F94" s="235" t="s">
        <v>666</v>
      </c>
      <c r="G94" s="233"/>
      <c r="H94" s="236">
        <v>46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2" t="s">
        <v>143</v>
      </c>
      <c r="AU94" s="242" t="s">
        <v>83</v>
      </c>
      <c r="AV94" s="14" t="s">
        <v>83</v>
      </c>
      <c r="AW94" s="14" t="s">
        <v>34</v>
      </c>
      <c r="AX94" s="14" t="s">
        <v>73</v>
      </c>
      <c r="AY94" s="242" t="s">
        <v>132</v>
      </c>
    </row>
    <row r="95" s="2" customFormat="1" ht="13.8" customHeight="1">
      <c r="A95" s="38"/>
      <c r="B95" s="39"/>
      <c r="C95" s="204" t="s">
        <v>182</v>
      </c>
      <c r="D95" s="204" t="s">
        <v>134</v>
      </c>
      <c r="E95" s="205" t="s">
        <v>667</v>
      </c>
      <c r="F95" s="206" t="s">
        <v>668</v>
      </c>
      <c r="G95" s="207" t="s">
        <v>463</v>
      </c>
      <c r="H95" s="208">
        <v>6</v>
      </c>
      <c r="I95" s="209"/>
      <c r="J95" s="210">
        <f>ROUND(I95*H95,2)</f>
        <v>0</v>
      </c>
      <c r="K95" s="206" t="s">
        <v>138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139</v>
      </c>
      <c r="AT95" s="215" t="s">
        <v>134</v>
      </c>
      <c r="AU95" s="215" t="s">
        <v>83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139</v>
      </c>
      <c r="BM95" s="215" t="s">
        <v>669</v>
      </c>
    </row>
    <row r="96" s="2" customFormat="1">
      <c r="A96" s="38"/>
      <c r="B96" s="39"/>
      <c r="C96" s="40"/>
      <c r="D96" s="217" t="s">
        <v>141</v>
      </c>
      <c r="E96" s="40"/>
      <c r="F96" s="218" t="s">
        <v>670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83</v>
      </c>
    </row>
    <row r="97" s="14" customFormat="1">
      <c r="A97" s="14"/>
      <c r="B97" s="232"/>
      <c r="C97" s="233"/>
      <c r="D97" s="217" t="s">
        <v>143</v>
      </c>
      <c r="E97" s="234" t="s">
        <v>19</v>
      </c>
      <c r="F97" s="235" t="s">
        <v>671</v>
      </c>
      <c r="G97" s="233"/>
      <c r="H97" s="236">
        <v>6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143</v>
      </c>
      <c r="AU97" s="242" t="s">
        <v>83</v>
      </c>
      <c r="AV97" s="14" t="s">
        <v>83</v>
      </c>
      <c r="AW97" s="14" t="s">
        <v>34</v>
      </c>
      <c r="AX97" s="14" t="s">
        <v>73</v>
      </c>
      <c r="AY97" s="242" t="s">
        <v>132</v>
      </c>
    </row>
    <row r="98" s="2" customFormat="1" ht="13.8" customHeight="1">
      <c r="A98" s="38"/>
      <c r="B98" s="39"/>
      <c r="C98" s="204" t="s">
        <v>190</v>
      </c>
      <c r="D98" s="204" t="s">
        <v>134</v>
      </c>
      <c r="E98" s="205" t="s">
        <v>672</v>
      </c>
      <c r="F98" s="206" t="s">
        <v>673</v>
      </c>
      <c r="G98" s="207" t="s">
        <v>463</v>
      </c>
      <c r="H98" s="208">
        <v>4</v>
      </c>
      <c r="I98" s="209"/>
      <c r="J98" s="210">
        <f>ROUND(I98*H98,2)</f>
        <v>0</v>
      </c>
      <c r="K98" s="206" t="s">
        <v>138</v>
      </c>
      <c r="L98" s="44"/>
      <c r="M98" s="211" t="s">
        <v>19</v>
      </c>
      <c r="N98" s="212" t="s">
        <v>44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139</v>
      </c>
      <c r="AT98" s="215" t="s">
        <v>134</v>
      </c>
      <c r="AU98" s="215" t="s">
        <v>83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81</v>
      </c>
      <c r="BK98" s="216">
        <f>ROUND(I98*H98,2)</f>
        <v>0</v>
      </c>
      <c r="BL98" s="17" t="s">
        <v>139</v>
      </c>
      <c r="BM98" s="215" t="s">
        <v>674</v>
      </c>
    </row>
    <row r="99" s="2" customFormat="1">
      <c r="A99" s="38"/>
      <c r="B99" s="39"/>
      <c r="C99" s="40"/>
      <c r="D99" s="217" t="s">
        <v>141</v>
      </c>
      <c r="E99" s="40"/>
      <c r="F99" s="218" t="s">
        <v>675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141</v>
      </c>
      <c r="AU99" s="17" t="s">
        <v>83</v>
      </c>
    </row>
    <row r="100" s="14" customFormat="1">
      <c r="A100" s="14"/>
      <c r="B100" s="232"/>
      <c r="C100" s="233"/>
      <c r="D100" s="217" t="s">
        <v>143</v>
      </c>
      <c r="E100" s="234" t="s">
        <v>19</v>
      </c>
      <c r="F100" s="235" t="s">
        <v>676</v>
      </c>
      <c r="G100" s="233"/>
      <c r="H100" s="236">
        <v>4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143</v>
      </c>
      <c r="AU100" s="242" t="s">
        <v>83</v>
      </c>
      <c r="AV100" s="14" t="s">
        <v>83</v>
      </c>
      <c r="AW100" s="14" t="s">
        <v>34</v>
      </c>
      <c r="AX100" s="14" t="s">
        <v>73</v>
      </c>
      <c r="AY100" s="242" t="s">
        <v>132</v>
      </c>
    </row>
    <row r="101" s="2" customFormat="1" ht="13.8" customHeight="1">
      <c r="A101" s="38"/>
      <c r="B101" s="39"/>
      <c r="C101" s="204" t="s">
        <v>195</v>
      </c>
      <c r="D101" s="204" t="s">
        <v>134</v>
      </c>
      <c r="E101" s="205" t="s">
        <v>677</v>
      </c>
      <c r="F101" s="206" t="s">
        <v>678</v>
      </c>
      <c r="G101" s="207" t="s">
        <v>463</v>
      </c>
      <c r="H101" s="208">
        <v>12</v>
      </c>
      <c r="I101" s="209"/>
      <c r="J101" s="210">
        <f>ROUND(I101*H101,2)</f>
        <v>0</v>
      </c>
      <c r="K101" s="206" t="s">
        <v>138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139</v>
      </c>
      <c r="AT101" s="215" t="s">
        <v>134</v>
      </c>
      <c r="AU101" s="215" t="s">
        <v>83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139</v>
      </c>
      <c r="BM101" s="215" t="s">
        <v>679</v>
      </c>
    </row>
    <row r="102" s="2" customFormat="1">
      <c r="A102" s="38"/>
      <c r="B102" s="39"/>
      <c r="C102" s="40"/>
      <c r="D102" s="217" t="s">
        <v>141</v>
      </c>
      <c r="E102" s="40"/>
      <c r="F102" s="218" t="s">
        <v>680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141</v>
      </c>
      <c r="AU102" s="17" t="s">
        <v>83</v>
      </c>
    </row>
    <row r="103" s="14" customFormat="1">
      <c r="A103" s="14"/>
      <c r="B103" s="232"/>
      <c r="C103" s="233"/>
      <c r="D103" s="217" t="s">
        <v>143</v>
      </c>
      <c r="E103" s="234" t="s">
        <v>19</v>
      </c>
      <c r="F103" s="235" t="s">
        <v>681</v>
      </c>
      <c r="G103" s="233"/>
      <c r="H103" s="236">
        <v>8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2" t="s">
        <v>143</v>
      </c>
      <c r="AU103" s="242" t="s">
        <v>83</v>
      </c>
      <c r="AV103" s="14" t="s">
        <v>83</v>
      </c>
      <c r="AW103" s="14" t="s">
        <v>34</v>
      </c>
      <c r="AX103" s="14" t="s">
        <v>73</v>
      </c>
      <c r="AY103" s="242" t="s">
        <v>132</v>
      </c>
    </row>
    <row r="104" s="14" customFormat="1">
      <c r="A104" s="14"/>
      <c r="B104" s="232"/>
      <c r="C104" s="233"/>
      <c r="D104" s="217" t="s">
        <v>143</v>
      </c>
      <c r="E104" s="234" t="s">
        <v>19</v>
      </c>
      <c r="F104" s="235" t="s">
        <v>682</v>
      </c>
      <c r="G104" s="233"/>
      <c r="H104" s="236">
        <v>4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143</v>
      </c>
      <c r="AU104" s="242" t="s">
        <v>83</v>
      </c>
      <c r="AV104" s="14" t="s">
        <v>83</v>
      </c>
      <c r="AW104" s="14" t="s">
        <v>34</v>
      </c>
      <c r="AX104" s="14" t="s">
        <v>73</v>
      </c>
      <c r="AY104" s="242" t="s">
        <v>132</v>
      </c>
    </row>
    <row r="105" s="2" customFormat="1" ht="13.8" customHeight="1">
      <c r="A105" s="38"/>
      <c r="B105" s="39"/>
      <c r="C105" s="204" t="s">
        <v>205</v>
      </c>
      <c r="D105" s="204" t="s">
        <v>134</v>
      </c>
      <c r="E105" s="205" t="s">
        <v>683</v>
      </c>
      <c r="F105" s="206" t="s">
        <v>684</v>
      </c>
      <c r="G105" s="207" t="s">
        <v>463</v>
      </c>
      <c r="H105" s="208">
        <v>10</v>
      </c>
      <c r="I105" s="209"/>
      <c r="J105" s="210">
        <f>ROUND(I105*H105,2)</f>
        <v>0</v>
      </c>
      <c r="K105" s="206" t="s">
        <v>138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139</v>
      </c>
      <c r="AT105" s="215" t="s">
        <v>134</v>
      </c>
      <c r="AU105" s="215" t="s">
        <v>83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139</v>
      </c>
      <c r="BM105" s="215" t="s">
        <v>685</v>
      </c>
    </row>
    <row r="106" s="2" customFormat="1">
      <c r="A106" s="38"/>
      <c r="B106" s="39"/>
      <c r="C106" s="40"/>
      <c r="D106" s="217" t="s">
        <v>141</v>
      </c>
      <c r="E106" s="40"/>
      <c r="F106" s="218" t="s">
        <v>686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141</v>
      </c>
      <c r="AU106" s="17" t="s">
        <v>83</v>
      </c>
    </row>
    <row r="107" s="14" customFormat="1">
      <c r="A107" s="14"/>
      <c r="B107" s="232"/>
      <c r="C107" s="233"/>
      <c r="D107" s="217" t="s">
        <v>143</v>
      </c>
      <c r="E107" s="234" t="s">
        <v>19</v>
      </c>
      <c r="F107" s="235" t="s">
        <v>687</v>
      </c>
      <c r="G107" s="233"/>
      <c r="H107" s="236">
        <v>2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143</v>
      </c>
      <c r="AU107" s="242" t="s">
        <v>83</v>
      </c>
      <c r="AV107" s="14" t="s">
        <v>83</v>
      </c>
      <c r="AW107" s="14" t="s">
        <v>34</v>
      </c>
      <c r="AX107" s="14" t="s">
        <v>73</v>
      </c>
      <c r="AY107" s="242" t="s">
        <v>132</v>
      </c>
    </row>
    <row r="108" s="14" customFormat="1">
      <c r="A108" s="14"/>
      <c r="B108" s="232"/>
      <c r="C108" s="233"/>
      <c r="D108" s="217" t="s">
        <v>143</v>
      </c>
      <c r="E108" s="234" t="s">
        <v>19</v>
      </c>
      <c r="F108" s="235" t="s">
        <v>688</v>
      </c>
      <c r="G108" s="233"/>
      <c r="H108" s="236">
        <v>8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143</v>
      </c>
      <c r="AU108" s="242" t="s">
        <v>83</v>
      </c>
      <c r="AV108" s="14" t="s">
        <v>83</v>
      </c>
      <c r="AW108" s="14" t="s">
        <v>34</v>
      </c>
      <c r="AX108" s="14" t="s">
        <v>73</v>
      </c>
      <c r="AY108" s="242" t="s">
        <v>132</v>
      </c>
    </row>
    <row r="109" s="2" customFormat="1" ht="22.2" customHeight="1">
      <c r="A109" s="38"/>
      <c r="B109" s="39"/>
      <c r="C109" s="204" t="s">
        <v>210</v>
      </c>
      <c r="D109" s="204" t="s">
        <v>134</v>
      </c>
      <c r="E109" s="205" t="s">
        <v>689</v>
      </c>
      <c r="F109" s="206" t="s">
        <v>690</v>
      </c>
      <c r="G109" s="207" t="s">
        <v>463</v>
      </c>
      <c r="H109" s="208">
        <v>8</v>
      </c>
      <c r="I109" s="209"/>
      <c r="J109" s="210">
        <f>ROUND(I109*H109,2)</f>
        <v>0</v>
      </c>
      <c r="K109" s="206" t="s">
        <v>138</v>
      </c>
      <c r="L109" s="44"/>
      <c r="M109" s="211" t="s">
        <v>19</v>
      </c>
      <c r="N109" s="212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139</v>
      </c>
      <c r="AT109" s="215" t="s">
        <v>134</v>
      </c>
      <c r="AU109" s="215" t="s">
        <v>83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139</v>
      </c>
      <c r="BM109" s="215" t="s">
        <v>691</v>
      </c>
    </row>
    <row r="110" s="2" customFormat="1">
      <c r="A110" s="38"/>
      <c r="B110" s="39"/>
      <c r="C110" s="40"/>
      <c r="D110" s="217" t="s">
        <v>141</v>
      </c>
      <c r="E110" s="40"/>
      <c r="F110" s="218" t="s">
        <v>692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141</v>
      </c>
      <c r="AU110" s="17" t="s">
        <v>83</v>
      </c>
    </row>
    <row r="111" s="14" customFormat="1">
      <c r="A111" s="14"/>
      <c r="B111" s="232"/>
      <c r="C111" s="233"/>
      <c r="D111" s="217" t="s">
        <v>143</v>
      </c>
      <c r="E111" s="234" t="s">
        <v>19</v>
      </c>
      <c r="F111" s="235" t="s">
        <v>687</v>
      </c>
      <c r="G111" s="233"/>
      <c r="H111" s="236">
        <v>2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143</v>
      </c>
      <c r="AU111" s="242" t="s">
        <v>83</v>
      </c>
      <c r="AV111" s="14" t="s">
        <v>83</v>
      </c>
      <c r="AW111" s="14" t="s">
        <v>34</v>
      </c>
      <c r="AX111" s="14" t="s">
        <v>73</v>
      </c>
      <c r="AY111" s="242" t="s">
        <v>132</v>
      </c>
    </row>
    <row r="112" s="14" customFormat="1">
      <c r="A112" s="14"/>
      <c r="B112" s="232"/>
      <c r="C112" s="233"/>
      <c r="D112" s="217" t="s">
        <v>143</v>
      </c>
      <c r="E112" s="234" t="s">
        <v>19</v>
      </c>
      <c r="F112" s="235" t="s">
        <v>693</v>
      </c>
      <c r="G112" s="233"/>
      <c r="H112" s="236">
        <v>6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143</v>
      </c>
      <c r="AU112" s="242" t="s">
        <v>83</v>
      </c>
      <c r="AV112" s="14" t="s">
        <v>83</v>
      </c>
      <c r="AW112" s="14" t="s">
        <v>34</v>
      </c>
      <c r="AX112" s="14" t="s">
        <v>73</v>
      </c>
      <c r="AY112" s="242" t="s">
        <v>132</v>
      </c>
    </row>
    <row r="113" s="2" customFormat="1" ht="22.2" customHeight="1">
      <c r="A113" s="38"/>
      <c r="B113" s="39"/>
      <c r="C113" s="204" t="s">
        <v>219</v>
      </c>
      <c r="D113" s="204" t="s">
        <v>134</v>
      </c>
      <c r="E113" s="205" t="s">
        <v>694</v>
      </c>
      <c r="F113" s="206" t="s">
        <v>695</v>
      </c>
      <c r="G113" s="207" t="s">
        <v>463</v>
      </c>
      <c r="H113" s="208">
        <v>8</v>
      </c>
      <c r="I113" s="209"/>
      <c r="J113" s="210">
        <f>ROUND(I113*H113,2)</f>
        <v>0</v>
      </c>
      <c r="K113" s="206" t="s">
        <v>138</v>
      </c>
      <c r="L113" s="44"/>
      <c r="M113" s="211" t="s">
        <v>19</v>
      </c>
      <c r="N113" s="212" t="s">
        <v>44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139</v>
      </c>
      <c r="AT113" s="215" t="s">
        <v>134</v>
      </c>
      <c r="AU113" s="215" t="s">
        <v>83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81</v>
      </c>
      <c r="BK113" s="216">
        <f>ROUND(I113*H113,2)</f>
        <v>0</v>
      </c>
      <c r="BL113" s="17" t="s">
        <v>139</v>
      </c>
      <c r="BM113" s="215" t="s">
        <v>696</v>
      </c>
    </row>
    <row r="114" s="2" customFormat="1">
      <c r="A114" s="38"/>
      <c r="B114" s="39"/>
      <c r="C114" s="40"/>
      <c r="D114" s="217" t="s">
        <v>141</v>
      </c>
      <c r="E114" s="40"/>
      <c r="F114" s="218" t="s">
        <v>697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141</v>
      </c>
      <c r="AU114" s="17" t="s">
        <v>83</v>
      </c>
    </row>
    <row r="115" s="14" customFormat="1">
      <c r="A115" s="14"/>
      <c r="B115" s="232"/>
      <c r="C115" s="233"/>
      <c r="D115" s="217" t="s">
        <v>143</v>
      </c>
      <c r="E115" s="234" t="s">
        <v>19</v>
      </c>
      <c r="F115" s="235" t="s">
        <v>698</v>
      </c>
      <c r="G115" s="233"/>
      <c r="H115" s="236">
        <v>4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143</v>
      </c>
      <c r="AU115" s="242" t="s">
        <v>83</v>
      </c>
      <c r="AV115" s="14" t="s">
        <v>83</v>
      </c>
      <c r="AW115" s="14" t="s">
        <v>34</v>
      </c>
      <c r="AX115" s="14" t="s">
        <v>73</v>
      </c>
      <c r="AY115" s="242" t="s">
        <v>132</v>
      </c>
    </row>
    <row r="116" s="14" customFormat="1">
      <c r="A116" s="14"/>
      <c r="B116" s="232"/>
      <c r="C116" s="233"/>
      <c r="D116" s="217" t="s">
        <v>143</v>
      </c>
      <c r="E116" s="234" t="s">
        <v>19</v>
      </c>
      <c r="F116" s="235" t="s">
        <v>682</v>
      </c>
      <c r="G116" s="233"/>
      <c r="H116" s="236">
        <v>4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2" t="s">
        <v>143</v>
      </c>
      <c r="AU116" s="242" t="s">
        <v>83</v>
      </c>
      <c r="AV116" s="14" t="s">
        <v>83</v>
      </c>
      <c r="AW116" s="14" t="s">
        <v>34</v>
      </c>
      <c r="AX116" s="14" t="s">
        <v>73</v>
      </c>
      <c r="AY116" s="242" t="s">
        <v>132</v>
      </c>
    </row>
    <row r="117" s="2" customFormat="1" ht="22.2" customHeight="1">
      <c r="A117" s="38"/>
      <c r="B117" s="39"/>
      <c r="C117" s="204" t="s">
        <v>231</v>
      </c>
      <c r="D117" s="204" t="s">
        <v>134</v>
      </c>
      <c r="E117" s="205" t="s">
        <v>699</v>
      </c>
      <c r="F117" s="206" t="s">
        <v>700</v>
      </c>
      <c r="G117" s="207" t="s">
        <v>463</v>
      </c>
      <c r="H117" s="208">
        <v>4</v>
      </c>
      <c r="I117" s="209"/>
      <c r="J117" s="210">
        <f>ROUND(I117*H117,2)</f>
        <v>0</v>
      </c>
      <c r="K117" s="206" t="s">
        <v>138</v>
      </c>
      <c r="L117" s="44"/>
      <c r="M117" s="211" t="s">
        <v>19</v>
      </c>
      <c r="N117" s="212" t="s">
        <v>44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139</v>
      </c>
      <c r="AT117" s="215" t="s">
        <v>134</v>
      </c>
      <c r="AU117" s="215" t="s">
        <v>83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81</v>
      </c>
      <c r="BK117" s="216">
        <f>ROUND(I117*H117,2)</f>
        <v>0</v>
      </c>
      <c r="BL117" s="17" t="s">
        <v>139</v>
      </c>
      <c r="BM117" s="215" t="s">
        <v>701</v>
      </c>
    </row>
    <row r="118" s="2" customFormat="1">
      <c r="A118" s="38"/>
      <c r="B118" s="39"/>
      <c r="C118" s="40"/>
      <c r="D118" s="217" t="s">
        <v>141</v>
      </c>
      <c r="E118" s="40"/>
      <c r="F118" s="218" t="s">
        <v>702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141</v>
      </c>
      <c r="AU118" s="17" t="s">
        <v>83</v>
      </c>
    </row>
    <row r="119" s="14" customFormat="1">
      <c r="A119" s="14"/>
      <c r="B119" s="232"/>
      <c r="C119" s="233"/>
      <c r="D119" s="217" t="s">
        <v>143</v>
      </c>
      <c r="E119" s="234" t="s">
        <v>19</v>
      </c>
      <c r="F119" s="235" t="s">
        <v>687</v>
      </c>
      <c r="G119" s="233"/>
      <c r="H119" s="236">
        <v>2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2" t="s">
        <v>143</v>
      </c>
      <c r="AU119" s="242" t="s">
        <v>83</v>
      </c>
      <c r="AV119" s="14" t="s">
        <v>83</v>
      </c>
      <c r="AW119" s="14" t="s">
        <v>34</v>
      </c>
      <c r="AX119" s="14" t="s">
        <v>73</v>
      </c>
      <c r="AY119" s="242" t="s">
        <v>132</v>
      </c>
    </row>
    <row r="120" s="14" customFormat="1">
      <c r="A120" s="14"/>
      <c r="B120" s="232"/>
      <c r="C120" s="233"/>
      <c r="D120" s="217" t="s">
        <v>143</v>
      </c>
      <c r="E120" s="234" t="s">
        <v>19</v>
      </c>
      <c r="F120" s="235" t="s">
        <v>703</v>
      </c>
      <c r="G120" s="233"/>
      <c r="H120" s="236">
        <v>2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143</v>
      </c>
      <c r="AU120" s="242" t="s">
        <v>83</v>
      </c>
      <c r="AV120" s="14" t="s">
        <v>83</v>
      </c>
      <c r="AW120" s="14" t="s">
        <v>34</v>
      </c>
      <c r="AX120" s="14" t="s">
        <v>73</v>
      </c>
      <c r="AY120" s="242" t="s">
        <v>132</v>
      </c>
    </row>
    <row r="121" s="2" customFormat="1" ht="13.8" customHeight="1">
      <c r="A121" s="38"/>
      <c r="B121" s="39"/>
      <c r="C121" s="204" t="s">
        <v>235</v>
      </c>
      <c r="D121" s="204" t="s">
        <v>134</v>
      </c>
      <c r="E121" s="205" t="s">
        <v>704</v>
      </c>
      <c r="F121" s="206" t="s">
        <v>705</v>
      </c>
      <c r="G121" s="207" t="s">
        <v>463</v>
      </c>
      <c r="H121" s="208">
        <v>6</v>
      </c>
      <c r="I121" s="209"/>
      <c r="J121" s="210">
        <f>ROUND(I121*H121,2)</f>
        <v>0</v>
      </c>
      <c r="K121" s="206" t="s">
        <v>138</v>
      </c>
      <c r="L121" s="44"/>
      <c r="M121" s="211" t="s">
        <v>19</v>
      </c>
      <c r="N121" s="212" t="s">
        <v>44</v>
      </c>
      <c r="O121" s="84"/>
      <c r="P121" s="213">
        <f>O121*H121</f>
        <v>0</v>
      </c>
      <c r="Q121" s="213">
        <v>5.0000000000000002E-05</v>
      </c>
      <c r="R121" s="213">
        <f>Q121*H121</f>
        <v>0.00030000000000000003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139</v>
      </c>
      <c r="AT121" s="215" t="s">
        <v>134</v>
      </c>
      <c r="AU121" s="215" t="s">
        <v>83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81</v>
      </c>
      <c r="BK121" s="216">
        <f>ROUND(I121*H121,2)</f>
        <v>0</v>
      </c>
      <c r="BL121" s="17" t="s">
        <v>139</v>
      </c>
      <c r="BM121" s="215" t="s">
        <v>706</v>
      </c>
    </row>
    <row r="122" s="2" customFormat="1">
      <c r="A122" s="38"/>
      <c r="B122" s="39"/>
      <c r="C122" s="40"/>
      <c r="D122" s="217" t="s">
        <v>141</v>
      </c>
      <c r="E122" s="40"/>
      <c r="F122" s="218" t="s">
        <v>707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141</v>
      </c>
      <c r="AU122" s="17" t="s">
        <v>83</v>
      </c>
    </row>
    <row r="123" s="13" customFormat="1">
      <c r="A123" s="13"/>
      <c r="B123" s="222"/>
      <c r="C123" s="223"/>
      <c r="D123" s="217" t="s">
        <v>143</v>
      </c>
      <c r="E123" s="224" t="s">
        <v>19</v>
      </c>
      <c r="F123" s="225" t="s">
        <v>708</v>
      </c>
      <c r="G123" s="223"/>
      <c r="H123" s="224" t="s">
        <v>19</v>
      </c>
      <c r="I123" s="226"/>
      <c r="J123" s="223"/>
      <c r="K123" s="223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143</v>
      </c>
      <c r="AU123" s="231" t="s">
        <v>83</v>
      </c>
      <c r="AV123" s="13" t="s">
        <v>81</v>
      </c>
      <c r="AW123" s="13" t="s">
        <v>34</v>
      </c>
      <c r="AX123" s="13" t="s">
        <v>73</v>
      </c>
      <c r="AY123" s="231" t="s">
        <v>132</v>
      </c>
    </row>
    <row r="124" s="14" customFormat="1">
      <c r="A124" s="14"/>
      <c r="B124" s="232"/>
      <c r="C124" s="233"/>
      <c r="D124" s="217" t="s">
        <v>143</v>
      </c>
      <c r="E124" s="234" t="s">
        <v>19</v>
      </c>
      <c r="F124" s="235" t="s">
        <v>671</v>
      </c>
      <c r="G124" s="233"/>
      <c r="H124" s="236">
        <v>6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143</v>
      </c>
      <c r="AU124" s="242" t="s">
        <v>83</v>
      </c>
      <c r="AV124" s="14" t="s">
        <v>83</v>
      </c>
      <c r="AW124" s="14" t="s">
        <v>34</v>
      </c>
      <c r="AX124" s="14" t="s">
        <v>73</v>
      </c>
      <c r="AY124" s="242" t="s">
        <v>132</v>
      </c>
    </row>
    <row r="125" s="2" customFormat="1" ht="13.8" customHeight="1">
      <c r="A125" s="38"/>
      <c r="B125" s="39"/>
      <c r="C125" s="204" t="s">
        <v>242</v>
      </c>
      <c r="D125" s="204" t="s">
        <v>134</v>
      </c>
      <c r="E125" s="205" t="s">
        <v>709</v>
      </c>
      <c r="F125" s="206" t="s">
        <v>710</v>
      </c>
      <c r="G125" s="207" t="s">
        <v>463</v>
      </c>
      <c r="H125" s="208">
        <v>4</v>
      </c>
      <c r="I125" s="209"/>
      <c r="J125" s="210">
        <f>ROUND(I125*H125,2)</f>
        <v>0</v>
      </c>
      <c r="K125" s="206" t="s">
        <v>138</v>
      </c>
      <c r="L125" s="44"/>
      <c r="M125" s="211" t="s">
        <v>19</v>
      </c>
      <c r="N125" s="212" t="s">
        <v>44</v>
      </c>
      <c r="O125" s="84"/>
      <c r="P125" s="213">
        <f>O125*H125</f>
        <v>0</v>
      </c>
      <c r="Q125" s="213">
        <v>5.0000000000000002E-05</v>
      </c>
      <c r="R125" s="213">
        <f>Q125*H125</f>
        <v>0.00020000000000000001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139</v>
      </c>
      <c r="AT125" s="215" t="s">
        <v>134</v>
      </c>
      <c r="AU125" s="215" t="s">
        <v>83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139</v>
      </c>
      <c r="BM125" s="215" t="s">
        <v>711</v>
      </c>
    </row>
    <row r="126" s="2" customFormat="1">
      <c r="A126" s="38"/>
      <c r="B126" s="39"/>
      <c r="C126" s="40"/>
      <c r="D126" s="217" t="s">
        <v>141</v>
      </c>
      <c r="E126" s="40"/>
      <c r="F126" s="218" t="s">
        <v>712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83</v>
      </c>
    </row>
    <row r="127" s="13" customFormat="1">
      <c r="A127" s="13"/>
      <c r="B127" s="222"/>
      <c r="C127" s="223"/>
      <c r="D127" s="217" t="s">
        <v>143</v>
      </c>
      <c r="E127" s="224" t="s">
        <v>19</v>
      </c>
      <c r="F127" s="225" t="s">
        <v>708</v>
      </c>
      <c r="G127" s="223"/>
      <c r="H127" s="224" t="s">
        <v>19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143</v>
      </c>
      <c r="AU127" s="231" t="s">
        <v>83</v>
      </c>
      <c r="AV127" s="13" t="s">
        <v>81</v>
      </c>
      <c r="AW127" s="13" t="s">
        <v>34</v>
      </c>
      <c r="AX127" s="13" t="s">
        <v>73</v>
      </c>
      <c r="AY127" s="231" t="s">
        <v>132</v>
      </c>
    </row>
    <row r="128" s="14" customFormat="1">
      <c r="A128" s="14"/>
      <c r="B128" s="232"/>
      <c r="C128" s="233"/>
      <c r="D128" s="217" t="s">
        <v>143</v>
      </c>
      <c r="E128" s="234" t="s">
        <v>19</v>
      </c>
      <c r="F128" s="235" t="s">
        <v>676</v>
      </c>
      <c r="G128" s="233"/>
      <c r="H128" s="236">
        <v>4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143</v>
      </c>
      <c r="AU128" s="242" t="s">
        <v>83</v>
      </c>
      <c r="AV128" s="14" t="s">
        <v>83</v>
      </c>
      <c r="AW128" s="14" t="s">
        <v>34</v>
      </c>
      <c r="AX128" s="14" t="s">
        <v>73</v>
      </c>
      <c r="AY128" s="242" t="s">
        <v>132</v>
      </c>
    </row>
    <row r="129" s="2" customFormat="1" ht="13.8" customHeight="1">
      <c r="A129" s="38"/>
      <c r="B129" s="39"/>
      <c r="C129" s="204" t="s">
        <v>249</v>
      </c>
      <c r="D129" s="204" t="s">
        <v>134</v>
      </c>
      <c r="E129" s="205" t="s">
        <v>713</v>
      </c>
      <c r="F129" s="206" t="s">
        <v>714</v>
      </c>
      <c r="G129" s="207" t="s">
        <v>463</v>
      </c>
      <c r="H129" s="208">
        <v>12</v>
      </c>
      <c r="I129" s="209"/>
      <c r="J129" s="210">
        <f>ROUND(I129*H129,2)</f>
        <v>0</v>
      </c>
      <c r="K129" s="206" t="s">
        <v>138</v>
      </c>
      <c r="L129" s="44"/>
      <c r="M129" s="211" t="s">
        <v>19</v>
      </c>
      <c r="N129" s="212" t="s">
        <v>44</v>
      </c>
      <c r="O129" s="84"/>
      <c r="P129" s="213">
        <f>O129*H129</f>
        <v>0</v>
      </c>
      <c r="Q129" s="213">
        <v>9.0000000000000006E-05</v>
      </c>
      <c r="R129" s="213">
        <f>Q129*H129</f>
        <v>0.00108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139</v>
      </c>
      <c r="AT129" s="215" t="s">
        <v>134</v>
      </c>
      <c r="AU129" s="215" t="s">
        <v>83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81</v>
      </c>
      <c r="BK129" s="216">
        <f>ROUND(I129*H129,2)</f>
        <v>0</v>
      </c>
      <c r="BL129" s="17" t="s">
        <v>139</v>
      </c>
      <c r="BM129" s="215" t="s">
        <v>715</v>
      </c>
    </row>
    <row r="130" s="2" customFormat="1">
      <c r="A130" s="38"/>
      <c r="B130" s="39"/>
      <c r="C130" s="40"/>
      <c r="D130" s="217" t="s">
        <v>141</v>
      </c>
      <c r="E130" s="40"/>
      <c r="F130" s="218" t="s">
        <v>716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141</v>
      </c>
      <c r="AU130" s="17" t="s">
        <v>83</v>
      </c>
    </row>
    <row r="131" s="13" customFormat="1">
      <c r="A131" s="13"/>
      <c r="B131" s="222"/>
      <c r="C131" s="223"/>
      <c r="D131" s="217" t="s">
        <v>143</v>
      </c>
      <c r="E131" s="224" t="s">
        <v>19</v>
      </c>
      <c r="F131" s="225" t="s">
        <v>708</v>
      </c>
      <c r="G131" s="223"/>
      <c r="H131" s="224" t="s">
        <v>19</v>
      </c>
      <c r="I131" s="226"/>
      <c r="J131" s="223"/>
      <c r="K131" s="223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143</v>
      </c>
      <c r="AU131" s="231" t="s">
        <v>83</v>
      </c>
      <c r="AV131" s="13" t="s">
        <v>81</v>
      </c>
      <c r="AW131" s="13" t="s">
        <v>34</v>
      </c>
      <c r="AX131" s="13" t="s">
        <v>73</v>
      </c>
      <c r="AY131" s="231" t="s">
        <v>132</v>
      </c>
    </row>
    <row r="132" s="14" customFormat="1">
      <c r="A132" s="14"/>
      <c r="B132" s="232"/>
      <c r="C132" s="233"/>
      <c r="D132" s="217" t="s">
        <v>143</v>
      </c>
      <c r="E132" s="234" t="s">
        <v>19</v>
      </c>
      <c r="F132" s="235" t="s">
        <v>681</v>
      </c>
      <c r="G132" s="233"/>
      <c r="H132" s="236">
        <v>8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2" t="s">
        <v>143</v>
      </c>
      <c r="AU132" s="242" t="s">
        <v>83</v>
      </c>
      <c r="AV132" s="14" t="s">
        <v>83</v>
      </c>
      <c r="AW132" s="14" t="s">
        <v>34</v>
      </c>
      <c r="AX132" s="14" t="s">
        <v>73</v>
      </c>
      <c r="AY132" s="242" t="s">
        <v>132</v>
      </c>
    </row>
    <row r="133" s="14" customFormat="1">
      <c r="A133" s="14"/>
      <c r="B133" s="232"/>
      <c r="C133" s="233"/>
      <c r="D133" s="217" t="s">
        <v>143</v>
      </c>
      <c r="E133" s="234" t="s">
        <v>19</v>
      </c>
      <c r="F133" s="235" t="s">
        <v>682</v>
      </c>
      <c r="G133" s="233"/>
      <c r="H133" s="236">
        <v>4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2" t="s">
        <v>143</v>
      </c>
      <c r="AU133" s="242" t="s">
        <v>83</v>
      </c>
      <c r="AV133" s="14" t="s">
        <v>83</v>
      </c>
      <c r="AW133" s="14" t="s">
        <v>34</v>
      </c>
      <c r="AX133" s="14" t="s">
        <v>73</v>
      </c>
      <c r="AY133" s="242" t="s">
        <v>132</v>
      </c>
    </row>
    <row r="134" s="2" customFormat="1" ht="13.8" customHeight="1">
      <c r="A134" s="38"/>
      <c r="B134" s="39"/>
      <c r="C134" s="204" t="s">
        <v>8</v>
      </c>
      <c r="D134" s="204" t="s">
        <v>134</v>
      </c>
      <c r="E134" s="205" t="s">
        <v>717</v>
      </c>
      <c r="F134" s="206" t="s">
        <v>718</v>
      </c>
      <c r="G134" s="207" t="s">
        <v>463</v>
      </c>
      <c r="H134" s="208">
        <v>10</v>
      </c>
      <c r="I134" s="209"/>
      <c r="J134" s="210">
        <f>ROUND(I134*H134,2)</f>
        <v>0</v>
      </c>
      <c r="K134" s="206" t="s">
        <v>138</v>
      </c>
      <c r="L134" s="44"/>
      <c r="M134" s="211" t="s">
        <v>19</v>
      </c>
      <c r="N134" s="212" t="s">
        <v>44</v>
      </c>
      <c r="O134" s="84"/>
      <c r="P134" s="213">
        <f>O134*H134</f>
        <v>0</v>
      </c>
      <c r="Q134" s="213">
        <v>9.0000000000000006E-05</v>
      </c>
      <c r="R134" s="213">
        <f>Q134*H134</f>
        <v>0.00090000000000000008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139</v>
      </c>
      <c r="AT134" s="215" t="s">
        <v>134</v>
      </c>
      <c r="AU134" s="215" t="s">
        <v>83</v>
      </c>
      <c r="AY134" s="17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81</v>
      </c>
      <c r="BK134" s="216">
        <f>ROUND(I134*H134,2)</f>
        <v>0</v>
      </c>
      <c r="BL134" s="17" t="s">
        <v>139</v>
      </c>
      <c r="BM134" s="215" t="s">
        <v>719</v>
      </c>
    </row>
    <row r="135" s="2" customFormat="1">
      <c r="A135" s="38"/>
      <c r="B135" s="39"/>
      <c r="C135" s="40"/>
      <c r="D135" s="217" t="s">
        <v>141</v>
      </c>
      <c r="E135" s="40"/>
      <c r="F135" s="218" t="s">
        <v>720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141</v>
      </c>
      <c r="AU135" s="17" t="s">
        <v>83</v>
      </c>
    </row>
    <row r="136" s="13" customFormat="1">
      <c r="A136" s="13"/>
      <c r="B136" s="222"/>
      <c r="C136" s="223"/>
      <c r="D136" s="217" t="s">
        <v>143</v>
      </c>
      <c r="E136" s="224" t="s">
        <v>19</v>
      </c>
      <c r="F136" s="225" t="s">
        <v>708</v>
      </c>
      <c r="G136" s="223"/>
      <c r="H136" s="224" t="s">
        <v>19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143</v>
      </c>
      <c r="AU136" s="231" t="s">
        <v>83</v>
      </c>
      <c r="AV136" s="13" t="s">
        <v>81</v>
      </c>
      <c r="AW136" s="13" t="s">
        <v>34</v>
      </c>
      <c r="AX136" s="13" t="s">
        <v>73</v>
      </c>
      <c r="AY136" s="231" t="s">
        <v>132</v>
      </c>
    </row>
    <row r="137" s="14" customFormat="1">
      <c r="A137" s="14"/>
      <c r="B137" s="232"/>
      <c r="C137" s="233"/>
      <c r="D137" s="217" t="s">
        <v>143</v>
      </c>
      <c r="E137" s="234" t="s">
        <v>19</v>
      </c>
      <c r="F137" s="235" t="s">
        <v>687</v>
      </c>
      <c r="G137" s="233"/>
      <c r="H137" s="236">
        <v>2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143</v>
      </c>
      <c r="AU137" s="242" t="s">
        <v>83</v>
      </c>
      <c r="AV137" s="14" t="s">
        <v>83</v>
      </c>
      <c r="AW137" s="14" t="s">
        <v>34</v>
      </c>
      <c r="AX137" s="14" t="s">
        <v>73</v>
      </c>
      <c r="AY137" s="242" t="s">
        <v>132</v>
      </c>
    </row>
    <row r="138" s="14" customFormat="1">
      <c r="A138" s="14"/>
      <c r="B138" s="232"/>
      <c r="C138" s="233"/>
      <c r="D138" s="217" t="s">
        <v>143</v>
      </c>
      <c r="E138" s="234" t="s">
        <v>19</v>
      </c>
      <c r="F138" s="235" t="s">
        <v>688</v>
      </c>
      <c r="G138" s="233"/>
      <c r="H138" s="236">
        <v>8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143</v>
      </c>
      <c r="AU138" s="242" t="s">
        <v>83</v>
      </c>
      <c r="AV138" s="14" t="s">
        <v>83</v>
      </c>
      <c r="AW138" s="14" t="s">
        <v>34</v>
      </c>
      <c r="AX138" s="14" t="s">
        <v>73</v>
      </c>
      <c r="AY138" s="242" t="s">
        <v>132</v>
      </c>
    </row>
    <row r="139" s="2" customFormat="1" ht="13.8" customHeight="1">
      <c r="A139" s="38"/>
      <c r="B139" s="39"/>
      <c r="C139" s="204" t="s">
        <v>268</v>
      </c>
      <c r="D139" s="204" t="s">
        <v>134</v>
      </c>
      <c r="E139" s="205" t="s">
        <v>721</v>
      </c>
      <c r="F139" s="206" t="s">
        <v>722</v>
      </c>
      <c r="G139" s="207" t="s">
        <v>463</v>
      </c>
      <c r="H139" s="208">
        <v>20</v>
      </c>
      <c r="I139" s="209"/>
      <c r="J139" s="210">
        <f>ROUND(I139*H139,2)</f>
        <v>0</v>
      </c>
      <c r="K139" s="206" t="s">
        <v>138</v>
      </c>
      <c r="L139" s="44"/>
      <c r="M139" s="211" t="s">
        <v>19</v>
      </c>
      <c r="N139" s="212" t="s">
        <v>44</v>
      </c>
      <c r="O139" s="84"/>
      <c r="P139" s="213">
        <f>O139*H139</f>
        <v>0</v>
      </c>
      <c r="Q139" s="213">
        <v>9.0000000000000006E-05</v>
      </c>
      <c r="R139" s="213">
        <f>Q139*H139</f>
        <v>0.0018000000000000002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139</v>
      </c>
      <c r="AT139" s="215" t="s">
        <v>134</v>
      </c>
      <c r="AU139" s="215" t="s">
        <v>83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81</v>
      </c>
      <c r="BK139" s="216">
        <f>ROUND(I139*H139,2)</f>
        <v>0</v>
      </c>
      <c r="BL139" s="17" t="s">
        <v>139</v>
      </c>
      <c r="BM139" s="215" t="s">
        <v>723</v>
      </c>
    </row>
    <row r="140" s="2" customFormat="1">
      <c r="A140" s="38"/>
      <c r="B140" s="39"/>
      <c r="C140" s="40"/>
      <c r="D140" s="217" t="s">
        <v>141</v>
      </c>
      <c r="E140" s="40"/>
      <c r="F140" s="218" t="s">
        <v>724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83</v>
      </c>
    </row>
    <row r="141" s="14" customFormat="1">
      <c r="A141" s="14"/>
      <c r="B141" s="232"/>
      <c r="C141" s="233"/>
      <c r="D141" s="217" t="s">
        <v>143</v>
      </c>
      <c r="E141" s="234" t="s">
        <v>19</v>
      </c>
      <c r="F141" s="235" t="s">
        <v>725</v>
      </c>
      <c r="G141" s="233"/>
      <c r="H141" s="236">
        <v>20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143</v>
      </c>
      <c r="AU141" s="242" t="s">
        <v>83</v>
      </c>
      <c r="AV141" s="14" t="s">
        <v>83</v>
      </c>
      <c r="AW141" s="14" t="s">
        <v>34</v>
      </c>
      <c r="AX141" s="14" t="s">
        <v>73</v>
      </c>
      <c r="AY141" s="242" t="s">
        <v>132</v>
      </c>
    </row>
    <row r="142" s="2" customFormat="1" ht="22.2" customHeight="1">
      <c r="A142" s="38"/>
      <c r="B142" s="39"/>
      <c r="C142" s="204" t="s">
        <v>275</v>
      </c>
      <c r="D142" s="204" t="s">
        <v>134</v>
      </c>
      <c r="E142" s="205" t="s">
        <v>726</v>
      </c>
      <c r="F142" s="206" t="s">
        <v>727</v>
      </c>
      <c r="G142" s="207" t="s">
        <v>463</v>
      </c>
      <c r="H142" s="208">
        <v>6</v>
      </c>
      <c r="I142" s="209"/>
      <c r="J142" s="210">
        <f>ROUND(I142*H142,2)</f>
        <v>0</v>
      </c>
      <c r="K142" s="206" t="s">
        <v>138</v>
      </c>
      <c r="L142" s="44"/>
      <c r="M142" s="211" t="s">
        <v>19</v>
      </c>
      <c r="N142" s="212" t="s">
        <v>44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139</v>
      </c>
      <c r="AT142" s="215" t="s">
        <v>134</v>
      </c>
      <c r="AU142" s="215" t="s">
        <v>83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81</v>
      </c>
      <c r="BK142" s="216">
        <f>ROUND(I142*H142,2)</f>
        <v>0</v>
      </c>
      <c r="BL142" s="17" t="s">
        <v>139</v>
      </c>
      <c r="BM142" s="215" t="s">
        <v>728</v>
      </c>
    </row>
    <row r="143" s="2" customFormat="1">
      <c r="A143" s="38"/>
      <c r="B143" s="39"/>
      <c r="C143" s="40"/>
      <c r="D143" s="217" t="s">
        <v>141</v>
      </c>
      <c r="E143" s="40"/>
      <c r="F143" s="218" t="s">
        <v>729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141</v>
      </c>
      <c r="AU143" s="17" t="s">
        <v>83</v>
      </c>
    </row>
    <row r="144" s="14" customFormat="1">
      <c r="A144" s="14"/>
      <c r="B144" s="232"/>
      <c r="C144" s="233"/>
      <c r="D144" s="217" t="s">
        <v>143</v>
      </c>
      <c r="E144" s="234" t="s">
        <v>19</v>
      </c>
      <c r="F144" s="235" t="s">
        <v>730</v>
      </c>
      <c r="G144" s="233"/>
      <c r="H144" s="236">
        <v>6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143</v>
      </c>
      <c r="AU144" s="242" t="s">
        <v>83</v>
      </c>
      <c r="AV144" s="14" t="s">
        <v>83</v>
      </c>
      <c r="AW144" s="14" t="s">
        <v>34</v>
      </c>
      <c r="AX144" s="14" t="s">
        <v>73</v>
      </c>
      <c r="AY144" s="242" t="s">
        <v>132</v>
      </c>
    </row>
    <row r="145" s="2" customFormat="1" ht="22.2" customHeight="1">
      <c r="A145" s="38"/>
      <c r="B145" s="39"/>
      <c r="C145" s="204" t="s">
        <v>291</v>
      </c>
      <c r="D145" s="204" t="s">
        <v>134</v>
      </c>
      <c r="E145" s="205" t="s">
        <v>731</v>
      </c>
      <c r="F145" s="206" t="s">
        <v>732</v>
      </c>
      <c r="G145" s="207" t="s">
        <v>463</v>
      </c>
      <c r="H145" s="208">
        <v>4</v>
      </c>
      <c r="I145" s="209"/>
      <c r="J145" s="210">
        <f>ROUND(I145*H145,2)</f>
        <v>0</v>
      </c>
      <c r="K145" s="206" t="s">
        <v>138</v>
      </c>
      <c r="L145" s="44"/>
      <c r="M145" s="211" t="s">
        <v>19</v>
      </c>
      <c r="N145" s="212" t="s">
        <v>44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139</v>
      </c>
      <c r="AT145" s="215" t="s">
        <v>134</v>
      </c>
      <c r="AU145" s="215" t="s">
        <v>83</v>
      </c>
      <c r="AY145" s="17" t="s">
        <v>132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81</v>
      </c>
      <c r="BK145" s="216">
        <f>ROUND(I145*H145,2)</f>
        <v>0</v>
      </c>
      <c r="BL145" s="17" t="s">
        <v>139</v>
      </c>
      <c r="BM145" s="215" t="s">
        <v>733</v>
      </c>
    </row>
    <row r="146" s="2" customFormat="1">
      <c r="A146" s="38"/>
      <c r="B146" s="39"/>
      <c r="C146" s="40"/>
      <c r="D146" s="217" t="s">
        <v>141</v>
      </c>
      <c r="E146" s="40"/>
      <c r="F146" s="218" t="s">
        <v>734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141</v>
      </c>
      <c r="AU146" s="17" t="s">
        <v>83</v>
      </c>
    </row>
    <row r="147" s="14" customFormat="1">
      <c r="A147" s="14"/>
      <c r="B147" s="232"/>
      <c r="C147" s="233"/>
      <c r="D147" s="217" t="s">
        <v>143</v>
      </c>
      <c r="E147" s="234" t="s">
        <v>19</v>
      </c>
      <c r="F147" s="235" t="s">
        <v>676</v>
      </c>
      <c r="G147" s="233"/>
      <c r="H147" s="236">
        <v>4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143</v>
      </c>
      <c r="AU147" s="242" t="s">
        <v>83</v>
      </c>
      <c r="AV147" s="14" t="s">
        <v>83</v>
      </c>
      <c r="AW147" s="14" t="s">
        <v>34</v>
      </c>
      <c r="AX147" s="14" t="s">
        <v>73</v>
      </c>
      <c r="AY147" s="242" t="s">
        <v>132</v>
      </c>
    </row>
    <row r="148" s="2" customFormat="1" ht="22.2" customHeight="1">
      <c r="A148" s="38"/>
      <c r="B148" s="39"/>
      <c r="C148" s="204" t="s">
        <v>297</v>
      </c>
      <c r="D148" s="204" t="s">
        <v>134</v>
      </c>
      <c r="E148" s="205" t="s">
        <v>735</v>
      </c>
      <c r="F148" s="206" t="s">
        <v>736</v>
      </c>
      <c r="G148" s="207" t="s">
        <v>463</v>
      </c>
      <c r="H148" s="208">
        <v>12</v>
      </c>
      <c r="I148" s="209"/>
      <c r="J148" s="210">
        <f>ROUND(I148*H148,2)</f>
        <v>0</v>
      </c>
      <c r="K148" s="206" t="s">
        <v>138</v>
      </c>
      <c r="L148" s="44"/>
      <c r="M148" s="211" t="s">
        <v>19</v>
      </c>
      <c r="N148" s="212" t="s">
        <v>44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139</v>
      </c>
      <c r="AT148" s="215" t="s">
        <v>134</v>
      </c>
      <c r="AU148" s="215" t="s">
        <v>83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81</v>
      </c>
      <c r="BK148" s="216">
        <f>ROUND(I148*H148,2)</f>
        <v>0</v>
      </c>
      <c r="BL148" s="17" t="s">
        <v>139</v>
      </c>
      <c r="BM148" s="215" t="s">
        <v>737</v>
      </c>
    </row>
    <row r="149" s="2" customFormat="1">
      <c r="A149" s="38"/>
      <c r="B149" s="39"/>
      <c r="C149" s="40"/>
      <c r="D149" s="217" t="s">
        <v>141</v>
      </c>
      <c r="E149" s="40"/>
      <c r="F149" s="218" t="s">
        <v>738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141</v>
      </c>
      <c r="AU149" s="17" t="s">
        <v>83</v>
      </c>
    </row>
    <row r="150" s="14" customFormat="1">
      <c r="A150" s="14"/>
      <c r="B150" s="232"/>
      <c r="C150" s="233"/>
      <c r="D150" s="217" t="s">
        <v>143</v>
      </c>
      <c r="E150" s="234" t="s">
        <v>19</v>
      </c>
      <c r="F150" s="235" t="s">
        <v>681</v>
      </c>
      <c r="G150" s="233"/>
      <c r="H150" s="236">
        <v>8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2" t="s">
        <v>143</v>
      </c>
      <c r="AU150" s="242" t="s">
        <v>83</v>
      </c>
      <c r="AV150" s="14" t="s">
        <v>83</v>
      </c>
      <c r="AW150" s="14" t="s">
        <v>34</v>
      </c>
      <c r="AX150" s="14" t="s">
        <v>73</v>
      </c>
      <c r="AY150" s="242" t="s">
        <v>132</v>
      </c>
    </row>
    <row r="151" s="14" customFormat="1">
      <c r="A151" s="14"/>
      <c r="B151" s="232"/>
      <c r="C151" s="233"/>
      <c r="D151" s="217" t="s">
        <v>143</v>
      </c>
      <c r="E151" s="234" t="s">
        <v>19</v>
      </c>
      <c r="F151" s="235" t="s">
        <v>682</v>
      </c>
      <c r="G151" s="233"/>
      <c r="H151" s="236">
        <v>4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143</v>
      </c>
      <c r="AU151" s="242" t="s">
        <v>83</v>
      </c>
      <c r="AV151" s="14" t="s">
        <v>83</v>
      </c>
      <c r="AW151" s="14" t="s">
        <v>34</v>
      </c>
      <c r="AX151" s="14" t="s">
        <v>73</v>
      </c>
      <c r="AY151" s="242" t="s">
        <v>132</v>
      </c>
    </row>
    <row r="152" s="2" customFormat="1" ht="22.2" customHeight="1">
      <c r="A152" s="38"/>
      <c r="B152" s="39"/>
      <c r="C152" s="204" t="s">
        <v>303</v>
      </c>
      <c r="D152" s="204" t="s">
        <v>134</v>
      </c>
      <c r="E152" s="205" t="s">
        <v>739</v>
      </c>
      <c r="F152" s="206" t="s">
        <v>740</v>
      </c>
      <c r="G152" s="207" t="s">
        <v>463</v>
      </c>
      <c r="H152" s="208">
        <v>30</v>
      </c>
      <c r="I152" s="209"/>
      <c r="J152" s="210">
        <f>ROUND(I152*H152,2)</f>
        <v>0</v>
      </c>
      <c r="K152" s="206" t="s">
        <v>138</v>
      </c>
      <c r="L152" s="44"/>
      <c r="M152" s="211" t="s">
        <v>19</v>
      </c>
      <c r="N152" s="212" t="s">
        <v>44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139</v>
      </c>
      <c r="AT152" s="215" t="s">
        <v>134</v>
      </c>
      <c r="AU152" s="215" t="s">
        <v>83</v>
      </c>
      <c r="AY152" s="17" t="s">
        <v>132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81</v>
      </c>
      <c r="BK152" s="216">
        <f>ROUND(I152*H152,2)</f>
        <v>0</v>
      </c>
      <c r="BL152" s="17" t="s">
        <v>139</v>
      </c>
      <c r="BM152" s="215" t="s">
        <v>741</v>
      </c>
    </row>
    <row r="153" s="2" customFormat="1">
      <c r="A153" s="38"/>
      <c r="B153" s="39"/>
      <c r="C153" s="40"/>
      <c r="D153" s="217" t="s">
        <v>141</v>
      </c>
      <c r="E153" s="40"/>
      <c r="F153" s="218" t="s">
        <v>742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141</v>
      </c>
      <c r="AU153" s="17" t="s">
        <v>83</v>
      </c>
    </row>
    <row r="154" s="13" customFormat="1">
      <c r="A154" s="13"/>
      <c r="B154" s="222"/>
      <c r="C154" s="223"/>
      <c r="D154" s="217" t="s">
        <v>143</v>
      </c>
      <c r="E154" s="224" t="s">
        <v>19</v>
      </c>
      <c r="F154" s="225" t="s">
        <v>743</v>
      </c>
      <c r="G154" s="223"/>
      <c r="H154" s="224" t="s">
        <v>19</v>
      </c>
      <c r="I154" s="226"/>
      <c r="J154" s="223"/>
      <c r="K154" s="223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143</v>
      </c>
      <c r="AU154" s="231" t="s">
        <v>83</v>
      </c>
      <c r="AV154" s="13" t="s">
        <v>81</v>
      </c>
      <c r="AW154" s="13" t="s">
        <v>34</v>
      </c>
      <c r="AX154" s="13" t="s">
        <v>73</v>
      </c>
      <c r="AY154" s="231" t="s">
        <v>132</v>
      </c>
    </row>
    <row r="155" s="14" customFormat="1">
      <c r="A155" s="14"/>
      <c r="B155" s="232"/>
      <c r="C155" s="233"/>
      <c r="D155" s="217" t="s">
        <v>143</v>
      </c>
      <c r="E155" s="234" t="s">
        <v>19</v>
      </c>
      <c r="F155" s="235" t="s">
        <v>687</v>
      </c>
      <c r="G155" s="233"/>
      <c r="H155" s="236">
        <v>2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143</v>
      </c>
      <c r="AU155" s="242" t="s">
        <v>83</v>
      </c>
      <c r="AV155" s="14" t="s">
        <v>83</v>
      </c>
      <c r="AW155" s="14" t="s">
        <v>34</v>
      </c>
      <c r="AX155" s="14" t="s">
        <v>73</v>
      </c>
      <c r="AY155" s="242" t="s">
        <v>132</v>
      </c>
    </row>
    <row r="156" s="14" customFormat="1">
      <c r="A156" s="14"/>
      <c r="B156" s="232"/>
      <c r="C156" s="233"/>
      <c r="D156" s="217" t="s">
        <v>143</v>
      </c>
      <c r="E156" s="234" t="s">
        <v>19</v>
      </c>
      <c r="F156" s="235" t="s">
        <v>688</v>
      </c>
      <c r="G156" s="233"/>
      <c r="H156" s="236">
        <v>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143</v>
      </c>
      <c r="AU156" s="242" t="s">
        <v>83</v>
      </c>
      <c r="AV156" s="14" t="s">
        <v>83</v>
      </c>
      <c r="AW156" s="14" t="s">
        <v>34</v>
      </c>
      <c r="AX156" s="14" t="s">
        <v>73</v>
      </c>
      <c r="AY156" s="242" t="s">
        <v>132</v>
      </c>
    </row>
    <row r="157" s="13" customFormat="1">
      <c r="A157" s="13"/>
      <c r="B157" s="222"/>
      <c r="C157" s="223"/>
      <c r="D157" s="217" t="s">
        <v>143</v>
      </c>
      <c r="E157" s="224" t="s">
        <v>19</v>
      </c>
      <c r="F157" s="225" t="s">
        <v>744</v>
      </c>
      <c r="G157" s="223"/>
      <c r="H157" s="224" t="s">
        <v>19</v>
      </c>
      <c r="I157" s="226"/>
      <c r="J157" s="223"/>
      <c r="K157" s="223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143</v>
      </c>
      <c r="AU157" s="231" t="s">
        <v>83</v>
      </c>
      <c r="AV157" s="13" t="s">
        <v>81</v>
      </c>
      <c r="AW157" s="13" t="s">
        <v>34</v>
      </c>
      <c r="AX157" s="13" t="s">
        <v>73</v>
      </c>
      <c r="AY157" s="231" t="s">
        <v>132</v>
      </c>
    </row>
    <row r="158" s="14" customFormat="1">
      <c r="A158" s="14"/>
      <c r="B158" s="232"/>
      <c r="C158" s="233"/>
      <c r="D158" s="217" t="s">
        <v>143</v>
      </c>
      <c r="E158" s="234" t="s">
        <v>19</v>
      </c>
      <c r="F158" s="235" t="s">
        <v>687</v>
      </c>
      <c r="G158" s="233"/>
      <c r="H158" s="236">
        <v>2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143</v>
      </c>
      <c r="AU158" s="242" t="s">
        <v>83</v>
      </c>
      <c r="AV158" s="14" t="s">
        <v>83</v>
      </c>
      <c r="AW158" s="14" t="s">
        <v>34</v>
      </c>
      <c r="AX158" s="14" t="s">
        <v>73</v>
      </c>
      <c r="AY158" s="242" t="s">
        <v>132</v>
      </c>
    </row>
    <row r="159" s="14" customFormat="1">
      <c r="A159" s="14"/>
      <c r="B159" s="232"/>
      <c r="C159" s="233"/>
      <c r="D159" s="217" t="s">
        <v>143</v>
      </c>
      <c r="E159" s="234" t="s">
        <v>19</v>
      </c>
      <c r="F159" s="235" t="s">
        <v>693</v>
      </c>
      <c r="G159" s="233"/>
      <c r="H159" s="236">
        <v>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143</v>
      </c>
      <c r="AU159" s="242" t="s">
        <v>83</v>
      </c>
      <c r="AV159" s="14" t="s">
        <v>83</v>
      </c>
      <c r="AW159" s="14" t="s">
        <v>34</v>
      </c>
      <c r="AX159" s="14" t="s">
        <v>73</v>
      </c>
      <c r="AY159" s="242" t="s">
        <v>132</v>
      </c>
    </row>
    <row r="160" s="13" customFormat="1">
      <c r="A160" s="13"/>
      <c r="B160" s="222"/>
      <c r="C160" s="223"/>
      <c r="D160" s="217" t="s">
        <v>143</v>
      </c>
      <c r="E160" s="224" t="s">
        <v>19</v>
      </c>
      <c r="F160" s="225" t="s">
        <v>745</v>
      </c>
      <c r="G160" s="223"/>
      <c r="H160" s="224" t="s">
        <v>19</v>
      </c>
      <c r="I160" s="226"/>
      <c r="J160" s="223"/>
      <c r="K160" s="223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143</v>
      </c>
      <c r="AU160" s="231" t="s">
        <v>83</v>
      </c>
      <c r="AV160" s="13" t="s">
        <v>81</v>
      </c>
      <c r="AW160" s="13" t="s">
        <v>34</v>
      </c>
      <c r="AX160" s="13" t="s">
        <v>73</v>
      </c>
      <c r="AY160" s="231" t="s">
        <v>132</v>
      </c>
    </row>
    <row r="161" s="14" customFormat="1">
      <c r="A161" s="14"/>
      <c r="B161" s="232"/>
      <c r="C161" s="233"/>
      <c r="D161" s="217" t="s">
        <v>143</v>
      </c>
      <c r="E161" s="234" t="s">
        <v>19</v>
      </c>
      <c r="F161" s="235" t="s">
        <v>698</v>
      </c>
      <c r="G161" s="233"/>
      <c r="H161" s="236">
        <v>4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143</v>
      </c>
      <c r="AU161" s="242" t="s">
        <v>83</v>
      </c>
      <c r="AV161" s="14" t="s">
        <v>83</v>
      </c>
      <c r="AW161" s="14" t="s">
        <v>34</v>
      </c>
      <c r="AX161" s="14" t="s">
        <v>73</v>
      </c>
      <c r="AY161" s="242" t="s">
        <v>132</v>
      </c>
    </row>
    <row r="162" s="14" customFormat="1">
      <c r="A162" s="14"/>
      <c r="B162" s="232"/>
      <c r="C162" s="233"/>
      <c r="D162" s="217" t="s">
        <v>143</v>
      </c>
      <c r="E162" s="234" t="s">
        <v>19</v>
      </c>
      <c r="F162" s="235" t="s">
        <v>682</v>
      </c>
      <c r="G162" s="233"/>
      <c r="H162" s="236">
        <v>4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143</v>
      </c>
      <c r="AU162" s="242" t="s">
        <v>83</v>
      </c>
      <c r="AV162" s="14" t="s">
        <v>83</v>
      </c>
      <c r="AW162" s="14" t="s">
        <v>34</v>
      </c>
      <c r="AX162" s="14" t="s">
        <v>73</v>
      </c>
      <c r="AY162" s="242" t="s">
        <v>132</v>
      </c>
    </row>
    <row r="163" s="13" customFormat="1">
      <c r="A163" s="13"/>
      <c r="B163" s="222"/>
      <c r="C163" s="223"/>
      <c r="D163" s="217" t="s">
        <v>143</v>
      </c>
      <c r="E163" s="224" t="s">
        <v>19</v>
      </c>
      <c r="F163" s="225" t="s">
        <v>746</v>
      </c>
      <c r="G163" s="223"/>
      <c r="H163" s="224" t="s">
        <v>19</v>
      </c>
      <c r="I163" s="226"/>
      <c r="J163" s="223"/>
      <c r="K163" s="223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143</v>
      </c>
      <c r="AU163" s="231" t="s">
        <v>83</v>
      </c>
      <c r="AV163" s="13" t="s">
        <v>81</v>
      </c>
      <c r="AW163" s="13" t="s">
        <v>34</v>
      </c>
      <c r="AX163" s="13" t="s">
        <v>73</v>
      </c>
      <c r="AY163" s="231" t="s">
        <v>132</v>
      </c>
    </row>
    <row r="164" s="14" customFormat="1">
      <c r="A164" s="14"/>
      <c r="B164" s="232"/>
      <c r="C164" s="233"/>
      <c r="D164" s="217" t="s">
        <v>143</v>
      </c>
      <c r="E164" s="234" t="s">
        <v>19</v>
      </c>
      <c r="F164" s="235" t="s">
        <v>687</v>
      </c>
      <c r="G164" s="233"/>
      <c r="H164" s="236">
        <v>2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143</v>
      </c>
      <c r="AU164" s="242" t="s">
        <v>83</v>
      </c>
      <c r="AV164" s="14" t="s">
        <v>83</v>
      </c>
      <c r="AW164" s="14" t="s">
        <v>34</v>
      </c>
      <c r="AX164" s="14" t="s">
        <v>73</v>
      </c>
      <c r="AY164" s="242" t="s">
        <v>132</v>
      </c>
    </row>
    <row r="165" s="14" customFormat="1">
      <c r="A165" s="14"/>
      <c r="B165" s="232"/>
      <c r="C165" s="233"/>
      <c r="D165" s="217" t="s">
        <v>143</v>
      </c>
      <c r="E165" s="234" t="s">
        <v>19</v>
      </c>
      <c r="F165" s="235" t="s">
        <v>703</v>
      </c>
      <c r="G165" s="233"/>
      <c r="H165" s="236">
        <v>2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2" t="s">
        <v>143</v>
      </c>
      <c r="AU165" s="242" t="s">
        <v>83</v>
      </c>
      <c r="AV165" s="14" t="s">
        <v>83</v>
      </c>
      <c r="AW165" s="14" t="s">
        <v>34</v>
      </c>
      <c r="AX165" s="14" t="s">
        <v>73</v>
      </c>
      <c r="AY165" s="242" t="s">
        <v>132</v>
      </c>
    </row>
    <row r="166" s="2" customFormat="1" ht="22.2" customHeight="1">
      <c r="A166" s="38"/>
      <c r="B166" s="39"/>
      <c r="C166" s="204" t="s">
        <v>7</v>
      </c>
      <c r="D166" s="204" t="s">
        <v>134</v>
      </c>
      <c r="E166" s="205" t="s">
        <v>747</v>
      </c>
      <c r="F166" s="206" t="s">
        <v>748</v>
      </c>
      <c r="G166" s="207" t="s">
        <v>463</v>
      </c>
      <c r="H166" s="208">
        <v>6</v>
      </c>
      <c r="I166" s="209"/>
      <c r="J166" s="210">
        <f>ROUND(I166*H166,2)</f>
        <v>0</v>
      </c>
      <c r="K166" s="206" t="s">
        <v>138</v>
      </c>
      <c r="L166" s="44"/>
      <c r="M166" s="211" t="s">
        <v>19</v>
      </c>
      <c r="N166" s="212" t="s">
        <v>44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139</v>
      </c>
      <c r="AT166" s="215" t="s">
        <v>134</v>
      </c>
      <c r="AU166" s="215" t="s">
        <v>83</v>
      </c>
      <c r="AY166" s="17" t="s">
        <v>132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81</v>
      </c>
      <c r="BK166" s="216">
        <f>ROUND(I166*H166,2)</f>
        <v>0</v>
      </c>
      <c r="BL166" s="17" t="s">
        <v>139</v>
      </c>
      <c r="BM166" s="215" t="s">
        <v>749</v>
      </c>
    </row>
    <row r="167" s="2" customFormat="1">
      <c r="A167" s="38"/>
      <c r="B167" s="39"/>
      <c r="C167" s="40"/>
      <c r="D167" s="217" t="s">
        <v>141</v>
      </c>
      <c r="E167" s="40"/>
      <c r="F167" s="218" t="s">
        <v>750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141</v>
      </c>
      <c r="AU167" s="17" t="s">
        <v>83</v>
      </c>
    </row>
    <row r="168" s="14" customFormat="1">
      <c r="A168" s="14"/>
      <c r="B168" s="232"/>
      <c r="C168" s="233"/>
      <c r="D168" s="217" t="s">
        <v>143</v>
      </c>
      <c r="E168" s="234" t="s">
        <v>19</v>
      </c>
      <c r="F168" s="235" t="s">
        <v>671</v>
      </c>
      <c r="G168" s="233"/>
      <c r="H168" s="236">
        <v>6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143</v>
      </c>
      <c r="AU168" s="242" t="s">
        <v>83</v>
      </c>
      <c r="AV168" s="14" t="s">
        <v>83</v>
      </c>
      <c r="AW168" s="14" t="s">
        <v>34</v>
      </c>
      <c r="AX168" s="14" t="s">
        <v>73</v>
      </c>
      <c r="AY168" s="242" t="s">
        <v>132</v>
      </c>
    </row>
    <row r="169" s="2" customFormat="1" ht="22.2" customHeight="1">
      <c r="A169" s="38"/>
      <c r="B169" s="39"/>
      <c r="C169" s="204" t="s">
        <v>313</v>
      </c>
      <c r="D169" s="204" t="s">
        <v>134</v>
      </c>
      <c r="E169" s="205" t="s">
        <v>751</v>
      </c>
      <c r="F169" s="206" t="s">
        <v>752</v>
      </c>
      <c r="G169" s="207" t="s">
        <v>463</v>
      </c>
      <c r="H169" s="208">
        <v>4</v>
      </c>
      <c r="I169" s="209"/>
      <c r="J169" s="210">
        <f>ROUND(I169*H169,2)</f>
        <v>0</v>
      </c>
      <c r="K169" s="206" t="s">
        <v>138</v>
      </c>
      <c r="L169" s="44"/>
      <c r="M169" s="211" t="s">
        <v>19</v>
      </c>
      <c r="N169" s="212" t="s">
        <v>44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139</v>
      </c>
      <c r="AT169" s="215" t="s">
        <v>134</v>
      </c>
      <c r="AU169" s="215" t="s">
        <v>83</v>
      </c>
      <c r="AY169" s="17" t="s">
        <v>132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81</v>
      </c>
      <c r="BK169" s="216">
        <f>ROUND(I169*H169,2)</f>
        <v>0</v>
      </c>
      <c r="BL169" s="17" t="s">
        <v>139</v>
      </c>
      <c r="BM169" s="215" t="s">
        <v>753</v>
      </c>
    </row>
    <row r="170" s="2" customFormat="1">
      <c r="A170" s="38"/>
      <c r="B170" s="39"/>
      <c r="C170" s="40"/>
      <c r="D170" s="217" t="s">
        <v>141</v>
      </c>
      <c r="E170" s="40"/>
      <c r="F170" s="218" t="s">
        <v>754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141</v>
      </c>
      <c r="AU170" s="17" t="s">
        <v>83</v>
      </c>
    </row>
    <row r="171" s="14" customFormat="1">
      <c r="A171" s="14"/>
      <c r="B171" s="232"/>
      <c r="C171" s="233"/>
      <c r="D171" s="217" t="s">
        <v>143</v>
      </c>
      <c r="E171" s="234" t="s">
        <v>19</v>
      </c>
      <c r="F171" s="235" t="s">
        <v>676</v>
      </c>
      <c r="G171" s="233"/>
      <c r="H171" s="236">
        <v>4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143</v>
      </c>
      <c r="AU171" s="242" t="s">
        <v>83</v>
      </c>
      <c r="AV171" s="14" t="s">
        <v>83</v>
      </c>
      <c r="AW171" s="14" t="s">
        <v>34</v>
      </c>
      <c r="AX171" s="14" t="s">
        <v>73</v>
      </c>
      <c r="AY171" s="242" t="s">
        <v>132</v>
      </c>
    </row>
    <row r="172" s="2" customFormat="1" ht="22.2" customHeight="1">
      <c r="A172" s="38"/>
      <c r="B172" s="39"/>
      <c r="C172" s="204" t="s">
        <v>322</v>
      </c>
      <c r="D172" s="204" t="s">
        <v>134</v>
      </c>
      <c r="E172" s="205" t="s">
        <v>755</v>
      </c>
      <c r="F172" s="206" t="s">
        <v>756</v>
      </c>
      <c r="G172" s="207" t="s">
        <v>463</v>
      </c>
      <c r="H172" s="208">
        <v>12</v>
      </c>
      <c r="I172" s="209"/>
      <c r="J172" s="210">
        <f>ROUND(I172*H172,2)</f>
        <v>0</v>
      </c>
      <c r="K172" s="206" t="s">
        <v>138</v>
      </c>
      <c r="L172" s="44"/>
      <c r="M172" s="211" t="s">
        <v>19</v>
      </c>
      <c r="N172" s="212" t="s">
        <v>44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139</v>
      </c>
      <c r="AT172" s="215" t="s">
        <v>134</v>
      </c>
      <c r="AU172" s="215" t="s">
        <v>83</v>
      </c>
      <c r="AY172" s="17" t="s">
        <v>132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81</v>
      </c>
      <c r="BK172" s="216">
        <f>ROUND(I172*H172,2)</f>
        <v>0</v>
      </c>
      <c r="BL172" s="17" t="s">
        <v>139</v>
      </c>
      <c r="BM172" s="215" t="s">
        <v>757</v>
      </c>
    </row>
    <row r="173" s="2" customFormat="1">
      <c r="A173" s="38"/>
      <c r="B173" s="39"/>
      <c r="C173" s="40"/>
      <c r="D173" s="217" t="s">
        <v>141</v>
      </c>
      <c r="E173" s="40"/>
      <c r="F173" s="218" t="s">
        <v>758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83</v>
      </c>
    </row>
    <row r="174" s="14" customFormat="1">
      <c r="A174" s="14"/>
      <c r="B174" s="232"/>
      <c r="C174" s="233"/>
      <c r="D174" s="217" t="s">
        <v>143</v>
      </c>
      <c r="E174" s="234" t="s">
        <v>19</v>
      </c>
      <c r="F174" s="235" t="s">
        <v>681</v>
      </c>
      <c r="G174" s="233"/>
      <c r="H174" s="236">
        <v>8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143</v>
      </c>
      <c r="AU174" s="242" t="s">
        <v>83</v>
      </c>
      <c r="AV174" s="14" t="s">
        <v>83</v>
      </c>
      <c r="AW174" s="14" t="s">
        <v>34</v>
      </c>
      <c r="AX174" s="14" t="s">
        <v>73</v>
      </c>
      <c r="AY174" s="242" t="s">
        <v>132</v>
      </c>
    </row>
    <row r="175" s="14" customFormat="1">
      <c r="A175" s="14"/>
      <c r="B175" s="232"/>
      <c r="C175" s="233"/>
      <c r="D175" s="217" t="s">
        <v>143</v>
      </c>
      <c r="E175" s="234" t="s">
        <v>19</v>
      </c>
      <c r="F175" s="235" t="s">
        <v>682</v>
      </c>
      <c r="G175" s="233"/>
      <c r="H175" s="236">
        <v>4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143</v>
      </c>
      <c r="AU175" s="242" t="s">
        <v>83</v>
      </c>
      <c r="AV175" s="14" t="s">
        <v>83</v>
      </c>
      <c r="AW175" s="14" t="s">
        <v>34</v>
      </c>
      <c r="AX175" s="14" t="s">
        <v>73</v>
      </c>
      <c r="AY175" s="242" t="s">
        <v>132</v>
      </c>
    </row>
    <row r="176" s="2" customFormat="1" ht="22.2" customHeight="1">
      <c r="A176" s="38"/>
      <c r="B176" s="39"/>
      <c r="C176" s="204" t="s">
        <v>329</v>
      </c>
      <c r="D176" s="204" t="s">
        <v>134</v>
      </c>
      <c r="E176" s="205" t="s">
        <v>759</v>
      </c>
      <c r="F176" s="206" t="s">
        <v>760</v>
      </c>
      <c r="G176" s="207" t="s">
        <v>463</v>
      </c>
      <c r="H176" s="208">
        <v>30</v>
      </c>
      <c r="I176" s="209"/>
      <c r="J176" s="210">
        <f>ROUND(I176*H176,2)</f>
        <v>0</v>
      </c>
      <c r="K176" s="206" t="s">
        <v>138</v>
      </c>
      <c r="L176" s="44"/>
      <c r="M176" s="211" t="s">
        <v>19</v>
      </c>
      <c r="N176" s="212" t="s">
        <v>44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139</v>
      </c>
      <c r="AT176" s="215" t="s">
        <v>134</v>
      </c>
      <c r="AU176" s="215" t="s">
        <v>83</v>
      </c>
      <c r="AY176" s="17" t="s">
        <v>132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81</v>
      </c>
      <c r="BK176" s="216">
        <f>ROUND(I176*H176,2)</f>
        <v>0</v>
      </c>
      <c r="BL176" s="17" t="s">
        <v>139</v>
      </c>
      <c r="BM176" s="215" t="s">
        <v>761</v>
      </c>
    </row>
    <row r="177" s="2" customFormat="1">
      <c r="A177" s="38"/>
      <c r="B177" s="39"/>
      <c r="C177" s="40"/>
      <c r="D177" s="217" t="s">
        <v>141</v>
      </c>
      <c r="E177" s="40"/>
      <c r="F177" s="218" t="s">
        <v>762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141</v>
      </c>
      <c r="AU177" s="17" t="s">
        <v>83</v>
      </c>
    </row>
    <row r="178" s="13" customFormat="1">
      <c r="A178" s="13"/>
      <c r="B178" s="222"/>
      <c r="C178" s="223"/>
      <c r="D178" s="217" t="s">
        <v>143</v>
      </c>
      <c r="E178" s="224" t="s">
        <v>19</v>
      </c>
      <c r="F178" s="225" t="s">
        <v>743</v>
      </c>
      <c r="G178" s="223"/>
      <c r="H178" s="224" t="s">
        <v>19</v>
      </c>
      <c r="I178" s="226"/>
      <c r="J178" s="223"/>
      <c r="K178" s="223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143</v>
      </c>
      <c r="AU178" s="231" t="s">
        <v>83</v>
      </c>
      <c r="AV178" s="13" t="s">
        <v>81</v>
      </c>
      <c r="AW178" s="13" t="s">
        <v>34</v>
      </c>
      <c r="AX178" s="13" t="s">
        <v>73</v>
      </c>
      <c r="AY178" s="231" t="s">
        <v>132</v>
      </c>
    </row>
    <row r="179" s="14" customFormat="1">
      <c r="A179" s="14"/>
      <c r="B179" s="232"/>
      <c r="C179" s="233"/>
      <c r="D179" s="217" t="s">
        <v>143</v>
      </c>
      <c r="E179" s="234" t="s">
        <v>19</v>
      </c>
      <c r="F179" s="235" t="s">
        <v>687</v>
      </c>
      <c r="G179" s="233"/>
      <c r="H179" s="236">
        <v>2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2" t="s">
        <v>143</v>
      </c>
      <c r="AU179" s="242" t="s">
        <v>83</v>
      </c>
      <c r="AV179" s="14" t="s">
        <v>83</v>
      </c>
      <c r="AW179" s="14" t="s">
        <v>34</v>
      </c>
      <c r="AX179" s="14" t="s">
        <v>73</v>
      </c>
      <c r="AY179" s="242" t="s">
        <v>132</v>
      </c>
    </row>
    <row r="180" s="14" customFormat="1">
      <c r="A180" s="14"/>
      <c r="B180" s="232"/>
      <c r="C180" s="233"/>
      <c r="D180" s="217" t="s">
        <v>143</v>
      </c>
      <c r="E180" s="234" t="s">
        <v>19</v>
      </c>
      <c r="F180" s="235" t="s">
        <v>688</v>
      </c>
      <c r="G180" s="233"/>
      <c r="H180" s="236">
        <v>8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143</v>
      </c>
      <c r="AU180" s="242" t="s">
        <v>83</v>
      </c>
      <c r="AV180" s="14" t="s">
        <v>83</v>
      </c>
      <c r="AW180" s="14" t="s">
        <v>34</v>
      </c>
      <c r="AX180" s="14" t="s">
        <v>73</v>
      </c>
      <c r="AY180" s="242" t="s">
        <v>132</v>
      </c>
    </row>
    <row r="181" s="13" customFormat="1">
      <c r="A181" s="13"/>
      <c r="B181" s="222"/>
      <c r="C181" s="223"/>
      <c r="D181" s="217" t="s">
        <v>143</v>
      </c>
      <c r="E181" s="224" t="s">
        <v>19</v>
      </c>
      <c r="F181" s="225" t="s">
        <v>744</v>
      </c>
      <c r="G181" s="223"/>
      <c r="H181" s="224" t="s">
        <v>19</v>
      </c>
      <c r="I181" s="226"/>
      <c r="J181" s="223"/>
      <c r="K181" s="223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143</v>
      </c>
      <c r="AU181" s="231" t="s">
        <v>83</v>
      </c>
      <c r="AV181" s="13" t="s">
        <v>81</v>
      </c>
      <c r="AW181" s="13" t="s">
        <v>34</v>
      </c>
      <c r="AX181" s="13" t="s">
        <v>73</v>
      </c>
      <c r="AY181" s="231" t="s">
        <v>132</v>
      </c>
    </row>
    <row r="182" s="14" customFormat="1">
      <c r="A182" s="14"/>
      <c r="B182" s="232"/>
      <c r="C182" s="233"/>
      <c r="D182" s="217" t="s">
        <v>143</v>
      </c>
      <c r="E182" s="234" t="s">
        <v>19</v>
      </c>
      <c r="F182" s="235" t="s">
        <v>687</v>
      </c>
      <c r="G182" s="233"/>
      <c r="H182" s="236">
        <v>2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2" t="s">
        <v>143</v>
      </c>
      <c r="AU182" s="242" t="s">
        <v>83</v>
      </c>
      <c r="AV182" s="14" t="s">
        <v>83</v>
      </c>
      <c r="AW182" s="14" t="s">
        <v>34</v>
      </c>
      <c r="AX182" s="14" t="s">
        <v>73</v>
      </c>
      <c r="AY182" s="242" t="s">
        <v>132</v>
      </c>
    </row>
    <row r="183" s="14" customFormat="1">
      <c r="A183" s="14"/>
      <c r="B183" s="232"/>
      <c r="C183" s="233"/>
      <c r="D183" s="217" t="s">
        <v>143</v>
      </c>
      <c r="E183" s="234" t="s">
        <v>19</v>
      </c>
      <c r="F183" s="235" t="s">
        <v>693</v>
      </c>
      <c r="G183" s="233"/>
      <c r="H183" s="236">
        <v>6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143</v>
      </c>
      <c r="AU183" s="242" t="s">
        <v>83</v>
      </c>
      <c r="AV183" s="14" t="s">
        <v>83</v>
      </c>
      <c r="AW183" s="14" t="s">
        <v>34</v>
      </c>
      <c r="AX183" s="14" t="s">
        <v>73</v>
      </c>
      <c r="AY183" s="242" t="s">
        <v>132</v>
      </c>
    </row>
    <row r="184" s="13" customFormat="1">
      <c r="A184" s="13"/>
      <c r="B184" s="222"/>
      <c r="C184" s="223"/>
      <c r="D184" s="217" t="s">
        <v>143</v>
      </c>
      <c r="E184" s="224" t="s">
        <v>19</v>
      </c>
      <c r="F184" s="225" t="s">
        <v>745</v>
      </c>
      <c r="G184" s="223"/>
      <c r="H184" s="224" t="s">
        <v>19</v>
      </c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143</v>
      </c>
      <c r="AU184" s="231" t="s">
        <v>83</v>
      </c>
      <c r="AV184" s="13" t="s">
        <v>81</v>
      </c>
      <c r="AW184" s="13" t="s">
        <v>34</v>
      </c>
      <c r="AX184" s="13" t="s">
        <v>73</v>
      </c>
      <c r="AY184" s="231" t="s">
        <v>132</v>
      </c>
    </row>
    <row r="185" s="14" customFormat="1">
      <c r="A185" s="14"/>
      <c r="B185" s="232"/>
      <c r="C185" s="233"/>
      <c r="D185" s="217" t="s">
        <v>143</v>
      </c>
      <c r="E185" s="234" t="s">
        <v>19</v>
      </c>
      <c r="F185" s="235" t="s">
        <v>698</v>
      </c>
      <c r="G185" s="233"/>
      <c r="H185" s="236">
        <v>4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143</v>
      </c>
      <c r="AU185" s="242" t="s">
        <v>83</v>
      </c>
      <c r="AV185" s="14" t="s">
        <v>83</v>
      </c>
      <c r="AW185" s="14" t="s">
        <v>34</v>
      </c>
      <c r="AX185" s="14" t="s">
        <v>73</v>
      </c>
      <c r="AY185" s="242" t="s">
        <v>132</v>
      </c>
    </row>
    <row r="186" s="14" customFormat="1">
      <c r="A186" s="14"/>
      <c r="B186" s="232"/>
      <c r="C186" s="233"/>
      <c r="D186" s="217" t="s">
        <v>143</v>
      </c>
      <c r="E186" s="234" t="s">
        <v>19</v>
      </c>
      <c r="F186" s="235" t="s">
        <v>682</v>
      </c>
      <c r="G186" s="233"/>
      <c r="H186" s="236">
        <v>4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2" t="s">
        <v>143</v>
      </c>
      <c r="AU186" s="242" t="s">
        <v>83</v>
      </c>
      <c r="AV186" s="14" t="s">
        <v>83</v>
      </c>
      <c r="AW186" s="14" t="s">
        <v>34</v>
      </c>
      <c r="AX186" s="14" t="s">
        <v>73</v>
      </c>
      <c r="AY186" s="242" t="s">
        <v>132</v>
      </c>
    </row>
    <row r="187" s="13" customFormat="1">
      <c r="A187" s="13"/>
      <c r="B187" s="222"/>
      <c r="C187" s="223"/>
      <c r="D187" s="217" t="s">
        <v>143</v>
      </c>
      <c r="E187" s="224" t="s">
        <v>19</v>
      </c>
      <c r="F187" s="225" t="s">
        <v>746</v>
      </c>
      <c r="G187" s="223"/>
      <c r="H187" s="224" t="s">
        <v>19</v>
      </c>
      <c r="I187" s="226"/>
      <c r="J187" s="223"/>
      <c r="K187" s="223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143</v>
      </c>
      <c r="AU187" s="231" t="s">
        <v>83</v>
      </c>
      <c r="AV187" s="13" t="s">
        <v>81</v>
      </c>
      <c r="AW187" s="13" t="s">
        <v>34</v>
      </c>
      <c r="AX187" s="13" t="s">
        <v>73</v>
      </c>
      <c r="AY187" s="231" t="s">
        <v>132</v>
      </c>
    </row>
    <row r="188" s="14" customFormat="1">
      <c r="A188" s="14"/>
      <c r="B188" s="232"/>
      <c r="C188" s="233"/>
      <c r="D188" s="217" t="s">
        <v>143</v>
      </c>
      <c r="E188" s="234" t="s">
        <v>19</v>
      </c>
      <c r="F188" s="235" t="s">
        <v>687</v>
      </c>
      <c r="G188" s="233"/>
      <c r="H188" s="236">
        <v>2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143</v>
      </c>
      <c r="AU188" s="242" t="s">
        <v>83</v>
      </c>
      <c r="AV188" s="14" t="s">
        <v>83</v>
      </c>
      <c r="AW188" s="14" t="s">
        <v>34</v>
      </c>
      <c r="AX188" s="14" t="s">
        <v>73</v>
      </c>
      <c r="AY188" s="242" t="s">
        <v>132</v>
      </c>
    </row>
    <row r="189" s="14" customFormat="1">
      <c r="A189" s="14"/>
      <c r="B189" s="232"/>
      <c r="C189" s="233"/>
      <c r="D189" s="217" t="s">
        <v>143</v>
      </c>
      <c r="E189" s="234" t="s">
        <v>19</v>
      </c>
      <c r="F189" s="235" t="s">
        <v>703</v>
      </c>
      <c r="G189" s="233"/>
      <c r="H189" s="236">
        <v>2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2" t="s">
        <v>143</v>
      </c>
      <c r="AU189" s="242" t="s">
        <v>83</v>
      </c>
      <c r="AV189" s="14" t="s">
        <v>83</v>
      </c>
      <c r="AW189" s="14" t="s">
        <v>34</v>
      </c>
      <c r="AX189" s="14" t="s">
        <v>73</v>
      </c>
      <c r="AY189" s="242" t="s">
        <v>132</v>
      </c>
    </row>
    <row r="190" s="2" customFormat="1" ht="13.8" customHeight="1">
      <c r="A190" s="38"/>
      <c r="B190" s="39"/>
      <c r="C190" s="204" t="s">
        <v>336</v>
      </c>
      <c r="D190" s="204" t="s">
        <v>134</v>
      </c>
      <c r="E190" s="205" t="s">
        <v>763</v>
      </c>
      <c r="F190" s="206" t="s">
        <v>764</v>
      </c>
      <c r="G190" s="207" t="s">
        <v>463</v>
      </c>
      <c r="H190" s="208">
        <v>6</v>
      </c>
      <c r="I190" s="209"/>
      <c r="J190" s="210">
        <f>ROUND(I190*H190,2)</f>
        <v>0</v>
      </c>
      <c r="K190" s="206" t="s">
        <v>138</v>
      </c>
      <c r="L190" s="44"/>
      <c r="M190" s="211" t="s">
        <v>19</v>
      </c>
      <c r="N190" s="212" t="s">
        <v>44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139</v>
      </c>
      <c r="AT190" s="215" t="s">
        <v>134</v>
      </c>
      <c r="AU190" s="215" t="s">
        <v>83</v>
      </c>
      <c r="AY190" s="17" t="s">
        <v>132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81</v>
      </c>
      <c r="BK190" s="216">
        <f>ROUND(I190*H190,2)</f>
        <v>0</v>
      </c>
      <c r="BL190" s="17" t="s">
        <v>139</v>
      </c>
      <c r="BM190" s="215" t="s">
        <v>765</v>
      </c>
    </row>
    <row r="191" s="2" customFormat="1">
      <c r="A191" s="38"/>
      <c r="B191" s="39"/>
      <c r="C191" s="40"/>
      <c r="D191" s="217" t="s">
        <v>141</v>
      </c>
      <c r="E191" s="40"/>
      <c r="F191" s="218" t="s">
        <v>766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141</v>
      </c>
      <c r="AU191" s="17" t="s">
        <v>83</v>
      </c>
    </row>
    <row r="192" s="13" customFormat="1">
      <c r="A192" s="13"/>
      <c r="B192" s="222"/>
      <c r="C192" s="223"/>
      <c r="D192" s="217" t="s">
        <v>143</v>
      </c>
      <c r="E192" s="224" t="s">
        <v>19</v>
      </c>
      <c r="F192" s="225" t="s">
        <v>708</v>
      </c>
      <c r="G192" s="223"/>
      <c r="H192" s="224" t="s">
        <v>19</v>
      </c>
      <c r="I192" s="226"/>
      <c r="J192" s="223"/>
      <c r="K192" s="223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143</v>
      </c>
      <c r="AU192" s="231" t="s">
        <v>83</v>
      </c>
      <c r="AV192" s="13" t="s">
        <v>81</v>
      </c>
      <c r="AW192" s="13" t="s">
        <v>34</v>
      </c>
      <c r="AX192" s="13" t="s">
        <v>73</v>
      </c>
      <c r="AY192" s="231" t="s">
        <v>132</v>
      </c>
    </row>
    <row r="193" s="14" customFormat="1">
      <c r="A193" s="14"/>
      <c r="B193" s="232"/>
      <c r="C193" s="233"/>
      <c r="D193" s="217" t="s">
        <v>143</v>
      </c>
      <c r="E193" s="234" t="s">
        <v>19</v>
      </c>
      <c r="F193" s="235" t="s">
        <v>671</v>
      </c>
      <c r="G193" s="233"/>
      <c r="H193" s="236">
        <v>6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143</v>
      </c>
      <c r="AU193" s="242" t="s">
        <v>83</v>
      </c>
      <c r="AV193" s="14" t="s">
        <v>83</v>
      </c>
      <c r="AW193" s="14" t="s">
        <v>34</v>
      </c>
      <c r="AX193" s="14" t="s">
        <v>73</v>
      </c>
      <c r="AY193" s="242" t="s">
        <v>132</v>
      </c>
    </row>
    <row r="194" s="2" customFormat="1" ht="13.8" customHeight="1">
      <c r="A194" s="38"/>
      <c r="B194" s="39"/>
      <c r="C194" s="204" t="s">
        <v>343</v>
      </c>
      <c r="D194" s="204" t="s">
        <v>134</v>
      </c>
      <c r="E194" s="205" t="s">
        <v>767</v>
      </c>
      <c r="F194" s="206" t="s">
        <v>768</v>
      </c>
      <c r="G194" s="207" t="s">
        <v>463</v>
      </c>
      <c r="H194" s="208">
        <v>4</v>
      </c>
      <c r="I194" s="209"/>
      <c r="J194" s="210">
        <f>ROUND(I194*H194,2)</f>
        <v>0</v>
      </c>
      <c r="K194" s="206" t="s">
        <v>138</v>
      </c>
      <c r="L194" s="44"/>
      <c r="M194" s="211" t="s">
        <v>19</v>
      </c>
      <c r="N194" s="212" t="s">
        <v>44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139</v>
      </c>
      <c r="AT194" s="215" t="s">
        <v>134</v>
      </c>
      <c r="AU194" s="215" t="s">
        <v>83</v>
      </c>
      <c r="AY194" s="17" t="s">
        <v>132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81</v>
      </c>
      <c r="BK194" s="216">
        <f>ROUND(I194*H194,2)</f>
        <v>0</v>
      </c>
      <c r="BL194" s="17" t="s">
        <v>139</v>
      </c>
      <c r="BM194" s="215" t="s">
        <v>769</v>
      </c>
    </row>
    <row r="195" s="2" customFormat="1">
      <c r="A195" s="38"/>
      <c r="B195" s="39"/>
      <c r="C195" s="40"/>
      <c r="D195" s="217" t="s">
        <v>141</v>
      </c>
      <c r="E195" s="40"/>
      <c r="F195" s="218" t="s">
        <v>770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141</v>
      </c>
      <c r="AU195" s="17" t="s">
        <v>83</v>
      </c>
    </row>
    <row r="196" s="13" customFormat="1">
      <c r="A196" s="13"/>
      <c r="B196" s="222"/>
      <c r="C196" s="223"/>
      <c r="D196" s="217" t="s">
        <v>143</v>
      </c>
      <c r="E196" s="224" t="s">
        <v>19</v>
      </c>
      <c r="F196" s="225" t="s">
        <v>708</v>
      </c>
      <c r="G196" s="223"/>
      <c r="H196" s="224" t="s">
        <v>19</v>
      </c>
      <c r="I196" s="226"/>
      <c r="J196" s="223"/>
      <c r="K196" s="223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143</v>
      </c>
      <c r="AU196" s="231" t="s">
        <v>83</v>
      </c>
      <c r="AV196" s="13" t="s">
        <v>81</v>
      </c>
      <c r="AW196" s="13" t="s">
        <v>34</v>
      </c>
      <c r="AX196" s="13" t="s">
        <v>73</v>
      </c>
      <c r="AY196" s="231" t="s">
        <v>132</v>
      </c>
    </row>
    <row r="197" s="14" customFormat="1">
      <c r="A197" s="14"/>
      <c r="B197" s="232"/>
      <c r="C197" s="233"/>
      <c r="D197" s="217" t="s">
        <v>143</v>
      </c>
      <c r="E197" s="234" t="s">
        <v>19</v>
      </c>
      <c r="F197" s="235" t="s">
        <v>676</v>
      </c>
      <c r="G197" s="233"/>
      <c r="H197" s="236">
        <v>4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143</v>
      </c>
      <c r="AU197" s="242" t="s">
        <v>83</v>
      </c>
      <c r="AV197" s="14" t="s">
        <v>83</v>
      </c>
      <c r="AW197" s="14" t="s">
        <v>34</v>
      </c>
      <c r="AX197" s="14" t="s">
        <v>73</v>
      </c>
      <c r="AY197" s="242" t="s">
        <v>132</v>
      </c>
    </row>
    <row r="198" s="2" customFormat="1" ht="13.8" customHeight="1">
      <c r="A198" s="38"/>
      <c r="B198" s="39"/>
      <c r="C198" s="204" t="s">
        <v>348</v>
      </c>
      <c r="D198" s="204" t="s">
        <v>134</v>
      </c>
      <c r="E198" s="205" t="s">
        <v>771</v>
      </c>
      <c r="F198" s="206" t="s">
        <v>772</v>
      </c>
      <c r="G198" s="207" t="s">
        <v>463</v>
      </c>
      <c r="H198" s="208">
        <v>12</v>
      </c>
      <c r="I198" s="209"/>
      <c r="J198" s="210">
        <f>ROUND(I198*H198,2)</f>
        <v>0</v>
      </c>
      <c r="K198" s="206" t="s">
        <v>138</v>
      </c>
      <c r="L198" s="44"/>
      <c r="M198" s="211" t="s">
        <v>19</v>
      </c>
      <c r="N198" s="212" t="s">
        <v>44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139</v>
      </c>
      <c r="AT198" s="215" t="s">
        <v>134</v>
      </c>
      <c r="AU198" s="215" t="s">
        <v>83</v>
      </c>
      <c r="AY198" s="17" t="s">
        <v>132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81</v>
      </c>
      <c r="BK198" s="216">
        <f>ROUND(I198*H198,2)</f>
        <v>0</v>
      </c>
      <c r="BL198" s="17" t="s">
        <v>139</v>
      </c>
      <c r="BM198" s="215" t="s">
        <v>773</v>
      </c>
    </row>
    <row r="199" s="2" customFormat="1">
      <c r="A199" s="38"/>
      <c r="B199" s="39"/>
      <c r="C199" s="40"/>
      <c r="D199" s="217" t="s">
        <v>141</v>
      </c>
      <c r="E199" s="40"/>
      <c r="F199" s="218" t="s">
        <v>774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141</v>
      </c>
      <c r="AU199" s="17" t="s">
        <v>83</v>
      </c>
    </row>
    <row r="200" s="13" customFormat="1">
      <c r="A200" s="13"/>
      <c r="B200" s="222"/>
      <c r="C200" s="223"/>
      <c r="D200" s="217" t="s">
        <v>143</v>
      </c>
      <c r="E200" s="224" t="s">
        <v>19</v>
      </c>
      <c r="F200" s="225" t="s">
        <v>708</v>
      </c>
      <c r="G200" s="223"/>
      <c r="H200" s="224" t="s">
        <v>19</v>
      </c>
      <c r="I200" s="226"/>
      <c r="J200" s="223"/>
      <c r="K200" s="223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143</v>
      </c>
      <c r="AU200" s="231" t="s">
        <v>83</v>
      </c>
      <c r="AV200" s="13" t="s">
        <v>81</v>
      </c>
      <c r="AW200" s="13" t="s">
        <v>34</v>
      </c>
      <c r="AX200" s="13" t="s">
        <v>73</v>
      </c>
      <c r="AY200" s="231" t="s">
        <v>132</v>
      </c>
    </row>
    <row r="201" s="14" customFormat="1">
      <c r="A201" s="14"/>
      <c r="B201" s="232"/>
      <c r="C201" s="233"/>
      <c r="D201" s="217" t="s">
        <v>143</v>
      </c>
      <c r="E201" s="234" t="s">
        <v>19</v>
      </c>
      <c r="F201" s="235" t="s">
        <v>681</v>
      </c>
      <c r="G201" s="233"/>
      <c r="H201" s="236">
        <v>8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143</v>
      </c>
      <c r="AU201" s="242" t="s">
        <v>83</v>
      </c>
      <c r="AV201" s="14" t="s">
        <v>83</v>
      </c>
      <c r="AW201" s="14" t="s">
        <v>34</v>
      </c>
      <c r="AX201" s="14" t="s">
        <v>73</v>
      </c>
      <c r="AY201" s="242" t="s">
        <v>132</v>
      </c>
    </row>
    <row r="202" s="14" customFormat="1">
      <c r="A202" s="14"/>
      <c r="B202" s="232"/>
      <c r="C202" s="233"/>
      <c r="D202" s="217" t="s">
        <v>143</v>
      </c>
      <c r="E202" s="234" t="s">
        <v>19</v>
      </c>
      <c r="F202" s="235" t="s">
        <v>682</v>
      </c>
      <c r="G202" s="233"/>
      <c r="H202" s="236">
        <v>4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2" t="s">
        <v>143</v>
      </c>
      <c r="AU202" s="242" t="s">
        <v>83</v>
      </c>
      <c r="AV202" s="14" t="s">
        <v>83</v>
      </c>
      <c r="AW202" s="14" t="s">
        <v>34</v>
      </c>
      <c r="AX202" s="14" t="s">
        <v>73</v>
      </c>
      <c r="AY202" s="242" t="s">
        <v>132</v>
      </c>
    </row>
    <row r="203" s="2" customFormat="1" ht="13.8" customHeight="1">
      <c r="A203" s="38"/>
      <c r="B203" s="39"/>
      <c r="C203" s="204" t="s">
        <v>358</v>
      </c>
      <c r="D203" s="204" t="s">
        <v>134</v>
      </c>
      <c r="E203" s="205" t="s">
        <v>775</v>
      </c>
      <c r="F203" s="206" t="s">
        <v>776</v>
      </c>
      <c r="G203" s="207" t="s">
        <v>463</v>
      </c>
      <c r="H203" s="208">
        <v>30</v>
      </c>
      <c r="I203" s="209"/>
      <c r="J203" s="210">
        <f>ROUND(I203*H203,2)</f>
        <v>0</v>
      </c>
      <c r="K203" s="206" t="s">
        <v>138</v>
      </c>
      <c r="L203" s="44"/>
      <c r="M203" s="211" t="s">
        <v>19</v>
      </c>
      <c r="N203" s="212" t="s">
        <v>44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139</v>
      </c>
      <c r="AT203" s="215" t="s">
        <v>134</v>
      </c>
      <c r="AU203" s="215" t="s">
        <v>83</v>
      </c>
      <c r="AY203" s="17" t="s">
        <v>132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81</v>
      </c>
      <c r="BK203" s="216">
        <f>ROUND(I203*H203,2)</f>
        <v>0</v>
      </c>
      <c r="BL203" s="17" t="s">
        <v>139</v>
      </c>
      <c r="BM203" s="215" t="s">
        <v>777</v>
      </c>
    </row>
    <row r="204" s="2" customFormat="1">
      <c r="A204" s="38"/>
      <c r="B204" s="39"/>
      <c r="C204" s="40"/>
      <c r="D204" s="217" t="s">
        <v>141</v>
      </c>
      <c r="E204" s="40"/>
      <c r="F204" s="218" t="s">
        <v>778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141</v>
      </c>
      <c r="AU204" s="17" t="s">
        <v>83</v>
      </c>
    </row>
    <row r="205" s="13" customFormat="1">
      <c r="A205" s="13"/>
      <c r="B205" s="222"/>
      <c r="C205" s="223"/>
      <c r="D205" s="217" t="s">
        <v>143</v>
      </c>
      <c r="E205" s="224" t="s">
        <v>19</v>
      </c>
      <c r="F205" s="225" t="s">
        <v>743</v>
      </c>
      <c r="G205" s="223"/>
      <c r="H205" s="224" t="s">
        <v>19</v>
      </c>
      <c r="I205" s="226"/>
      <c r="J205" s="223"/>
      <c r="K205" s="223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143</v>
      </c>
      <c r="AU205" s="231" t="s">
        <v>83</v>
      </c>
      <c r="AV205" s="13" t="s">
        <v>81</v>
      </c>
      <c r="AW205" s="13" t="s">
        <v>34</v>
      </c>
      <c r="AX205" s="13" t="s">
        <v>73</v>
      </c>
      <c r="AY205" s="231" t="s">
        <v>132</v>
      </c>
    </row>
    <row r="206" s="13" customFormat="1">
      <c r="A206" s="13"/>
      <c r="B206" s="222"/>
      <c r="C206" s="223"/>
      <c r="D206" s="217" t="s">
        <v>143</v>
      </c>
      <c r="E206" s="224" t="s">
        <v>19</v>
      </c>
      <c r="F206" s="225" t="s">
        <v>708</v>
      </c>
      <c r="G206" s="223"/>
      <c r="H206" s="224" t="s">
        <v>19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143</v>
      </c>
      <c r="AU206" s="231" t="s">
        <v>83</v>
      </c>
      <c r="AV206" s="13" t="s">
        <v>81</v>
      </c>
      <c r="AW206" s="13" t="s">
        <v>34</v>
      </c>
      <c r="AX206" s="13" t="s">
        <v>73</v>
      </c>
      <c r="AY206" s="231" t="s">
        <v>132</v>
      </c>
    </row>
    <row r="207" s="14" customFormat="1">
      <c r="A207" s="14"/>
      <c r="B207" s="232"/>
      <c r="C207" s="233"/>
      <c r="D207" s="217" t="s">
        <v>143</v>
      </c>
      <c r="E207" s="234" t="s">
        <v>19</v>
      </c>
      <c r="F207" s="235" t="s">
        <v>687</v>
      </c>
      <c r="G207" s="233"/>
      <c r="H207" s="236">
        <v>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143</v>
      </c>
      <c r="AU207" s="242" t="s">
        <v>83</v>
      </c>
      <c r="AV207" s="14" t="s">
        <v>83</v>
      </c>
      <c r="AW207" s="14" t="s">
        <v>34</v>
      </c>
      <c r="AX207" s="14" t="s">
        <v>73</v>
      </c>
      <c r="AY207" s="242" t="s">
        <v>132</v>
      </c>
    </row>
    <row r="208" s="14" customFormat="1">
      <c r="A208" s="14"/>
      <c r="B208" s="232"/>
      <c r="C208" s="233"/>
      <c r="D208" s="217" t="s">
        <v>143</v>
      </c>
      <c r="E208" s="234" t="s">
        <v>19</v>
      </c>
      <c r="F208" s="235" t="s">
        <v>688</v>
      </c>
      <c r="G208" s="233"/>
      <c r="H208" s="236">
        <v>8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143</v>
      </c>
      <c r="AU208" s="242" t="s">
        <v>83</v>
      </c>
      <c r="AV208" s="14" t="s">
        <v>83</v>
      </c>
      <c r="AW208" s="14" t="s">
        <v>34</v>
      </c>
      <c r="AX208" s="14" t="s">
        <v>73</v>
      </c>
      <c r="AY208" s="242" t="s">
        <v>132</v>
      </c>
    </row>
    <row r="209" s="13" customFormat="1">
      <c r="A209" s="13"/>
      <c r="B209" s="222"/>
      <c r="C209" s="223"/>
      <c r="D209" s="217" t="s">
        <v>143</v>
      </c>
      <c r="E209" s="224" t="s">
        <v>19</v>
      </c>
      <c r="F209" s="225" t="s">
        <v>779</v>
      </c>
      <c r="G209" s="223"/>
      <c r="H209" s="224" t="s">
        <v>19</v>
      </c>
      <c r="I209" s="226"/>
      <c r="J209" s="223"/>
      <c r="K209" s="223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143</v>
      </c>
      <c r="AU209" s="231" t="s">
        <v>83</v>
      </c>
      <c r="AV209" s="13" t="s">
        <v>81</v>
      </c>
      <c r="AW209" s="13" t="s">
        <v>34</v>
      </c>
      <c r="AX209" s="13" t="s">
        <v>73</v>
      </c>
      <c r="AY209" s="231" t="s">
        <v>132</v>
      </c>
    </row>
    <row r="210" s="14" customFormat="1">
      <c r="A210" s="14"/>
      <c r="B210" s="232"/>
      <c r="C210" s="233"/>
      <c r="D210" s="217" t="s">
        <v>143</v>
      </c>
      <c r="E210" s="234" t="s">
        <v>19</v>
      </c>
      <c r="F210" s="235" t="s">
        <v>725</v>
      </c>
      <c r="G210" s="233"/>
      <c r="H210" s="236">
        <v>20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143</v>
      </c>
      <c r="AU210" s="242" t="s">
        <v>83</v>
      </c>
      <c r="AV210" s="14" t="s">
        <v>83</v>
      </c>
      <c r="AW210" s="14" t="s">
        <v>34</v>
      </c>
      <c r="AX210" s="14" t="s">
        <v>73</v>
      </c>
      <c r="AY210" s="242" t="s">
        <v>132</v>
      </c>
    </row>
    <row r="211" s="2" customFormat="1" ht="22.2" customHeight="1">
      <c r="A211" s="38"/>
      <c r="B211" s="39"/>
      <c r="C211" s="204" t="s">
        <v>363</v>
      </c>
      <c r="D211" s="204" t="s">
        <v>134</v>
      </c>
      <c r="E211" s="205" t="s">
        <v>780</v>
      </c>
      <c r="F211" s="206" t="s">
        <v>781</v>
      </c>
      <c r="G211" s="207" t="s">
        <v>257</v>
      </c>
      <c r="H211" s="208">
        <v>360</v>
      </c>
      <c r="I211" s="209"/>
      <c r="J211" s="210">
        <f>ROUND(I211*H211,2)</f>
        <v>0</v>
      </c>
      <c r="K211" s="206" t="s">
        <v>138</v>
      </c>
      <c r="L211" s="44"/>
      <c r="M211" s="211" t="s">
        <v>19</v>
      </c>
      <c r="N211" s="212" t="s">
        <v>44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139</v>
      </c>
      <c r="AT211" s="215" t="s">
        <v>134</v>
      </c>
      <c r="AU211" s="215" t="s">
        <v>83</v>
      </c>
      <c r="AY211" s="17" t="s">
        <v>132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81</v>
      </c>
      <c r="BK211" s="216">
        <f>ROUND(I211*H211,2)</f>
        <v>0</v>
      </c>
      <c r="BL211" s="17" t="s">
        <v>139</v>
      </c>
      <c r="BM211" s="215" t="s">
        <v>782</v>
      </c>
    </row>
    <row r="212" s="2" customFormat="1">
      <c r="A212" s="38"/>
      <c r="B212" s="39"/>
      <c r="C212" s="40"/>
      <c r="D212" s="217" t="s">
        <v>141</v>
      </c>
      <c r="E212" s="40"/>
      <c r="F212" s="218" t="s">
        <v>783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141</v>
      </c>
      <c r="AU212" s="17" t="s">
        <v>83</v>
      </c>
    </row>
    <row r="213" s="2" customFormat="1" ht="22.2" customHeight="1">
      <c r="A213" s="38"/>
      <c r="B213" s="39"/>
      <c r="C213" s="204" t="s">
        <v>371</v>
      </c>
      <c r="D213" s="204" t="s">
        <v>134</v>
      </c>
      <c r="E213" s="205" t="s">
        <v>784</v>
      </c>
      <c r="F213" s="206" t="s">
        <v>785</v>
      </c>
      <c r="G213" s="207" t="s">
        <v>463</v>
      </c>
      <c r="H213" s="208">
        <v>24</v>
      </c>
      <c r="I213" s="209"/>
      <c r="J213" s="210">
        <f>ROUND(I213*H213,2)</f>
        <v>0</v>
      </c>
      <c r="K213" s="206" t="s">
        <v>138</v>
      </c>
      <c r="L213" s="44"/>
      <c r="M213" s="211" t="s">
        <v>19</v>
      </c>
      <c r="N213" s="212" t="s">
        <v>44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139</v>
      </c>
      <c r="AT213" s="215" t="s">
        <v>134</v>
      </c>
      <c r="AU213" s="215" t="s">
        <v>83</v>
      </c>
      <c r="AY213" s="17" t="s">
        <v>132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81</v>
      </c>
      <c r="BK213" s="216">
        <f>ROUND(I213*H213,2)</f>
        <v>0</v>
      </c>
      <c r="BL213" s="17" t="s">
        <v>139</v>
      </c>
      <c r="BM213" s="215" t="s">
        <v>786</v>
      </c>
    </row>
    <row r="214" s="2" customFormat="1">
      <c r="A214" s="38"/>
      <c r="B214" s="39"/>
      <c r="C214" s="40"/>
      <c r="D214" s="217" t="s">
        <v>141</v>
      </c>
      <c r="E214" s="40"/>
      <c r="F214" s="218" t="s">
        <v>787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141</v>
      </c>
      <c r="AU214" s="17" t="s">
        <v>83</v>
      </c>
    </row>
    <row r="215" s="14" customFormat="1">
      <c r="A215" s="14"/>
      <c r="B215" s="232"/>
      <c r="C215" s="233"/>
      <c r="D215" s="217" t="s">
        <v>143</v>
      </c>
      <c r="E215" s="233"/>
      <c r="F215" s="235" t="s">
        <v>788</v>
      </c>
      <c r="G215" s="233"/>
      <c r="H215" s="236">
        <v>24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143</v>
      </c>
      <c r="AU215" s="242" t="s">
        <v>83</v>
      </c>
      <c r="AV215" s="14" t="s">
        <v>83</v>
      </c>
      <c r="AW215" s="14" t="s">
        <v>4</v>
      </c>
      <c r="AX215" s="14" t="s">
        <v>81</v>
      </c>
      <c r="AY215" s="242" t="s">
        <v>132</v>
      </c>
    </row>
    <row r="216" s="2" customFormat="1" ht="22.2" customHeight="1">
      <c r="A216" s="38"/>
      <c r="B216" s="39"/>
      <c r="C216" s="204" t="s">
        <v>377</v>
      </c>
      <c r="D216" s="204" t="s">
        <v>134</v>
      </c>
      <c r="E216" s="205" t="s">
        <v>789</v>
      </c>
      <c r="F216" s="206" t="s">
        <v>790</v>
      </c>
      <c r="G216" s="207" t="s">
        <v>463</v>
      </c>
      <c r="H216" s="208">
        <v>16</v>
      </c>
      <c r="I216" s="209"/>
      <c r="J216" s="210">
        <f>ROUND(I216*H216,2)</f>
        <v>0</v>
      </c>
      <c r="K216" s="206" t="s">
        <v>138</v>
      </c>
      <c r="L216" s="44"/>
      <c r="M216" s="211" t="s">
        <v>19</v>
      </c>
      <c r="N216" s="212" t="s">
        <v>44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139</v>
      </c>
      <c r="AT216" s="215" t="s">
        <v>134</v>
      </c>
      <c r="AU216" s="215" t="s">
        <v>83</v>
      </c>
      <c r="AY216" s="17" t="s">
        <v>132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81</v>
      </c>
      <c r="BK216" s="216">
        <f>ROUND(I216*H216,2)</f>
        <v>0</v>
      </c>
      <c r="BL216" s="17" t="s">
        <v>139</v>
      </c>
      <c r="BM216" s="215" t="s">
        <v>791</v>
      </c>
    </row>
    <row r="217" s="2" customFormat="1">
      <c r="A217" s="38"/>
      <c r="B217" s="39"/>
      <c r="C217" s="40"/>
      <c r="D217" s="217" t="s">
        <v>141</v>
      </c>
      <c r="E217" s="40"/>
      <c r="F217" s="218" t="s">
        <v>792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141</v>
      </c>
      <c r="AU217" s="17" t="s">
        <v>83</v>
      </c>
    </row>
    <row r="218" s="14" customFormat="1">
      <c r="A218" s="14"/>
      <c r="B218" s="232"/>
      <c r="C218" s="233"/>
      <c r="D218" s="217" t="s">
        <v>143</v>
      </c>
      <c r="E218" s="233"/>
      <c r="F218" s="235" t="s">
        <v>793</v>
      </c>
      <c r="G218" s="233"/>
      <c r="H218" s="236">
        <v>16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2" t="s">
        <v>143</v>
      </c>
      <c r="AU218" s="242" t="s">
        <v>83</v>
      </c>
      <c r="AV218" s="14" t="s">
        <v>83</v>
      </c>
      <c r="AW218" s="14" t="s">
        <v>4</v>
      </c>
      <c r="AX218" s="14" t="s">
        <v>81</v>
      </c>
      <c r="AY218" s="242" t="s">
        <v>132</v>
      </c>
    </row>
    <row r="219" s="2" customFormat="1" ht="22.2" customHeight="1">
      <c r="A219" s="38"/>
      <c r="B219" s="39"/>
      <c r="C219" s="204" t="s">
        <v>387</v>
      </c>
      <c r="D219" s="204" t="s">
        <v>134</v>
      </c>
      <c r="E219" s="205" t="s">
        <v>794</v>
      </c>
      <c r="F219" s="206" t="s">
        <v>795</v>
      </c>
      <c r="G219" s="207" t="s">
        <v>463</v>
      </c>
      <c r="H219" s="208">
        <v>48</v>
      </c>
      <c r="I219" s="209"/>
      <c r="J219" s="210">
        <f>ROUND(I219*H219,2)</f>
        <v>0</v>
      </c>
      <c r="K219" s="206" t="s">
        <v>138</v>
      </c>
      <c r="L219" s="44"/>
      <c r="M219" s="211" t="s">
        <v>19</v>
      </c>
      <c r="N219" s="212" t="s">
        <v>44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139</v>
      </c>
      <c r="AT219" s="215" t="s">
        <v>134</v>
      </c>
      <c r="AU219" s="215" t="s">
        <v>83</v>
      </c>
      <c r="AY219" s="17" t="s">
        <v>132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81</v>
      </c>
      <c r="BK219" s="216">
        <f>ROUND(I219*H219,2)</f>
        <v>0</v>
      </c>
      <c r="BL219" s="17" t="s">
        <v>139</v>
      </c>
      <c r="BM219" s="215" t="s">
        <v>796</v>
      </c>
    </row>
    <row r="220" s="2" customFormat="1">
      <c r="A220" s="38"/>
      <c r="B220" s="39"/>
      <c r="C220" s="40"/>
      <c r="D220" s="217" t="s">
        <v>141</v>
      </c>
      <c r="E220" s="40"/>
      <c r="F220" s="218" t="s">
        <v>797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141</v>
      </c>
      <c r="AU220" s="17" t="s">
        <v>83</v>
      </c>
    </row>
    <row r="221" s="14" customFormat="1">
      <c r="A221" s="14"/>
      <c r="B221" s="232"/>
      <c r="C221" s="233"/>
      <c r="D221" s="217" t="s">
        <v>143</v>
      </c>
      <c r="E221" s="233"/>
      <c r="F221" s="235" t="s">
        <v>798</v>
      </c>
      <c r="G221" s="233"/>
      <c r="H221" s="236">
        <v>48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143</v>
      </c>
      <c r="AU221" s="242" t="s">
        <v>83</v>
      </c>
      <c r="AV221" s="14" t="s">
        <v>83</v>
      </c>
      <c r="AW221" s="14" t="s">
        <v>4</v>
      </c>
      <c r="AX221" s="14" t="s">
        <v>81</v>
      </c>
      <c r="AY221" s="242" t="s">
        <v>132</v>
      </c>
    </row>
    <row r="222" s="2" customFormat="1" ht="22.2" customHeight="1">
      <c r="A222" s="38"/>
      <c r="B222" s="39"/>
      <c r="C222" s="204" t="s">
        <v>394</v>
      </c>
      <c r="D222" s="204" t="s">
        <v>134</v>
      </c>
      <c r="E222" s="205" t="s">
        <v>799</v>
      </c>
      <c r="F222" s="206" t="s">
        <v>800</v>
      </c>
      <c r="G222" s="207" t="s">
        <v>463</v>
      </c>
      <c r="H222" s="208">
        <v>120</v>
      </c>
      <c r="I222" s="209"/>
      <c r="J222" s="210">
        <f>ROUND(I222*H222,2)</f>
        <v>0</v>
      </c>
      <c r="K222" s="206" t="s">
        <v>138</v>
      </c>
      <c r="L222" s="44"/>
      <c r="M222" s="211" t="s">
        <v>19</v>
      </c>
      <c r="N222" s="212" t="s">
        <v>44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139</v>
      </c>
      <c r="AT222" s="215" t="s">
        <v>134</v>
      </c>
      <c r="AU222" s="215" t="s">
        <v>83</v>
      </c>
      <c r="AY222" s="17" t="s">
        <v>132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81</v>
      </c>
      <c r="BK222" s="216">
        <f>ROUND(I222*H222,2)</f>
        <v>0</v>
      </c>
      <c r="BL222" s="17" t="s">
        <v>139</v>
      </c>
      <c r="BM222" s="215" t="s">
        <v>801</v>
      </c>
    </row>
    <row r="223" s="2" customFormat="1">
      <c r="A223" s="38"/>
      <c r="B223" s="39"/>
      <c r="C223" s="40"/>
      <c r="D223" s="217" t="s">
        <v>141</v>
      </c>
      <c r="E223" s="40"/>
      <c r="F223" s="218" t="s">
        <v>802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141</v>
      </c>
      <c r="AU223" s="17" t="s">
        <v>83</v>
      </c>
    </row>
    <row r="224" s="14" customFormat="1">
      <c r="A224" s="14"/>
      <c r="B224" s="232"/>
      <c r="C224" s="233"/>
      <c r="D224" s="217" t="s">
        <v>143</v>
      </c>
      <c r="E224" s="233"/>
      <c r="F224" s="235" t="s">
        <v>803</v>
      </c>
      <c r="G224" s="233"/>
      <c r="H224" s="236">
        <v>120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143</v>
      </c>
      <c r="AU224" s="242" t="s">
        <v>83</v>
      </c>
      <c r="AV224" s="14" t="s">
        <v>83</v>
      </c>
      <c r="AW224" s="14" t="s">
        <v>4</v>
      </c>
      <c r="AX224" s="14" t="s">
        <v>81</v>
      </c>
      <c r="AY224" s="242" t="s">
        <v>132</v>
      </c>
    </row>
    <row r="225" s="2" customFormat="1" ht="22.2" customHeight="1">
      <c r="A225" s="38"/>
      <c r="B225" s="39"/>
      <c r="C225" s="204" t="s">
        <v>400</v>
      </c>
      <c r="D225" s="204" t="s">
        <v>134</v>
      </c>
      <c r="E225" s="205" t="s">
        <v>804</v>
      </c>
      <c r="F225" s="206" t="s">
        <v>805</v>
      </c>
      <c r="G225" s="207" t="s">
        <v>463</v>
      </c>
      <c r="H225" s="208">
        <v>24</v>
      </c>
      <c r="I225" s="209"/>
      <c r="J225" s="210">
        <f>ROUND(I225*H225,2)</f>
        <v>0</v>
      </c>
      <c r="K225" s="206" t="s">
        <v>138</v>
      </c>
      <c r="L225" s="44"/>
      <c r="M225" s="211" t="s">
        <v>19</v>
      </c>
      <c r="N225" s="212" t="s">
        <v>44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139</v>
      </c>
      <c r="AT225" s="215" t="s">
        <v>134</v>
      </c>
      <c r="AU225" s="215" t="s">
        <v>83</v>
      </c>
      <c r="AY225" s="17" t="s">
        <v>132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81</v>
      </c>
      <c r="BK225" s="216">
        <f>ROUND(I225*H225,2)</f>
        <v>0</v>
      </c>
      <c r="BL225" s="17" t="s">
        <v>139</v>
      </c>
      <c r="BM225" s="215" t="s">
        <v>806</v>
      </c>
    </row>
    <row r="226" s="2" customFormat="1">
      <c r="A226" s="38"/>
      <c r="B226" s="39"/>
      <c r="C226" s="40"/>
      <c r="D226" s="217" t="s">
        <v>141</v>
      </c>
      <c r="E226" s="40"/>
      <c r="F226" s="218" t="s">
        <v>807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141</v>
      </c>
      <c r="AU226" s="17" t="s">
        <v>83</v>
      </c>
    </row>
    <row r="227" s="14" customFormat="1">
      <c r="A227" s="14"/>
      <c r="B227" s="232"/>
      <c r="C227" s="233"/>
      <c r="D227" s="217" t="s">
        <v>143</v>
      </c>
      <c r="E227" s="233"/>
      <c r="F227" s="235" t="s">
        <v>788</v>
      </c>
      <c r="G227" s="233"/>
      <c r="H227" s="236">
        <v>24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143</v>
      </c>
      <c r="AU227" s="242" t="s">
        <v>83</v>
      </c>
      <c r="AV227" s="14" t="s">
        <v>83</v>
      </c>
      <c r="AW227" s="14" t="s">
        <v>4</v>
      </c>
      <c r="AX227" s="14" t="s">
        <v>81</v>
      </c>
      <c r="AY227" s="242" t="s">
        <v>132</v>
      </c>
    </row>
    <row r="228" s="2" customFormat="1" ht="22.2" customHeight="1">
      <c r="A228" s="38"/>
      <c r="B228" s="39"/>
      <c r="C228" s="204" t="s">
        <v>405</v>
      </c>
      <c r="D228" s="204" t="s">
        <v>134</v>
      </c>
      <c r="E228" s="205" t="s">
        <v>808</v>
      </c>
      <c r="F228" s="206" t="s">
        <v>809</v>
      </c>
      <c r="G228" s="207" t="s">
        <v>463</v>
      </c>
      <c r="H228" s="208">
        <v>16</v>
      </c>
      <c r="I228" s="209"/>
      <c r="J228" s="210">
        <f>ROUND(I228*H228,2)</f>
        <v>0</v>
      </c>
      <c r="K228" s="206" t="s">
        <v>138</v>
      </c>
      <c r="L228" s="44"/>
      <c r="M228" s="211" t="s">
        <v>19</v>
      </c>
      <c r="N228" s="212" t="s">
        <v>44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139</v>
      </c>
      <c r="AT228" s="215" t="s">
        <v>134</v>
      </c>
      <c r="AU228" s="215" t="s">
        <v>83</v>
      </c>
      <c r="AY228" s="17" t="s">
        <v>132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81</v>
      </c>
      <c r="BK228" s="216">
        <f>ROUND(I228*H228,2)</f>
        <v>0</v>
      </c>
      <c r="BL228" s="17" t="s">
        <v>139</v>
      </c>
      <c r="BM228" s="215" t="s">
        <v>810</v>
      </c>
    </row>
    <row r="229" s="2" customFormat="1">
      <c r="A229" s="38"/>
      <c r="B229" s="39"/>
      <c r="C229" s="40"/>
      <c r="D229" s="217" t="s">
        <v>141</v>
      </c>
      <c r="E229" s="40"/>
      <c r="F229" s="218" t="s">
        <v>811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141</v>
      </c>
      <c r="AU229" s="17" t="s">
        <v>83</v>
      </c>
    </row>
    <row r="230" s="14" customFormat="1">
      <c r="A230" s="14"/>
      <c r="B230" s="232"/>
      <c r="C230" s="233"/>
      <c r="D230" s="217" t="s">
        <v>143</v>
      </c>
      <c r="E230" s="233"/>
      <c r="F230" s="235" t="s">
        <v>793</v>
      </c>
      <c r="G230" s="233"/>
      <c r="H230" s="236">
        <v>16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143</v>
      </c>
      <c r="AU230" s="242" t="s">
        <v>83</v>
      </c>
      <c r="AV230" s="14" t="s">
        <v>83</v>
      </c>
      <c r="AW230" s="14" t="s">
        <v>4</v>
      </c>
      <c r="AX230" s="14" t="s">
        <v>81</v>
      </c>
      <c r="AY230" s="242" t="s">
        <v>132</v>
      </c>
    </row>
    <row r="231" s="2" customFormat="1" ht="22.2" customHeight="1">
      <c r="A231" s="38"/>
      <c r="B231" s="39"/>
      <c r="C231" s="204" t="s">
        <v>410</v>
      </c>
      <c r="D231" s="204" t="s">
        <v>134</v>
      </c>
      <c r="E231" s="205" t="s">
        <v>812</v>
      </c>
      <c r="F231" s="206" t="s">
        <v>813</v>
      </c>
      <c r="G231" s="207" t="s">
        <v>463</v>
      </c>
      <c r="H231" s="208">
        <v>48</v>
      </c>
      <c r="I231" s="209"/>
      <c r="J231" s="210">
        <f>ROUND(I231*H231,2)</f>
        <v>0</v>
      </c>
      <c r="K231" s="206" t="s">
        <v>138</v>
      </c>
      <c r="L231" s="44"/>
      <c r="M231" s="211" t="s">
        <v>19</v>
      </c>
      <c r="N231" s="212" t="s">
        <v>44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139</v>
      </c>
      <c r="AT231" s="215" t="s">
        <v>134</v>
      </c>
      <c r="AU231" s="215" t="s">
        <v>83</v>
      </c>
      <c r="AY231" s="17" t="s">
        <v>132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81</v>
      </c>
      <c r="BK231" s="216">
        <f>ROUND(I231*H231,2)</f>
        <v>0</v>
      </c>
      <c r="BL231" s="17" t="s">
        <v>139</v>
      </c>
      <c r="BM231" s="215" t="s">
        <v>814</v>
      </c>
    </row>
    <row r="232" s="2" customFormat="1">
      <c r="A232" s="38"/>
      <c r="B232" s="39"/>
      <c r="C232" s="40"/>
      <c r="D232" s="217" t="s">
        <v>141</v>
      </c>
      <c r="E232" s="40"/>
      <c r="F232" s="218" t="s">
        <v>815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141</v>
      </c>
      <c r="AU232" s="17" t="s">
        <v>83</v>
      </c>
    </row>
    <row r="233" s="14" customFormat="1">
      <c r="A233" s="14"/>
      <c r="B233" s="232"/>
      <c r="C233" s="233"/>
      <c r="D233" s="217" t="s">
        <v>143</v>
      </c>
      <c r="E233" s="233"/>
      <c r="F233" s="235" t="s">
        <v>798</v>
      </c>
      <c r="G233" s="233"/>
      <c r="H233" s="236">
        <v>48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2" t="s">
        <v>143</v>
      </c>
      <c r="AU233" s="242" t="s">
        <v>83</v>
      </c>
      <c r="AV233" s="14" t="s">
        <v>83</v>
      </c>
      <c r="AW233" s="14" t="s">
        <v>4</v>
      </c>
      <c r="AX233" s="14" t="s">
        <v>81</v>
      </c>
      <c r="AY233" s="242" t="s">
        <v>132</v>
      </c>
    </row>
    <row r="234" s="2" customFormat="1" ht="22.2" customHeight="1">
      <c r="A234" s="38"/>
      <c r="B234" s="39"/>
      <c r="C234" s="204" t="s">
        <v>418</v>
      </c>
      <c r="D234" s="204" t="s">
        <v>134</v>
      </c>
      <c r="E234" s="205" t="s">
        <v>816</v>
      </c>
      <c r="F234" s="206" t="s">
        <v>817</v>
      </c>
      <c r="G234" s="207" t="s">
        <v>463</v>
      </c>
      <c r="H234" s="208">
        <v>120</v>
      </c>
      <c r="I234" s="209"/>
      <c r="J234" s="210">
        <f>ROUND(I234*H234,2)</f>
        <v>0</v>
      </c>
      <c r="K234" s="206" t="s">
        <v>138</v>
      </c>
      <c r="L234" s="44"/>
      <c r="M234" s="211" t="s">
        <v>19</v>
      </c>
      <c r="N234" s="212" t="s">
        <v>44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139</v>
      </c>
      <c r="AT234" s="215" t="s">
        <v>134</v>
      </c>
      <c r="AU234" s="215" t="s">
        <v>83</v>
      </c>
      <c r="AY234" s="17" t="s">
        <v>132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81</v>
      </c>
      <c r="BK234" s="216">
        <f>ROUND(I234*H234,2)</f>
        <v>0</v>
      </c>
      <c r="BL234" s="17" t="s">
        <v>139</v>
      </c>
      <c r="BM234" s="215" t="s">
        <v>818</v>
      </c>
    </row>
    <row r="235" s="2" customFormat="1">
      <c r="A235" s="38"/>
      <c r="B235" s="39"/>
      <c r="C235" s="40"/>
      <c r="D235" s="217" t="s">
        <v>141</v>
      </c>
      <c r="E235" s="40"/>
      <c r="F235" s="218" t="s">
        <v>819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141</v>
      </c>
      <c r="AU235" s="17" t="s">
        <v>83</v>
      </c>
    </row>
    <row r="236" s="14" customFormat="1">
      <c r="A236" s="14"/>
      <c r="B236" s="232"/>
      <c r="C236" s="233"/>
      <c r="D236" s="217" t="s">
        <v>143</v>
      </c>
      <c r="E236" s="233"/>
      <c r="F236" s="235" t="s">
        <v>803</v>
      </c>
      <c r="G236" s="233"/>
      <c r="H236" s="236">
        <v>120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143</v>
      </c>
      <c r="AU236" s="242" t="s">
        <v>83</v>
      </c>
      <c r="AV236" s="14" t="s">
        <v>83</v>
      </c>
      <c r="AW236" s="14" t="s">
        <v>4</v>
      </c>
      <c r="AX236" s="14" t="s">
        <v>81</v>
      </c>
      <c r="AY236" s="242" t="s">
        <v>132</v>
      </c>
    </row>
    <row r="237" s="2" customFormat="1" ht="22.2" customHeight="1">
      <c r="A237" s="38"/>
      <c r="B237" s="39"/>
      <c r="C237" s="204" t="s">
        <v>423</v>
      </c>
      <c r="D237" s="204" t="s">
        <v>134</v>
      </c>
      <c r="E237" s="205" t="s">
        <v>820</v>
      </c>
      <c r="F237" s="206" t="s">
        <v>821</v>
      </c>
      <c r="G237" s="207" t="s">
        <v>463</v>
      </c>
      <c r="H237" s="208">
        <v>24</v>
      </c>
      <c r="I237" s="209"/>
      <c r="J237" s="210">
        <f>ROUND(I237*H237,2)</f>
        <v>0</v>
      </c>
      <c r="K237" s="206" t="s">
        <v>138</v>
      </c>
      <c r="L237" s="44"/>
      <c r="M237" s="211" t="s">
        <v>19</v>
      </c>
      <c r="N237" s="212" t="s">
        <v>44</v>
      </c>
      <c r="O237" s="8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139</v>
      </c>
      <c r="AT237" s="215" t="s">
        <v>134</v>
      </c>
      <c r="AU237" s="215" t="s">
        <v>83</v>
      </c>
      <c r="AY237" s="17" t="s">
        <v>132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81</v>
      </c>
      <c r="BK237" s="216">
        <f>ROUND(I237*H237,2)</f>
        <v>0</v>
      </c>
      <c r="BL237" s="17" t="s">
        <v>139</v>
      </c>
      <c r="BM237" s="215" t="s">
        <v>822</v>
      </c>
    </row>
    <row r="238" s="2" customFormat="1">
      <c r="A238" s="38"/>
      <c r="B238" s="39"/>
      <c r="C238" s="40"/>
      <c r="D238" s="217" t="s">
        <v>141</v>
      </c>
      <c r="E238" s="40"/>
      <c r="F238" s="218" t="s">
        <v>823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141</v>
      </c>
      <c r="AU238" s="17" t="s">
        <v>83</v>
      </c>
    </row>
    <row r="239" s="14" customFormat="1">
      <c r="A239" s="14"/>
      <c r="B239" s="232"/>
      <c r="C239" s="233"/>
      <c r="D239" s="217" t="s">
        <v>143</v>
      </c>
      <c r="E239" s="233"/>
      <c r="F239" s="235" t="s">
        <v>788</v>
      </c>
      <c r="G239" s="233"/>
      <c r="H239" s="236">
        <v>24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2" t="s">
        <v>143</v>
      </c>
      <c r="AU239" s="242" t="s">
        <v>83</v>
      </c>
      <c r="AV239" s="14" t="s">
        <v>83</v>
      </c>
      <c r="AW239" s="14" t="s">
        <v>4</v>
      </c>
      <c r="AX239" s="14" t="s">
        <v>81</v>
      </c>
      <c r="AY239" s="242" t="s">
        <v>132</v>
      </c>
    </row>
    <row r="240" s="2" customFormat="1" ht="22.2" customHeight="1">
      <c r="A240" s="38"/>
      <c r="B240" s="39"/>
      <c r="C240" s="204" t="s">
        <v>428</v>
      </c>
      <c r="D240" s="204" t="s">
        <v>134</v>
      </c>
      <c r="E240" s="205" t="s">
        <v>824</v>
      </c>
      <c r="F240" s="206" t="s">
        <v>825</v>
      </c>
      <c r="G240" s="207" t="s">
        <v>463</v>
      </c>
      <c r="H240" s="208">
        <v>16</v>
      </c>
      <c r="I240" s="209"/>
      <c r="J240" s="210">
        <f>ROUND(I240*H240,2)</f>
        <v>0</v>
      </c>
      <c r="K240" s="206" t="s">
        <v>138</v>
      </c>
      <c r="L240" s="44"/>
      <c r="M240" s="211" t="s">
        <v>19</v>
      </c>
      <c r="N240" s="212" t="s">
        <v>44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139</v>
      </c>
      <c r="AT240" s="215" t="s">
        <v>134</v>
      </c>
      <c r="AU240" s="215" t="s">
        <v>83</v>
      </c>
      <c r="AY240" s="17" t="s">
        <v>132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81</v>
      </c>
      <c r="BK240" s="216">
        <f>ROUND(I240*H240,2)</f>
        <v>0</v>
      </c>
      <c r="BL240" s="17" t="s">
        <v>139</v>
      </c>
      <c r="BM240" s="215" t="s">
        <v>826</v>
      </c>
    </row>
    <row r="241" s="2" customFormat="1">
      <c r="A241" s="38"/>
      <c r="B241" s="39"/>
      <c r="C241" s="40"/>
      <c r="D241" s="217" t="s">
        <v>141</v>
      </c>
      <c r="E241" s="40"/>
      <c r="F241" s="218" t="s">
        <v>827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141</v>
      </c>
      <c r="AU241" s="17" t="s">
        <v>83</v>
      </c>
    </row>
    <row r="242" s="14" customFormat="1">
      <c r="A242" s="14"/>
      <c r="B242" s="232"/>
      <c r="C242" s="233"/>
      <c r="D242" s="217" t="s">
        <v>143</v>
      </c>
      <c r="E242" s="233"/>
      <c r="F242" s="235" t="s">
        <v>793</v>
      </c>
      <c r="G242" s="233"/>
      <c r="H242" s="236">
        <v>16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2" t="s">
        <v>143</v>
      </c>
      <c r="AU242" s="242" t="s">
        <v>83</v>
      </c>
      <c r="AV242" s="14" t="s">
        <v>83</v>
      </c>
      <c r="AW242" s="14" t="s">
        <v>4</v>
      </c>
      <c r="AX242" s="14" t="s">
        <v>81</v>
      </c>
      <c r="AY242" s="242" t="s">
        <v>132</v>
      </c>
    </row>
    <row r="243" s="2" customFormat="1" ht="22.2" customHeight="1">
      <c r="A243" s="38"/>
      <c r="B243" s="39"/>
      <c r="C243" s="204" t="s">
        <v>433</v>
      </c>
      <c r="D243" s="204" t="s">
        <v>134</v>
      </c>
      <c r="E243" s="205" t="s">
        <v>828</v>
      </c>
      <c r="F243" s="206" t="s">
        <v>829</v>
      </c>
      <c r="G243" s="207" t="s">
        <v>463</v>
      </c>
      <c r="H243" s="208">
        <v>48</v>
      </c>
      <c r="I243" s="209"/>
      <c r="J243" s="210">
        <f>ROUND(I243*H243,2)</f>
        <v>0</v>
      </c>
      <c r="K243" s="206" t="s">
        <v>138</v>
      </c>
      <c r="L243" s="44"/>
      <c r="M243" s="211" t="s">
        <v>19</v>
      </c>
      <c r="N243" s="212" t="s">
        <v>44</v>
      </c>
      <c r="O243" s="8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139</v>
      </c>
      <c r="AT243" s="215" t="s">
        <v>134</v>
      </c>
      <c r="AU243" s="215" t="s">
        <v>83</v>
      </c>
      <c r="AY243" s="17" t="s">
        <v>132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81</v>
      </c>
      <c r="BK243" s="216">
        <f>ROUND(I243*H243,2)</f>
        <v>0</v>
      </c>
      <c r="BL243" s="17" t="s">
        <v>139</v>
      </c>
      <c r="BM243" s="215" t="s">
        <v>830</v>
      </c>
    </row>
    <row r="244" s="2" customFormat="1">
      <c r="A244" s="38"/>
      <c r="B244" s="39"/>
      <c r="C244" s="40"/>
      <c r="D244" s="217" t="s">
        <v>141</v>
      </c>
      <c r="E244" s="40"/>
      <c r="F244" s="218" t="s">
        <v>831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141</v>
      </c>
      <c r="AU244" s="17" t="s">
        <v>83</v>
      </c>
    </row>
    <row r="245" s="14" customFormat="1">
      <c r="A245" s="14"/>
      <c r="B245" s="232"/>
      <c r="C245" s="233"/>
      <c r="D245" s="217" t="s">
        <v>143</v>
      </c>
      <c r="E245" s="233"/>
      <c r="F245" s="235" t="s">
        <v>798</v>
      </c>
      <c r="G245" s="233"/>
      <c r="H245" s="236">
        <v>48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2" t="s">
        <v>143</v>
      </c>
      <c r="AU245" s="242" t="s">
        <v>83</v>
      </c>
      <c r="AV245" s="14" t="s">
        <v>83</v>
      </c>
      <c r="AW245" s="14" t="s">
        <v>4</v>
      </c>
      <c r="AX245" s="14" t="s">
        <v>81</v>
      </c>
      <c r="AY245" s="242" t="s">
        <v>132</v>
      </c>
    </row>
    <row r="246" s="2" customFormat="1" ht="22.2" customHeight="1">
      <c r="A246" s="38"/>
      <c r="B246" s="39"/>
      <c r="C246" s="204" t="s">
        <v>444</v>
      </c>
      <c r="D246" s="204" t="s">
        <v>134</v>
      </c>
      <c r="E246" s="205" t="s">
        <v>832</v>
      </c>
      <c r="F246" s="206" t="s">
        <v>833</v>
      </c>
      <c r="G246" s="207" t="s">
        <v>463</v>
      </c>
      <c r="H246" s="208">
        <v>120</v>
      </c>
      <c r="I246" s="209"/>
      <c r="J246" s="210">
        <f>ROUND(I246*H246,2)</f>
        <v>0</v>
      </c>
      <c r="K246" s="206" t="s">
        <v>138</v>
      </c>
      <c r="L246" s="44"/>
      <c r="M246" s="211" t="s">
        <v>19</v>
      </c>
      <c r="N246" s="212" t="s">
        <v>44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139</v>
      </c>
      <c r="AT246" s="215" t="s">
        <v>134</v>
      </c>
      <c r="AU246" s="215" t="s">
        <v>83</v>
      </c>
      <c r="AY246" s="17" t="s">
        <v>132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81</v>
      </c>
      <c r="BK246" s="216">
        <f>ROUND(I246*H246,2)</f>
        <v>0</v>
      </c>
      <c r="BL246" s="17" t="s">
        <v>139</v>
      </c>
      <c r="BM246" s="215" t="s">
        <v>834</v>
      </c>
    </row>
    <row r="247" s="2" customFormat="1">
      <c r="A247" s="38"/>
      <c r="B247" s="39"/>
      <c r="C247" s="40"/>
      <c r="D247" s="217" t="s">
        <v>141</v>
      </c>
      <c r="E247" s="40"/>
      <c r="F247" s="218" t="s">
        <v>835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141</v>
      </c>
      <c r="AU247" s="17" t="s">
        <v>83</v>
      </c>
    </row>
    <row r="248" s="14" customFormat="1">
      <c r="A248" s="14"/>
      <c r="B248" s="232"/>
      <c r="C248" s="233"/>
      <c r="D248" s="217" t="s">
        <v>143</v>
      </c>
      <c r="E248" s="233"/>
      <c r="F248" s="235" t="s">
        <v>803</v>
      </c>
      <c r="G248" s="233"/>
      <c r="H248" s="236">
        <v>120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143</v>
      </c>
      <c r="AU248" s="242" t="s">
        <v>83</v>
      </c>
      <c r="AV248" s="14" t="s">
        <v>83</v>
      </c>
      <c r="AW248" s="14" t="s">
        <v>4</v>
      </c>
      <c r="AX248" s="14" t="s">
        <v>81</v>
      </c>
      <c r="AY248" s="242" t="s">
        <v>132</v>
      </c>
    </row>
    <row r="249" s="2" customFormat="1" ht="22.2" customHeight="1">
      <c r="A249" s="38"/>
      <c r="B249" s="39"/>
      <c r="C249" s="204" t="s">
        <v>450</v>
      </c>
      <c r="D249" s="204" t="s">
        <v>134</v>
      </c>
      <c r="E249" s="205" t="s">
        <v>836</v>
      </c>
      <c r="F249" s="206" t="s">
        <v>837</v>
      </c>
      <c r="G249" s="207" t="s">
        <v>238</v>
      </c>
      <c r="H249" s="208">
        <v>112.41800000000001</v>
      </c>
      <c r="I249" s="209"/>
      <c r="J249" s="210">
        <f>ROUND(I249*H249,2)</f>
        <v>0</v>
      </c>
      <c r="K249" s="206" t="s">
        <v>138</v>
      </c>
      <c r="L249" s="44"/>
      <c r="M249" s="211" t="s">
        <v>19</v>
      </c>
      <c r="N249" s="212" t="s">
        <v>44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139</v>
      </c>
      <c r="AT249" s="215" t="s">
        <v>134</v>
      </c>
      <c r="AU249" s="215" t="s">
        <v>83</v>
      </c>
      <c r="AY249" s="17" t="s">
        <v>132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81</v>
      </c>
      <c r="BK249" s="216">
        <f>ROUND(I249*H249,2)</f>
        <v>0</v>
      </c>
      <c r="BL249" s="17" t="s">
        <v>139</v>
      </c>
      <c r="BM249" s="215" t="s">
        <v>838</v>
      </c>
    </row>
    <row r="250" s="2" customFormat="1">
      <c r="A250" s="38"/>
      <c r="B250" s="39"/>
      <c r="C250" s="40"/>
      <c r="D250" s="217" t="s">
        <v>141</v>
      </c>
      <c r="E250" s="40"/>
      <c r="F250" s="218" t="s">
        <v>839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141</v>
      </c>
      <c r="AU250" s="17" t="s">
        <v>83</v>
      </c>
    </row>
    <row r="251" s="14" customFormat="1">
      <c r="A251" s="14"/>
      <c r="B251" s="232"/>
      <c r="C251" s="233"/>
      <c r="D251" s="217" t="s">
        <v>143</v>
      </c>
      <c r="E251" s="234" t="s">
        <v>19</v>
      </c>
      <c r="F251" s="235" t="s">
        <v>840</v>
      </c>
      <c r="G251" s="233"/>
      <c r="H251" s="236">
        <v>112.41800000000001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2" t="s">
        <v>143</v>
      </c>
      <c r="AU251" s="242" t="s">
        <v>83</v>
      </c>
      <c r="AV251" s="14" t="s">
        <v>83</v>
      </c>
      <c r="AW251" s="14" t="s">
        <v>34</v>
      </c>
      <c r="AX251" s="14" t="s">
        <v>73</v>
      </c>
      <c r="AY251" s="242" t="s">
        <v>132</v>
      </c>
    </row>
    <row r="252" s="2" customFormat="1" ht="13.8" customHeight="1">
      <c r="A252" s="38"/>
      <c r="B252" s="39"/>
      <c r="C252" s="204" t="s">
        <v>456</v>
      </c>
      <c r="D252" s="204" t="s">
        <v>134</v>
      </c>
      <c r="E252" s="205" t="s">
        <v>135</v>
      </c>
      <c r="F252" s="206" t="s">
        <v>136</v>
      </c>
      <c r="G252" s="207" t="s">
        <v>137</v>
      </c>
      <c r="H252" s="208">
        <v>23.25</v>
      </c>
      <c r="I252" s="209"/>
      <c r="J252" s="210">
        <f>ROUND(I252*H252,2)</f>
        <v>0</v>
      </c>
      <c r="K252" s="206" t="s">
        <v>138</v>
      </c>
      <c r="L252" s="44"/>
      <c r="M252" s="211" t="s">
        <v>19</v>
      </c>
      <c r="N252" s="212" t="s">
        <v>44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139</v>
      </c>
      <c r="AT252" s="215" t="s">
        <v>134</v>
      </c>
      <c r="AU252" s="215" t="s">
        <v>83</v>
      </c>
      <c r="AY252" s="17" t="s">
        <v>132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81</v>
      </c>
      <c r="BK252" s="216">
        <f>ROUND(I252*H252,2)</f>
        <v>0</v>
      </c>
      <c r="BL252" s="17" t="s">
        <v>139</v>
      </c>
      <c r="BM252" s="215" t="s">
        <v>841</v>
      </c>
    </row>
    <row r="253" s="2" customFormat="1">
      <c r="A253" s="38"/>
      <c r="B253" s="39"/>
      <c r="C253" s="40"/>
      <c r="D253" s="217" t="s">
        <v>141</v>
      </c>
      <c r="E253" s="40"/>
      <c r="F253" s="218" t="s">
        <v>142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141</v>
      </c>
      <c r="AU253" s="17" t="s">
        <v>83</v>
      </c>
    </row>
    <row r="254" s="13" customFormat="1">
      <c r="A254" s="13"/>
      <c r="B254" s="222"/>
      <c r="C254" s="223"/>
      <c r="D254" s="217" t="s">
        <v>143</v>
      </c>
      <c r="E254" s="224" t="s">
        <v>19</v>
      </c>
      <c r="F254" s="225" t="s">
        <v>146</v>
      </c>
      <c r="G254" s="223"/>
      <c r="H254" s="224" t="s">
        <v>19</v>
      </c>
      <c r="I254" s="226"/>
      <c r="J254" s="223"/>
      <c r="K254" s="223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143</v>
      </c>
      <c r="AU254" s="231" t="s">
        <v>83</v>
      </c>
      <c r="AV254" s="13" t="s">
        <v>81</v>
      </c>
      <c r="AW254" s="13" t="s">
        <v>34</v>
      </c>
      <c r="AX254" s="13" t="s">
        <v>73</v>
      </c>
      <c r="AY254" s="231" t="s">
        <v>132</v>
      </c>
    </row>
    <row r="255" s="14" customFormat="1">
      <c r="A255" s="14"/>
      <c r="B255" s="232"/>
      <c r="C255" s="233"/>
      <c r="D255" s="217" t="s">
        <v>143</v>
      </c>
      <c r="E255" s="234" t="s">
        <v>19</v>
      </c>
      <c r="F255" s="235" t="s">
        <v>842</v>
      </c>
      <c r="G255" s="233"/>
      <c r="H255" s="236">
        <v>11.25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2" t="s">
        <v>143</v>
      </c>
      <c r="AU255" s="242" t="s">
        <v>83</v>
      </c>
      <c r="AV255" s="14" t="s">
        <v>83</v>
      </c>
      <c r="AW255" s="14" t="s">
        <v>34</v>
      </c>
      <c r="AX255" s="14" t="s">
        <v>73</v>
      </c>
      <c r="AY255" s="242" t="s">
        <v>132</v>
      </c>
    </row>
    <row r="256" s="13" customFormat="1">
      <c r="A256" s="13"/>
      <c r="B256" s="222"/>
      <c r="C256" s="223"/>
      <c r="D256" s="217" t="s">
        <v>143</v>
      </c>
      <c r="E256" s="224" t="s">
        <v>19</v>
      </c>
      <c r="F256" s="225" t="s">
        <v>148</v>
      </c>
      <c r="G256" s="223"/>
      <c r="H256" s="224" t="s">
        <v>19</v>
      </c>
      <c r="I256" s="226"/>
      <c r="J256" s="223"/>
      <c r="K256" s="223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143</v>
      </c>
      <c r="AU256" s="231" t="s">
        <v>83</v>
      </c>
      <c r="AV256" s="13" t="s">
        <v>81</v>
      </c>
      <c r="AW256" s="13" t="s">
        <v>34</v>
      </c>
      <c r="AX256" s="13" t="s">
        <v>73</v>
      </c>
      <c r="AY256" s="231" t="s">
        <v>132</v>
      </c>
    </row>
    <row r="257" s="14" customFormat="1">
      <c r="A257" s="14"/>
      <c r="B257" s="232"/>
      <c r="C257" s="233"/>
      <c r="D257" s="217" t="s">
        <v>143</v>
      </c>
      <c r="E257" s="234" t="s">
        <v>19</v>
      </c>
      <c r="F257" s="235" t="s">
        <v>843</v>
      </c>
      <c r="G257" s="233"/>
      <c r="H257" s="236">
        <v>12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143</v>
      </c>
      <c r="AU257" s="242" t="s">
        <v>83</v>
      </c>
      <c r="AV257" s="14" t="s">
        <v>83</v>
      </c>
      <c r="AW257" s="14" t="s">
        <v>34</v>
      </c>
      <c r="AX257" s="14" t="s">
        <v>73</v>
      </c>
      <c r="AY257" s="242" t="s">
        <v>132</v>
      </c>
    </row>
    <row r="258" s="2" customFormat="1" ht="22.2" customHeight="1">
      <c r="A258" s="38"/>
      <c r="B258" s="39"/>
      <c r="C258" s="204" t="s">
        <v>460</v>
      </c>
      <c r="D258" s="204" t="s">
        <v>134</v>
      </c>
      <c r="E258" s="205" t="s">
        <v>269</v>
      </c>
      <c r="F258" s="206" t="s">
        <v>270</v>
      </c>
      <c r="G258" s="207" t="s">
        <v>137</v>
      </c>
      <c r="H258" s="208">
        <v>160.53999999999999</v>
      </c>
      <c r="I258" s="209"/>
      <c r="J258" s="210">
        <f>ROUND(I258*H258,2)</f>
        <v>0</v>
      </c>
      <c r="K258" s="206" t="s">
        <v>138</v>
      </c>
      <c r="L258" s="44"/>
      <c r="M258" s="211" t="s">
        <v>19</v>
      </c>
      <c r="N258" s="212" t="s">
        <v>44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139</v>
      </c>
      <c r="AT258" s="215" t="s">
        <v>134</v>
      </c>
      <c r="AU258" s="215" t="s">
        <v>83</v>
      </c>
      <c r="AY258" s="17" t="s">
        <v>132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81</v>
      </c>
      <c r="BK258" s="216">
        <f>ROUND(I258*H258,2)</f>
        <v>0</v>
      </c>
      <c r="BL258" s="17" t="s">
        <v>139</v>
      </c>
      <c r="BM258" s="215" t="s">
        <v>844</v>
      </c>
    </row>
    <row r="259" s="2" customFormat="1">
      <c r="A259" s="38"/>
      <c r="B259" s="39"/>
      <c r="C259" s="40"/>
      <c r="D259" s="217" t="s">
        <v>141</v>
      </c>
      <c r="E259" s="40"/>
      <c r="F259" s="218" t="s">
        <v>272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141</v>
      </c>
      <c r="AU259" s="17" t="s">
        <v>83</v>
      </c>
    </row>
    <row r="260" s="13" customFormat="1">
      <c r="A260" s="13"/>
      <c r="B260" s="222"/>
      <c r="C260" s="223"/>
      <c r="D260" s="217" t="s">
        <v>143</v>
      </c>
      <c r="E260" s="224" t="s">
        <v>19</v>
      </c>
      <c r="F260" s="225" t="s">
        <v>845</v>
      </c>
      <c r="G260" s="223"/>
      <c r="H260" s="224" t="s">
        <v>19</v>
      </c>
      <c r="I260" s="226"/>
      <c r="J260" s="223"/>
      <c r="K260" s="223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143</v>
      </c>
      <c r="AU260" s="231" t="s">
        <v>83</v>
      </c>
      <c r="AV260" s="13" t="s">
        <v>81</v>
      </c>
      <c r="AW260" s="13" t="s">
        <v>34</v>
      </c>
      <c r="AX260" s="13" t="s">
        <v>73</v>
      </c>
      <c r="AY260" s="231" t="s">
        <v>132</v>
      </c>
    </row>
    <row r="261" s="14" customFormat="1">
      <c r="A261" s="14"/>
      <c r="B261" s="232"/>
      <c r="C261" s="233"/>
      <c r="D261" s="217" t="s">
        <v>143</v>
      </c>
      <c r="E261" s="234" t="s">
        <v>19</v>
      </c>
      <c r="F261" s="235" t="s">
        <v>846</v>
      </c>
      <c r="G261" s="233"/>
      <c r="H261" s="236">
        <v>160.53999999999999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143</v>
      </c>
      <c r="AU261" s="242" t="s">
        <v>83</v>
      </c>
      <c r="AV261" s="14" t="s">
        <v>83</v>
      </c>
      <c r="AW261" s="14" t="s">
        <v>34</v>
      </c>
      <c r="AX261" s="14" t="s">
        <v>73</v>
      </c>
      <c r="AY261" s="242" t="s">
        <v>132</v>
      </c>
    </row>
    <row r="262" s="2" customFormat="1" ht="13.8" customHeight="1">
      <c r="A262" s="38"/>
      <c r="B262" s="39"/>
      <c r="C262" s="204" t="s">
        <v>465</v>
      </c>
      <c r="D262" s="204" t="s">
        <v>134</v>
      </c>
      <c r="E262" s="205" t="s">
        <v>847</v>
      </c>
      <c r="F262" s="206" t="s">
        <v>848</v>
      </c>
      <c r="G262" s="207" t="s">
        <v>137</v>
      </c>
      <c r="H262" s="208">
        <v>137.28999999999999</v>
      </c>
      <c r="I262" s="209"/>
      <c r="J262" s="210">
        <f>ROUND(I262*H262,2)</f>
        <v>0</v>
      </c>
      <c r="K262" s="206" t="s">
        <v>138</v>
      </c>
      <c r="L262" s="44"/>
      <c r="M262" s="211" t="s">
        <v>19</v>
      </c>
      <c r="N262" s="212" t="s">
        <v>44</v>
      </c>
      <c r="O262" s="8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139</v>
      </c>
      <c r="AT262" s="215" t="s">
        <v>134</v>
      </c>
      <c r="AU262" s="215" t="s">
        <v>83</v>
      </c>
      <c r="AY262" s="17" t="s">
        <v>132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81</v>
      </c>
      <c r="BK262" s="216">
        <f>ROUND(I262*H262,2)</f>
        <v>0</v>
      </c>
      <c r="BL262" s="17" t="s">
        <v>139</v>
      </c>
      <c r="BM262" s="215" t="s">
        <v>849</v>
      </c>
    </row>
    <row r="263" s="2" customFormat="1">
      <c r="A263" s="38"/>
      <c r="B263" s="39"/>
      <c r="C263" s="40"/>
      <c r="D263" s="217" t="s">
        <v>141</v>
      </c>
      <c r="E263" s="40"/>
      <c r="F263" s="218" t="s">
        <v>850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141</v>
      </c>
      <c r="AU263" s="17" t="s">
        <v>83</v>
      </c>
    </row>
    <row r="264" s="13" customFormat="1">
      <c r="A264" s="13"/>
      <c r="B264" s="222"/>
      <c r="C264" s="223"/>
      <c r="D264" s="217" t="s">
        <v>143</v>
      </c>
      <c r="E264" s="224" t="s">
        <v>19</v>
      </c>
      <c r="F264" s="225" t="s">
        <v>851</v>
      </c>
      <c r="G264" s="223"/>
      <c r="H264" s="224" t="s">
        <v>19</v>
      </c>
      <c r="I264" s="226"/>
      <c r="J264" s="223"/>
      <c r="K264" s="223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143</v>
      </c>
      <c r="AU264" s="231" t="s">
        <v>83</v>
      </c>
      <c r="AV264" s="13" t="s">
        <v>81</v>
      </c>
      <c r="AW264" s="13" t="s">
        <v>34</v>
      </c>
      <c r="AX264" s="13" t="s">
        <v>73</v>
      </c>
      <c r="AY264" s="231" t="s">
        <v>132</v>
      </c>
    </row>
    <row r="265" s="14" customFormat="1">
      <c r="A265" s="14"/>
      <c r="B265" s="232"/>
      <c r="C265" s="233"/>
      <c r="D265" s="217" t="s">
        <v>143</v>
      </c>
      <c r="E265" s="234" t="s">
        <v>19</v>
      </c>
      <c r="F265" s="235" t="s">
        <v>852</v>
      </c>
      <c r="G265" s="233"/>
      <c r="H265" s="236">
        <v>137.28999999999999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2" t="s">
        <v>143</v>
      </c>
      <c r="AU265" s="242" t="s">
        <v>83</v>
      </c>
      <c r="AV265" s="14" t="s">
        <v>83</v>
      </c>
      <c r="AW265" s="14" t="s">
        <v>34</v>
      </c>
      <c r="AX265" s="14" t="s">
        <v>73</v>
      </c>
      <c r="AY265" s="242" t="s">
        <v>132</v>
      </c>
    </row>
    <row r="266" s="2" customFormat="1" ht="22.2" customHeight="1">
      <c r="A266" s="38"/>
      <c r="B266" s="39"/>
      <c r="C266" s="204" t="s">
        <v>471</v>
      </c>
      <c r="D266" s="204" t="s">
        <v>134</v>
      </c>
      <c r="E266" s="205" t="s">
        <v>853</v>
      </c>
      <c r="F266" s="206" t="s">
        <v>854</v>
      </c>
      <c r="G266" s="207" t="s">
        <v>257</v>
      </c>
      <c r="H266" s="208">
        <v>398.63999999999999</v>
      </c>
      <c r="I266" s="209"/>
      <c r="J266" s="210">
        <f>ROUND(I266*H266,2)</f>
        <v>0</v>
      </c>
      <c r="K266" s="206" t="s">
        <v>138</v>
      </c>
      <c r="L266" s="44"/>
      <c r="M266" s="211" t="s">
        <v>19</v>
      </c>
      <c r="N266" s="212" t="s">
        <v>44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139</v>
      </c>
      <c r="AT266" s="215" t="s">
        <v>134</v>
      </c>
      <c r="AU266" s="215" t="s">
        <v>83</v>
      </c>
      <c r="AY266" s="17" t="s">
        <v>132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81</v>
      </c>
      <c r="BK266" s="216">
        <f>ROUND(I266*H266,2)</f>
        <v>0</v>
      </c>
      <c r="BL266" s="17" t="s">
        <v>139</v>
      </c>
      <c r="BM266" s="215" t="s">
        <v>855</v>
      </c>
    </row>
    <row r="267" s="2" customFormat="1">
      <c r="A267" s="38"/>
      <c r="B267" s="39"/>
      <c r="C267" s="40"/>
      <c r="D267" s="217" t="s">
        <v>141</v>
      </c>
      <c r="E267" s="40"/>
      <c r="F267" s="218" t="s">
        <v>856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141</v>
      </c>
      <c r="AU267" s="17" t="s">
        <v>83</v>
      </c>
    </row>
    <row r="268" s="14" customFormat="1">
      <c r="A268" s="14"/>
      <c r="B268" s="232"/>
      <c r="C268" s="233"/>
      <c r="D268" s="217" t="s">
        <v>143</v>
      </c>
      <c r="E268" s="234" t="s">
        <v>19</v>
      </c>
      <c r="F268" s="235" t="s">
        <v>857</v>
      </c>
      <c r="G268" s="233"/>
      <c r="H268" s="236">
        <v>398.63999999999999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143</v>
      </c>
      <c r="AU268" s="242" t="s">
        <v>83</v>
      </c>
      <c r="AV268" s="14" t="s">
        <v>83</v>
      </c>
      <c r="AW268" s="14" t="s">
        <v>34</v>
      </c>
      <c r="AX268" s="14" t="s">
        <v>73</v>
      </c>
      <c r="AY268" s="242" t="s">
        <v>132</v>
      </c>
    </row>
    <row r="269" s="2" customFormat="1" ht="22.2" customHeight="1">
      <c r="A269" s="38"/>
      <c r="B269" s="39"/>
      <c r="C269" s="204" t="s">
        <v>480</v>
      </c>
      <c r="D269" s="204" t="s">
        <v>134</v>
      </c>
      <c r="E269" s="205" t="s">
        <v>858</v>
      </c>
      <c r="F269" s="206" t="s">
        <v>859</v>
      </c>
      <c r="G269" s="207" t="s">
        <v>257</v>
      </c>
      <c r="H269" s="208">
        <v>376.30000000000001</v>
      </c>
      <c r="I269" s="209"/>
      <c r="J269" s="210">
        <f>ROUND(I269*H269,2)</f>
        <v>0</v>
      </c>
      <c r="K269" s="206" t="s">
        <v>138</v>
      </c>
      <c r="L269" s="44"/>
      <c r="M269" s="211" t="s">
        <v>19</v>
      </c>
      <c r="N269" s="212" t="s">
        <v>44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139</v>
      </c>
      <c r="AT269" s="215" t="s">
        <v>134</v>
      </c>
      <c r="AU269" s="215" t="s">
        <v>83</v>
      </c>
      <c r="AY269" s="17" t="s">
        <v>132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81</v>
      </c>
      <c r="BK269" s="216">
        <f>ROUND(I269*H269,2)</f>
        <v>0</v>
      </c>
      <c r="BL269" s="17" t="s">
        <v>139</v>
      </c>
      <c r="BM269" s="215" t="s">
        <v>860</v>
      </c>
    </row>
    <row r="270" s="2" customFormat="1">
      <c r="A270" s="38"/>
      <c r="B270" s="39"/>
      <c r="C270" s="40"/>
      <c r="D270" s="217" t="s">
        <v>141</v>
      </c>
      <c r="E270" s="40"/>
      <c r="F270" s="218" t="s">
        <v>861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141</v>
      </c>
      <c r="AU270" s="17" t="s">
        <v>83</v>
      </c>
    </row>
    <row r="271" s="13" customFormat="1">
      <c r="A271" s="13"/>
      <c r="B271" s="222"/>
      <c r="C271" s="223"/>
      <c r="D271" s="217" t="s">
        <v>143</v>
      </c>
      <c r="E271" s="224" t="s">
        <v>19</v>
      </c>
      <c r="F271" s="225" t="s">
        <v>287</v>
      </c>
      <c r="G271" s="223"/>
      <c r="H271" s="224" t="s">
        <v>19</v>
      </c>
      <c r="I271" s="226"/>
      <c r="J271" s="223"/>
      <c r="K271" s="223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143</v>
      </c>
      <c r="AU271" s="231" t="s">
        <v>83</v>
      </c>
      <c r="AV271" s="13" t="s">
        <v>81</v>
      </c>
      <c r="AW271" s="13" t="s">
        <v>34</v>
      </c>
      <c r="AX271" s="13" t="s">
        <v>73</v>
      </c>
      <c r="AY271" s="231" t="s">
        <v>132</v>
      </c>
    </row>
    <row r="272" s="14" customFormat="1">
      <c r="A272" s="14"/>
      <c r="B272" s="232"/>
      <c r="C272" s="233"/>
      <c r="D272" s="217" t="s">
        <v>143</v>
      </c>
      <c r="E272" s="234" t="s">
        <v>19</v>
      </c>
      <c r="F272" s="235" t="s">
        <v>288</v>
      </c>
      <c r="G272" s="233"/>
      <c r="H272" s="236">
        <v>164.30000000000001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2" t="s">
        <v>143</v>
      </c>
      <c r="AU272" s="242" t="s">
        <v>83</v>
      </c>
      <c r="AV272" s="14" t="s">
        <v>83</v>
      </c>
      <c r="AW272" s="14" t="s">
        <v>34</v>
      </c>
      <c r="AX272" s="14" t="s">
        <v>73</v>
      </c>
      <c r="AY272" s="242" t="s">
        <v>132</v>
      </c>
    </row>
    <row r="273" s="13" customFormat="1">
      <c r="A273" s="13"/>
      <c r="B273" s="222"/>
      <c r="C273" s="223"/>
      <c r="D273" s="217" t="s">
        <v>143</v>
      </c>
      <c r="E273" s="224" t="s">
        <v>19</v>
      </c>
      <c r="F273" s="225" t="s">
        <v>229</v>
      </c>
      <c r="G273" s="223"/>
      <c r="H273" s="224" t="s">
        <v>19</v>
      </c>
      <c r="I273" s="226"/>
      <c r="J273" s="223"/>
      <c r="K273" s="223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143</v>
      </c>
      <c r="AU273" s="231" t="s">
        <v>83</v>
      </c>
      <c r="AV273" s="13" t="s">
        <v>81</v>
      </c>
      <c r="AW273" s="13" t="s">
        <v>34</v>
      </c>
      <c r="AX273" s="13" t="s">
        <v>73</v>
      </c>
      <c r="AY273" s="231" t="s">
        <v>132</v>
      </c>
    </row>
    <row r="274" s="14" customFormat="1">
      <c r="A274" s="14"/>
      <c r="B274" s="232"/>
      <c r="C274" s="233"/>
      <c r="D274" s="217" t="s">
        <v>143</v>
      </c>
      <c r="E274" s="234" t="s">
        <v>19</v>
      </c>
      <c r="F274" s="235" t="s">
        <v>289</v>
      </c>
      <c r="G274" s="233"/>
      <c r="H274" s="236">
        <v>212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2" t="s">
        <v>143</v>
      </c>
      <c r="AU274" s="242" t="s">
        <v>83</v>
      </c>
      <c r="AV274" s="14" t="s">
        <v>83</v>
      </c>
      <c r="AW274" s="14" t="s">
        <v>34</v>
      </c>
      <c r="AX274" s="14" t="s">
        <v>73</v>
      </c>
      <c r="AY274" s="242" t="s">
        <v>132</v>
      </c>
    </row>
    <row r="275" s="2" customFormat="1" ht="22.2" customHeight="1">
      <c r="A275" s="38"/>
      <c r="B275" s="39"/>
      <c r="C275" s="204" t="s">
        <v>488</v>
      </c>
      <c r="D275" s="204" t="s">
        <v>134</v>
      </c>
      <c r="E275" s="205" t="s">
        <v>862</v>
      </c>
      <c r="F275" s="206" t="s">
        <v>863</v>
      </c>
      <c r="G275" s="207" t="s">
        <v>257</v>
      </c>
      <c r="H275" s="208">
        <v>774.94000000000005</v>
      </c>
      <c r="I275" s="209"/>
      <c r="J275" s="210">
        <f>ROUND(I275*H275,2)</f>
        <v>0</v>
      </c>
      <c r="K275" s="206" t="s">
        <v>138</v>
      </c>
      <c r="L275" s="44"/>
      <c r="M275" s="211" t="s">
        <v>19</v>
      </c>
      <c r="N275" s="212" t="s">
        <v>44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139</v>
      </c>
      <c r="AT275" s="215" t="s">
        <v>134</v>
      </c>
      <c r="AU275" s="215" t="s">
        <v>83</v>
      </c>
      <c r="AY275" s="17" t="s">
        <v>132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81</v>
      </c>
      <c r="BK275" s="216">
        <f>ROUND(I275*H275,2)</f>
        <v>0</v>
      </c>
      <c r="BL275" s="17" t="s">
        <v>139</v>
      </c>
      <c r="BM275" s="215" t="s">
        <v>864</v>
      </c>
    </row>
    <row r="276" s="2" customFormat="1">
      <c r="A276" s="38"/>
      <c r="B276" s="39"/>
      <c r="C276" s="40"/>
      <c r="D276" s="217" t="s">
        <v>141</v>
      </c>
      <c r="E276" s="40"/>
      <c r="F276" s="218" t="s">
        <v>865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141</v>
      </c>
      <c r="AU276" s="17" t="s">
        <v>83</v>
      </c>
    </row>
    <row r="277" s="14" customFormat="1">
      <c r="A277" s="14"/>
      <c r="B277" s="232"/>
      <c r="C277" s="233"/>
      <c r="D277" s="217" t="s">
        <v>143</v>
      </c>
      <c r="E277" s="234" t="s">
        <v>19</v>
      </c>
      <c r="F277" s="235" t="s">
        <v>866</v>
      </c>
      <c r="G277" s="233"/>
      <c r="H277" s="236">
        <v>774.94000000000005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143</v>
      </c>
      <c r="AU277" s="242" t="s">
        <v>83</v>
      </c>
      <c r="AV277" s="14" t="s">
        <v>83</v>
      </c>
      <c r="AW277" s="14" t="s">
        <v>34</v>
      </c>
      <c r="AX277" s="14" t="s">
        <v>73</v>
      </c>
      <c r="AY277" s="242" t="s">
        <v>132</v>
      </c>
    </row>
    <row r="278" s="2" customFormat="1" ht="13.8" customHeight="1">
      <c r="A278" s="38"/>
      <c r="B278" s="39"/>
      <c r="C278" s="243" t="s">
        <v>493</v>
      </c>
      <c r="D278" s="243" t="s">
        <v>250</v>
      </c>
      <c r="E278" s="244" t="s">
        <v>867</v>
      </c>
      <c r="F278" s="245" t="s">
        <v>868</v>
      </c>
      <c r="G278" s="246" t="s">
        <v>869</v>
      </c>
      <c r="H278" s="247">
        <v>11.624000000000001</v>
      </c>
      <c r="I278" s="248"/>
      <c r="J278" s="249">
        <f>ROUND(I278*H278,2)</f>
        <v>0</v>
      </c>
      <c r="K278" s="245" t="s">
        <v>138</v>
      </c>
      <c r="L278" s="250"/>
      <c r="M278" s="251" t="s">
        <v>19</v>
      </c>
      <c r="N278" s="252" t="s">
        <v>44</v>
      </c>
      <c r="O278" s="84"/>
      <c r="P278" s="213">
        <f>O278*H278</f>
        <v>0</v>
      </c>
      <c r="Q278" s="213">
        <v>0.001</v>
      </c>
      <c r="R278" s="213">
        <f>Q278*H278</f>
        <v>0.011624000000000001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205</v>
      </c>
      <c r="AT278" s="215" t="s">
        <v>250</v>
      </c>
      <c r="AU278" s="215" t="s">
        <v>83</v>
      </c>
      <c r="AY278" s="17" t="s">
        <v>132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81</v>
      </c>
      <c r="BK278" s="216">
        <f>ROUND(I278*H278,2)</f>
        <v>0</v>
      </c>
      <c r="BL278" s="17" t="s">
        <v>139</v>
      </c>
      <c r="BM278" s="215" t="s">
        <v>870</v>
      </c>
    </row>
    <row r="279" s="2" customFormat="1">
      <c r="A279" s="38"/>
      <c r="B279" s="39"/>
      <c r="C279" s="40"/>
      <c r="D279" s="217" t="s">
        <v>141</v>
      </c>
      <c r="E279" s="40"/>
      <c r="F279" s="218" t="s">
        <v>868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141</v>
      </c>
      <c r="AU279" s="17" t="s">
        <v>83</v>
      </c>
    </row>
    <row r="280" s="14" customFormat="1">
      <c r="A280" s="14"/>
      <c r="B280" s="232"/>
      <c r="C280" s="233"/>
      <c r="D280" s="217" t="s">
        <v>143</v>
      </c>
      <c r="E280" s="233"/>
      <c r="F280" s="235" t="s">
        <v>871</v>
      </c>
      <c r="G280" s="233"/>
      <c r="H280" s="236">
        <v>11.624000000000001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2" t="s">
        <v>143</v>
      </c>
      <c r="AU280" s="242" t="s">
        <v>83</v>
      </c>
      <c r="AV280" s="14" t="s">
        <v>83</v>
      </c>
      <c r="AW280" s="14" t="s">
        <v>4</v>
      </c>
      <c r="AX280" s="14" t="s">
        <v>81</v>
      </c>
      <c r="AY280" s="242" t="s">
        <v>132</v>
      </c>
    </row>
    <row r="281" s="2" customFormat="1" ht="22.2" customHeight="1">
      <c r="A281" s="38"/>
      <c r="B281" s="39"/>
      <c r="C281" s="204" t="s">
        <v>500</v>
      </c>
      <c r="D281" s="204" t="s">
        <v>134</v>
      </c>
      <c r="E281" s="205" t="s">
        <v>872</v>
      </c>
      <c r="F281" s="206" t="s">
        <v>873</v>
      </c>
      <c r="G281" s="207" t="s">
        <v>463</v>
      </c>
      <c r="H281" s="208">
        <v>462</v>
      </c>
      <c r="I281" s="209"/>
      <c r="J281" s="210">
        <f>ROUND(I281*H281,2)</f>
        <v>0</v>
      </c>
      <c r="K281" s="206" t="s">
        <v>138</v>
      </c>
      <c r="L281" s="44"/>
      <c r="M281" s="211" t="s">
        <v>19</v>
      </c>
      <c r="N281" s="212" t="s">
        <v>44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139</v>
      </c>
      <c r="AT281" s="215" t="s">
        <v>134</v>
      </c>
      <c r="AU281" s="215" t="s">
        <v>83</v>
      </c>
      <c r="AY281" s="17" t="s">
        <v>132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81</v>
      </c>
      <c r="BK281" s="216">
        <f>ROUND(I281*H281,2)</f>
        <v>0</v>
      </c>
      <c r="BL281" s="17" t="s">
        <v>139</v>
      </c>
      <c r="BM281" s="215" t="s">
        <v>874</v>
      </c>
    </row>
    <row r="282" s="2" customFormat="1">
      <c r="A282" s="38"/>
      <c r="B282" s="39"/>
      <c r="C282" s="40"/>
      <c r="D282" s="217" t="s">
        <v>141</v>
      </c>
      <c r="E282" s="40"/>
      <c r="F282" s="218" t="s">
        <v>875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141</v>
      </c>
      <c r="AU282" s="17" t="s">
        <v>83</v>
      </c>
    </row>
    <row r="283" s="13" customFormat="1">
      <c r="A283" s="13"/>
      <c r="B283" s="222"/>
      <c r="C283" s="223"/>
      <c r="D283" s="217" t="s">
        <v>143</v>
      </c>
      <c r="E283" s="224" t="s">
        <v>19</v>
      </c>
      <c r="F283" s="225" t="s">
        <v>876</v>
      </c>
      <c r="G283" s="223"/>
      <c r="H283" s="224" t="s">
        <v>19</v>
      </c>
      <c r="I283" s="226"/>
      <c r="J283" s="223"/>
      <c r="K283" s="223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143</v>
      </c>
      <c r="AU283" s="231" t="s">
        <v>83</v>
      </c>
      <c r="AV283" s="13" t="s">
        <v>81</v>
      </c>
      <c r="AW283" s="13" t="s">
        <v>34</v>
      </c>
      <c r="AX283" s="13" t="s">
        <v>73</v>
      </c>
      <c r="AY283" s="231" t="s">
        <v>132</v>
      </c>
    </row>
    <row r="284" s="14" customFormat="1">
      <c r="A284" s="14"/>
      <c r="B284" s="232"/>
      <c r="C284" s="233"/>
      <c r="D284" s="217" t="s">
        <v>143</v>
      </c>
      <c r="E284" s="234" t="s">
        <v>19</v>
      </c>
      <c r="F284" s="235" t="s">
        <v>877</v>
      </c>
      <c r="G284" s="233"/>
      <c r="H284" s="236">
        <v>51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143</v>
      </c>
      <c r="AU284" s="242" t="s">
        <v>83</v>
      </c>
      <c r="AV284" s="14" t="s">
        <v>83</v>
      </c>
      <c r="AW284" s="14" t="s">
        <v>34</v>
      </c>
      <c r="AX284" s="14" t="s">
        <v>73</v>
      </c>
      <c r="AY284" s="242" t="s">
        <v>132</v>
      </c>
    </row>
    <row r="285" s="14" customFormat="1">
      <c r="A285" s="14"/>
      <c r="B285" s="232"/>
      <c r="C285" s="233"/>
      <c r="D285" s="217" t="s">
        <v>143</v>
      </c>
      <c r="E285" s="234" t="s">
        <v>19</v>
      </c>
      <c r="F285" s="235" t="s">
        <v>878</v>
      </c>
      <c r="G285" s="233"/>
      <c r="H285" s="236">
        <v>65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2" t="s">
        <v>143</v>
      </c>
      <c r="AU285" s="242" t="s">
        <v>83</v>
      </c>
      <c r="AV285" s="14" t="s">
        <v>83</v>
      </c>
      <c r="AW285" s="14" t="s">
        <v>34</v>
      </c>
      <c r="AX285" s="14" t="s">
        <v>73</v>
      </c>
      <c r="AY285" s="242" t="s">
        <v>132</v>
      </c>
    </row>
    <row r="286" s="14" customFormat="1">
      <c r="A286" s="14"/>
      <c r="B286" s="232"/>
      <c r="C286" s="233"/>
      <c r="D286" s="217" t="s">
        <v>143</v>
      </c>
      <c r="E286" s="234" t="s">
        <v>19</v>
      </c>
      <c r="F286" s="235" t="s">
        <v>879</v>
      </c>
      <c r="G286" s="233"/>
      <c r="H286" s="236">
        <v>65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2" t="s">
        <v>143</v>
      </c>
      <c r="AU286" s="242" t="s">
        <v>83</v>
      </c>
      <c r="AV286" s="14" t="s">
        <v>83</v>
      </c>
      <c r="AW286" s="14" t="s">
        <v>34</v>
      </c>
      <c r="AX286" s="14" t="s">
        <v>73</v>
      </c>
      <c r="AY286" s="242" t="s">
        <v>132</v>
      </c>
    </row>
    <row r="287" s="14" customFormat="1">
      <c r="A287" s="14"/>
      <c r="B287" s="232"/>
      <c r="C287" s="233"/>
      <c r="D287" s="217" t="s">
        <v>143</v>
      </c>
      <c r="E287" s="234" t="s">
        <v>19</v>
      </c>
      <c r="F287" s="235" t="s">
        <v>880</v>
      </c>
      <c r="G287" s="233"/>
      <c r="H287" s="236">
        <v>105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2" t="s">
        <v>143</v>
      </c>
      <c r="AU287" s="242" t="s">
        <v>83</v>
      </c>
      <c r="AV287" s="14" t="s">
        <v>83</v>
      </c>
      <c r="AW287" s="14" t="s">
        <v>34</v>
      </c>
      <c r="AX287" s="14" t="s">
        <v>73</v>
      </c>
      <c r="AY287" s="242" t="s">
        <v>132</v>
      </c>
    </row>
    <row r="288" s="14" customFormat="1">
      <c r="A288" s="14"/>
      <c r="B288" s="232"/>
      <c r="C288" s="233"/>
      <c r="D288" s="217" t="s">
        <v>143</v>
      </c>
      <c r="E288" s="234" t="s">
        <v>19</v>
      </c>
      <c r="F288" s="235" t="s">
        <v>881</v>
      </c>
      <c r="G288" s="233"/>
      <c r="H288" s="236">
        <v>176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2" t="s">
        <v>143</v>
      </c>
      <c r="AU288" s="242" t="s">
        <v>83</v>
      </c>
      <c r="AV288" s="14" t="s">
        <v>83</v>
      </c>
      <c r="AW288" s="14" t="s">
        <v>34</v>
      </c>
      <c r="AX288" s="14" t="s">
        <v>73</v>
      </c>
      <c r="AY288" s="242" t="s">
        <v>132</v>
      </c>
    </row>
    <row r="289" s="2" customFormat="1" ht="13.8" customHeight="1">
      <c r="A289" s="38"/>
      <c r="B289" s="39"/>
      <c r="C289" s="243" t="s">
        <v>505</v>
      </c>
      <c r="D289" s="243" t="s">
        <v>250</v>
      </c>
      <c r="E289" s="244" t="s">
        <v>882</v>
      </c>
      <c r="F289" s="245" t="s">
        <v>883</v>
      </c>
      <c r="G289" s="246" t="s">
        <v>463</v>
      </c>
      <c r="H289" s="247">
        <v>462</v>
      </c>
      <c r="I289" s="248"/>
      <c r="J289" s="249">
        <f>ROUND(I289*H289,2)</f>
        <v>0</v>
      </c>
      <c r="K289" s="245" t="s">
        <v>19</v>
      </c>
      <c r="L289" s="250"/>
      <c r="M289" s="251" t="s">
        <v>19</v>
      </c>
      <c r="N289" s="252" t="s">
        <v>44</v>
      </c>
      <c r="O289" s="84"/>
      <c r="P289" s="213">
        <f>O289*H289</f>
        <v>0</v>
      </c>
      <c r="Q289" s="213">
        <v>0.063</v>
      </c>
      <c r="R289" s="213">
        <f>Q289*H289</f>
        <v>29.106000000000002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205</v>
      </c>
      <c r="AT289" s="215" t="s">
        <v>250</v>
      </c>
      <c r="AU289" s="215" t="s">
        <v>83</v>
      </c>
      <c r="AY289" s="17" t="s">
        <v>132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81</v>
      </c>
      <c r="BK289" s="216">
        <f>ROUND(I289*H289,2)</f>
        <v>0</v>
      </c>
      <c r="BL289" s="17" t="s">
        <v>139</v>
      </c>
      <c r="BM289" s="215" t="s">
        <v>884</v>
      </c>
    </row>
    <row r="290" s="2" customFormat="1">
      <c r="A290" s="38"/>
      <c r="B290" s="39"/>
      <c r="C290" s="40"/>
      <c r="D290" s="217" t="s">
        <v>141</v>
      </c>
      <c r="E290" s="40"/>
      <c r="F290" s="218" t="s">
        <v>885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141</v>
      </c>
      <c r="AU290" s="17" t="s">
        <v>83</v>
      </c>
    </row>
    <row r="291" s="12" customFormat="1" ht="22.8" customHeight="1">
      <c r="A291" s="12"/>
      <c r="B291" s="188"/>
      <c r="C291" s="189"/>
      <c r="D291" s="190" t="s">
        <v>72</v>
      </c>
      <c r="E291" s="202" t="s">
        <v>641</v>
      </c>
      <c r="F291" s="202" t="s">
        <v>642</v>
      </c>
      <c r="G291" s="189"/>
      <c r="H291" s="189"/>
      <c r="I291" s="192"/>
      <c r="J291" s="203">
        <f>BK291</f>
        <v>0</v>
      </c>
      <c r="K291" s="189"/>
      <c r="L291" s="194"/>
      <c r="M291" s="195"/>
      <c r="N291" s="196"/>
      <c r="O291" s="196"/>
      <c r="P291" s="197">
        <f>SUM(P292:P293)</f>
        <v>0</v>
      </c>
      <c r="Q291" s="196"/>
      <c r="R291" s="197">
        <f>SUM(R292:R293)</f>
        <v>0</v>
      </c>
      <c r="S291" s="196"/>
      <c r="T291" s="198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99" t="s">
        <v>81</v>
      </c>
      <c r="AT291" s="200" t="s">
        <v>72</v>
      </c>
      <c r="AU291" s="200" t="s">
        <v>81</v>
      </c>
      <c r="AY291" s="199" t="s">
        <v>132</v>
      </c>
      <c r="BK291" s="201">
        <f>SUM(BK292:BK293)</f>
        <v>0</v>
      </c>
    </row>
    <row r="292" s="2" customFormat="1" ht="22.2" customHeight="1">
      <c r="A292" s="38"/>
      <c r="B292" s="39"/>
      <c r="C292" s="204" t="s">
        <v>520</v>
      </c>
      <c r="D292" s="204" t="s">
        <v>134</v>
      </c>
      <c r="E292" s="205" t="s">
        <v>644</v>
      </c>
      <c r="F292" s="206" t="s">
        <v>645</v>
      </c>
      <c r="G292" s="207" t="s">
        <v>238</v>
      </c>
      <c r="H292" s="208">
        <v>29.146999999999998</v>
      </c>
      <c r="I292" s="209"/>
      <c r="J292" s="210">
        <f>ROUND(I292*H292,2)</f>
        <v>0</v>
      </c>
      <c r="K292" s="206" t="s">
        <v>138</v>
      </c>
      <c r="L292" s="44"/>
      <c r="M292" s="211" t="s">
        <v>19</v>
      </c>
      <c r="N292" s="212" t="s">
        <v>44</v>
      </c>
      <c r="O292" s="8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139</v>
      </c>
      <c r="AT292" s="215" t="s">
        <v>134</v>
      </c>
      <c r="AU292" s="215" t="s">
        <v>83</v>
      </c>
      <c r="AY292" s="17" t="s">
        <v>132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81</v>
      </c>
      <c r="BK292" s="216">
        <f>ROUND(I292*H292,2)</f>
        <v>0</v>
      </c>
      <c r="BL292" s="17" t="s">
        <v>139</v>
      </c>
      <c r="BM292" s="215" t="s">
        <v>886</v>
      </c>
    </row>
    <row r="293" s="2" customFormat="1">
      <c r="A293" s="38"/>
      <c r="B293" s="39"/>
      <c r="C293" s="40"/>
      <c r="D293" s="217" t="s">
        <v>141</v>
      </c>
      <c r="E293" s="40"/>
      <c r="F293" s="218" t="s">
        <v>647</v>
      </c>
      <c r="G293" s="40"/>
      <c r="H293" s="40"/>
      <c r="I293" s="219"/>
      <c r="J293" s="40"/>
      <c r="K293" s="40"/>
      <c r="L293" s="44"/>
      <c r="M293" s="254"/>
      <c r="N293" s="255"/>
      <c r="O293" s="256"/>
      <c r="P293" s="256"/>
      <c r="Q293" s="256"/>
      <c r="R293" s="256"/>
      <c r="S293" s="256"/>
      <c r="T293" s="257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141</v>
      </c>
      <c r="AU293" s="17" t="s">
        <v>83</v>
      </c>
    </row>
    <row r="294" s="2" customFormat="1" ht="6.96" customHeight="1">
      <c r="A294" s="38"/>
      <c r="B294" s="59"/>
      <c r="C294" s="60"/>
      <c r="D294" s="60"/>
      <c r="E294" s="60"/>
      <c r="F294" s="60"/>
      <c r="G294" s="60"/>
      <c r="H294" s="60"/>
      <c r="I294" s="60"/>
      <c r="J294" s="60"/>
      <c r="K294" s="60"/>
      <c r="L294" s="44"/>
      <c r="M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</row>
  </sheetData>
  <sheetProtection sheet="1" autoFilter="0" formatColumns="0" formatRows="0" objects="1" scenarios="1" spinCount="100000" saltValue="OhRRVJ+1MYGw/YSnUn2kismqWDsTT1GdNHTxCB7t4Azg4658gUb/uzZ57M4PqBL9XdW6tsSA6DMLC2ZrI++IKQ==" hashValue="fPfiOpme9iSMaAAWtuIVc/lhby/DItpPr9TbkXKau8U4smdV0Kcx0ZRncwqmtOfhS/oLq24RKrZG9NsK0ekhDg==" algorithmName="SHA-512" password="CC35"/>
  <autoFilter ref="C81:K2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2.28125" style="1" customWidth="1"/>
    <col min="9" max="9" width="21.57422" style="1" customWidth="1"/>
    <col min="10" max="10" width="21.57422" style="1" customWidth="1"/>
    <col min="11" max="11" width="21.57422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Napojení páteřní cyklostezky na Slavkovský Les v Březové - část Tisová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35" t="s">
        <v>887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16. 10. 2019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ROUND((SUM(BE82:BE87)),  2)</f>
        <v>0</v>
      </c>
      <c r="G33" s="38"/>
      <c r="H33" s="38"/>
      <c r="I33" s="148">
        <v>0.20999999999999999</v>
      </c>
      <c r="J33" s="147">
        <f>ROUND(((SUM(BE82:BE87))*I33),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ROUND((SUM(BF82:BF87)),  2)</f>
        <v>0</v>
      </c>
      <c r="G34" s="38"/>
      <c r="H34" s="38"/>
      <c r="I34" s="148">
        <v>0.14999999999999999</v>
      </c>
      <c r="J34" s="147">
        <f>ROUND(((SUM(BF82:BF87))*I34),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ROUND((SUM(BG82:BG87)),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ROUND((SUM(BH82:BH87)),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ROUND((SUM(BI82:BI87)),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Napojení páteřní cyklostezky na Slavkovský Les v Březové - část Tisová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69" t="str">
        <f>E9</f>
        <v>SO 201 - Most přes Arnoltovský potok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Šabina, Hlavno </v>
      </c>
      <c r="G52" s="40"/>
      <c r="H52" s="40"/>
      <c r="I52" s="32" t="s">
        <v>23</v>
      </c>
      <c r="J52" s="72" t="str">
        <f>IF(J12="","",J12)</f>
        <v>16. 10. 2019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Mikroregion Sokolov - východ </v>
      </c>
      <c r="G54" s="40"/>
      <c r="H54" s="40"/>
      <c r="I54" s="32" t="s">
        <v>31</v>
      </c>
      <c r="J54" s="36" t="str">
        <f>E21</f>
        <v>Pontika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106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1"/>
      <c r="C62" s="172"/>
      <c r="D62" s="173" t="s">
        <v>113</v>
      </c>
      <c r="E62" s="174"/>
      <c r="F62" s="174"/>
      <c r="G62" s="174"/>
      <c r="H62" s="174"/>
      <c r="I62" s="174"/>
      <c r="J62" s="175">
        <f>J85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4.4" customHeight="1">
      <c r="A72" s="38"/>
      <c r="B72" s="39"/>
      <c r="C72" s="40"/>
      <c r="D72" s="40"/>
      <c r="E72" s="160" t="str">
        <f>E7</f>
        <v>Napojení páteřní cyklostezky na Slavkovský Les v Březové - část Tisová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100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4.4" customHeight="1">
      <c r="A74" s="38"/>
      <c r="B74" s="39"/>
      <c r="C74" s="40"/>
      <c r="D74" s="40"/>
      <c r="E74" s="69" t="str">
        <f>E9</f>
        <v>SO 201 - Most přes Arnoltovský potok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Šabina, Hlavno </v>
      </c>
      <c r="G76" s="40"/>
      <c r="H76" s="40"/>
      <c r="I76" s="32" t="s">
        <v>23</v>
      </c>
      <c r="J76" s="72" t="str">
        <f>IF(J12="","",J12)</f>
        <v>16. 10. 2019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25</v>
      </c>
      <c r="D78" s="40"/>
      <c r="E78" s="40"/>
      <c r="F78" s="27" t="str">
        <f>E15</f>
        <v xml:space="preserve">Mikroregion Sokolov - východ </v>
      </c>
      <c r="G78" s="40"/>
      <c r="H78" s="40"/>
      <c r="I78" s="32" t="s">
        <v>31</v>
      </c>
      <c r="J78" s="36" t="str">
        <f>E21</f>
        <v>Pontika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35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118</v>
      </c>
      <c r="D81" s="180" t="s">
        <v>58</v>
      </c>
      <c r="E81" s="180" t="s">
        <v>54</v>
      </c>
      <c r="F81" s="180" t="s">
        <v>55</v>
      </c>
      <c r="G81" s="180" t="s">
        <v>119</v>
      </c>
      <c r="H81" s="180" t="s">
        <v>120</v>
      </c>
      <c r="I81" s="180" t="s">
        <v>121</v>
      </c>
      <c r="J81" s="180" t="s">
        <v>104</v>
      </c>
      <c r="K81" s="181" t="s">
        <v>122</v>
      </c>
      <c r="L81" s="182"/>
      <c r="M81" s="92" t="s">
        <v>19</v>
      </c>
      <c r="N81" s="93" t="s">
        <v>43</v>
      </c>
      <c r="O81" s="93" t="s">
        <v>123</v>
      </c>
      <c r="P81" s="93" t="s">
        <v>124</v>
      </c>
      <c r="Q81" s="93" t="s">
        <v>125</v>
      </c>
      <c r="R81" s="93" t="s">
        <v>126</v>
      </c>
      <c r="S81" s="93" t="s">
        <v>127</v>
      </c>
      <c r="T81" s="94" t="s">
        <v>128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105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72</v>
      </c>
      <c r="E83" s="191" t="s">
        <v>130</v>
      </c>
      <c r="F83" s="191" t="s">
        <v>131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</f>
        <v>0</v>
      </c>
      <c r="Q83" s="196"/>
      <c r="R83" s="197">
        <f>R84</f>
        <v>0</v>
      </c>
      <c r="S83" s="196"/>
      <c r="T83" s="198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81</v>
      </c>
      <c r="AT83" s="200" t="s">
        <v>72</v>
      </c>
      <c r="AU83" s="200" t="s">
        <v>73</v>
      </c>
      <c r="AY83" s="199" t="s">
        <v>132</v>
      </c>
      <c r="BK83" s="201">
        <f>BK84</f>
        <v>0</v>
      </c>
    </row>
    <row r="84" s="12" customFormat="1" ht="22.8" customHeight="1">
      <c r="A84" s="12"/>
      <c r="B84" s="188"/>
      <c r="C84" s="189"/>
      <c r="D84" s="190" t="s">
        <v>72</v>
      </c>
      <c r="E84" s="202" t="s">
        <v>210</v>
      </c>
      <c r="F84" s="202" t="s">
        <v>477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72</v>
      </c>
      <c r="AU84" s="200" t="s">
        <v>81</v>
      </c>
      <c r="AY84" s="199" t="s">
        <v>132</v>
      </c>
      <c r="BK84" s="201">
        <f>BK85</f>
        <v>0</v>
      </c>
    </row>
    <row r="85" s="12" customFormat="1" ht="20.88" customHeight="1">
      <c r="A85" s="12"/>
      <c r="B85" s="188"/>
      <c r="C85" s="189"/>
      <c r="D85" s="190" t="s">
        <v>72</v>
      </c>
      <c r="E85" s="202" t="s">
        <v>478</v>
      </c>
      <c r="F85" s="202" t="s">
        <v>479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SUM(P86:P87)</f>
        <v>0</v>
      </c>
      <c r="Q85" s="196"/>
      <c r="R85" s="197">
        <f>SUM(R86:R87)</f>
        <v>0</v>
      </c>
      <c r="S85" s="196"/>
      <c r="T85" s="198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72</v>
      </c>
      <c r="AU85" s="200" t="s">
        <v>83</v>
      </c>
      <c r="AY85" s="199" t="s">
        <v>132</v>
      </c>
      <c r="BK85" s="201">
        <f>SUM(BK86:BK87)</f>
        <v>0</v>
      </c>
    </row>
    <row r="86" s="2" customFormat="1" ht="22.2" customHeight="1">
      <c r="A86" s="38"/>
      <c r="B86" s="39"/>
      <c r="C86" s="204" t="s">
        <v>81</v>
      </c>
      <c r="D86" s="204" t="s">
        <v>134</v>
      </c>
      <c r="E86" s="205" t="s">
        <v>888</v>
      </c>
      <c r="F86" s="206" t="s">
        <v>889</v>
      </c>
      <c r="G86" s="207" t="s">
        <v>890</v>
      </c>
      <c r="H86" s="208">
        <v>1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44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139</v>
      </c>
      <c r="AT86" s="215" t="s">
        <v>134</v>
      </c>
      <c r="AU86" s="215" t="s">
        <v>172</v>
      </c>
      <c r="AY86" s="17" t="s">
        <v>132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81</v>
      </c>
      <c r="BK86" s="216">
        <f>ROUND(I86*H86,2)</f>
        <v>0</v>
      </c>
      <c r="BL86" s="17" t="s">
        <v>139</v>
      </c>
      <c r="BM86" s="215" t="s">
        <v>891</v>
      </c>
    </row>
    <row r="87" s="2" customFormat="1">
      <c r="A87" s="38"/>
      <c r="B87" s="39"/>
      <c r="C87" s="40"/>
      <c r="D87" s="217" t="s">
        <v>141</v>
      </c>
      <c r="E87" s="40"/>
      <c r="F87" s="218" t="s">
        <v>889</v>
      </c>
      <c r="G87" s="40"/>
      <c r="H87" s="40"/>
      <c r="I87" s="219"/>
      <c r="J87" s="40"/>
      <c r="K87" s="40"/>
      <c r="L87" s="44"/>
      <c r="M87" s="254"/>
      <c r="N87" s="255"/>
      <c r="O87" s="256"/>
      <c r="P87" s="256"/>
      <c r="Q87" s="256"/>
      <c r="R87" s="256"/>
      <c r="S87" s="256"/>
      <c r="T87" s="257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141</v>
      </c>
      <c r="AU87" s="17" t="s">
        <v>172</v>
      </c>
    </row>
    <row r="88" s="2" customFormat="1" ht="6.96" customHeight="1">
      <c r="A88" s="3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44"/>
      <c r="M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</sheetData>
  <sheetProtection sheet="1" autoFilter="0" formatColumns="0" formatRows="0" objects="1" scenarios="1" spinCount="100000" saltValue="FE8jLCEL/hZUmufA99Via9SiFJGwOCAujH9STA5KmO8wC7OU2zWzGq+VtfuZg6Dxx5Fs3VSq9XfUJIkWW2UkBA==" hashValue="PURZredWpH0R5hBl8qBDfIpB3GtI1jAb3aLzVUObVjxuCbSf2bEeJk29kcU6w3Jz5DOyLh/n3/HBHcu1kye7PQ==" algorithmName="SHA-512" password="CC35"/>
  <autoFilter ref="C81:K8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2.28125" style="1" customWidth="1"/>
    <col min="9" max="9" width="21.57422" style="1" customWidth="1"/>
    <col min="10" max="10" width="21.57422" style="1" customWidth="1"/>
    <col min="11" max="11" width="21.57422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Napojení páteřní cyklostezky na Slavkovský Les v Březové - část Tisová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35" t="s">
        <v>892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16. 10. 2019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ROUND((SUM(BE82:BE87)),  2)</f>
        <v>0</v>
      </c>
      <c r="G33" s="38"/>
      <c r="H33" s="38"/>
      <c r="I33" s="148">
        <v>0.20999999999999999</v>
      </c>
      <c r="J33" s="147">
        <f>ROUND(((SUM(BE82:BE87))*I33),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ROUND((SUM(BF82:BF87)),  2)</f>
        <v>0</v>
      </c>
      <c r="G34" s="38"/>
      <c r="H34" s="38"/>
      <c r="I34" s="148">
        <v>0.14999999999999999</v>
      </c>
      <c r="J34" s="147">
        <f>ROUND(((SUM(BF82:BF87))*I34),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ROUND((SUM(BG82:BG87)),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ROUND((SUM(BH82:BH87)),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ROUND((SUM(BI82:BI87)),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Napojení páteřní cyklostezky na Slavkovský Les v Březové - část Tisová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69" t="str">
        <f>E9</f>
        <v>SO 202 - Lávka přes Ohři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Šabina, Hlavno </v>
      </c>
      <c r="G52" s="40"/>
      <c r="H52" s="40"/>
      <c r="I52" s="32" t="s">
        <v>23</v>
      </c>
      <c r="J52" s="72" t="str">
        <f>IF(J12="","",J12)</f>
        <v>16. 10. 2019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Mikroregion Sokolov - východ </v>
      </c>
      <c r="G54" s="40"/>
      <c r="H54" s="40"/>
      <c r="I54" s="32" t="s">
        <v>31</v>
      </c>
      <c r="J54" s="36" t="str">
        <f>E21</f>
        <v>Pontika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106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1"/>
      <c r="C62" s="172"/>
      <c r="D62" s="173" t="s">
        <v>113</v>
      </c>
      <c r="E62" s="174"/>
      <c r="F62" s="174"/>
      <c r="G62" s="174"/>
      <c r="H62" s="174"/>
      <c r="I62" s="174"/>
      <c r="J62" s="175">
        <f>J85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4.4" customHeight="1">
      <c r="A72" s="38"/>
      <c r="B72" s="39"/>
      <c r="C72" s="40"/>
      <c r="D72" s="40"/>
      <c r="E72" s="160" t="str">
        <f>E7</f>
        <v>Napojení páteřní cyklostezky na Slavkovský Les v Březové - část Tisová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100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4.4" customHeight="1">
      <c r="A74" s="38"/>
      <c r="B74" s="39"/>
      <c r="C74" s="40"/>
      <c r="D74" s="40"/>
      <c r="E74" s="69" t="str">
        <f>E9</f>
        <v>SO 202 - Lávka přes Ohři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Šabina, Hlavno </v>
      </c>
      <c r="G76" s="40"/>
      <c r="H76" s="40"/>
      <c r="I76" s="32" t="s">
        <v>23</v>
      </c>
      <c r="J76" s="72" t="str">
        <f>IF(J12="","",J12)</f>
        <v>16. 10. 2019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25</v>
      </c>
      <c r="D78" s="40"/>
      <c r="E78" s="40"/>
      <c r="F78" s="27" t="str">
        <f>E15</f>
        <v xml:space="preserve">Mikroregion Sokolov - východ </v>
      </c>
      <c r="G78" s="40"/>
      <c r="H78" s="40"/>
      <c r="I78" s="32" t="s">
        <v>31</v>
      </c>
      <c r="J78" s="36" t="str">
        <f>E21</f>
        <v>Pontika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35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118</v>
      </c>
      <c r="D81" s="180" t="s">
        <v>58</v>
      </c>
      <c r="E81" s="180" t="s">
        <v>54</v>
      </c>
      <c r="F81" s="180" t="s">
        <v>55</v>
      </c>
      <c r="G81" s="180" t="s">
        <v>119</v>
      </c>
      <c r="H81" s="180" t="s">
        <v>120</v>
      </c>
      <c r="I81" s="180" t="s">
        <v>121</v>
      </c>
      <c r="J81" s="180" t="s">
        <v>104</v>
      </c>
      <c r="K81" s="181" t="s">
        <v>122</v>
      </c>
      <c r="L81" s="182"/>
      <c r="M81" s="92" t="s">
        <v>19</v>
      </c>
      <c r="N81" s="93" t="s">
        <v>43</v>
      </c>
      <c r="O81" s="93" t="s">
        <v>123</v>
      </c>
      <c r="P81" s="93" t="s">
        <v>124</v>
      </c>
      <c r="Q81" s="93" t="s">
        <v>125</v>
      </c>
      <c r="R81" s="93" t="s">
        <v>126</v>
      </c>
      <c r="S81" s="93" t="s">
        <v>127</v>
      </c>
      <c r="T81" s="94" t="s">
        <v>128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105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72</v>
      </c>
      <c r="E83" s="191" t="s">
        <v>130</v>
      </c>
      <c r="F83" s="191" t="s">
        <v>131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</f>
        <v>0</v>
      </c>
      <c r="Q83" s="196"/>
      <c r="R83" s="197">
        <f>R84</f>
        <v>0</v>
      </c>
      <c r="S83" s="196"/>
      <c r="T83" s="198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81</v>
      </c>
      <c r="AT83" s="200" t="s">
        <v>72</v>
      </c>
      <c r="AU83" s="200" t="s">
        <v>73</v>
      </c>
      <c r="AY83" s="199" t="s">
        <v>132</v>
      </c>
      <c r="BK83" s="201">
        <f>BK84</f>
        <v>0</v>
      </c>
    </row>
    <row r="84" s="12" customFormat="1" ht="22.8" customHeight="1">
      <c r="A84" s="12"/>
      <c r="B84" s="188"/>
      <c r="C84" s="189"/>
      <c r="D84" s="190" t="s">
        <v>72</v>
      </c>
      <c r="E84" s="202" t="s">
        <v>210</v>
      </c>
      <c r="F84" s="202" t="s">
        <v>477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72</v>
      </c>
      <c r="AU84" s="200" t="s">
        <v>81</v>
      </c>
      <c r="AY84" s="199" t="s">
        <v>132</v>
      </c>
      <c r="BK84" s="201">
        <f>BK85</f>
        <v>0</v>
      </c>
    </row>
    <row r="85" s="12" customFormat="1" ht="20.88" customHeight="1">
      <c r="A85" s="12"/>
      <c r="B85" s="188"/>
      <c r="C85" s="189"/>
      <c r="D85" s="190" t="s">
        <v>72</v>
      </c>
      <c r="E85" s="202" t="s">
        <v>478</v>
      </c>
      <c r="F85" s="202" t="s">
        <v>479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SUM(P86:P87)</f>
        <v>0</v>
      </c>
      <c r="Q85" s="196"/>
      <c r="R85" s="197">
        <f>SUM(R86:R87)</f>
        <v>0</v>
      </c>
      <c r="S85" s="196"/>
      <c r="T85" s="198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72</v>
      </c>
      <c r="AU85" s="200" t="s">
        <v>83</v>
      </c>
      <c r="AY85" s="199" t="s">
        <v>132</v>
      </c>
      <c r="BK85" s="201">
        <f>SUM(BK86:BK87)</f>
        <v>0</v>
      </c>
    </row>
    <row r="86" s="2" customFormat="1" ht="13.8" customHeight="1">
      <c r="A86" s="38"/>
      <c r="B86" s="39"/>
      <c r="C86" s="204" t="s">
        <v>81</v>
      </c>
      <c r="D86" s="204" t="s">
        <v>134</v>
      </c>
      <c r="E86" s="205" t="s">
        <v>893</v>
      </c>
      <c r="F86" s="206" t="s">
        <v>894</v>
      </c>
      <c r="G86" s="207" t="s">
        <v>890</v>
      </c>
      <c r="H86" s="208">
        <v>1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44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139</v>
      </c>
      <c r="AT86" s="215" t="s">
        <v>134</v>
      </c>
      <c r="AU86" s="215" t="s">
        <v>172</v>
      </c>
      <c r="AY86" s="17" t="s">
        <v>132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81</v>
      </c>
      <c r="BK86" s="216">
        <f>ROUND(I86*H86,2)</f>
        <v>0</v>
      </c>
      <c r="BL86" s="17" t="s">
        <v>139</v>
      </c>
      <c r="BM86" s="215" t="s">
        <v>895</v>
      </c>
    </row>
    <row r="87" s="2" customFormat="1">
      <c r="A87" s="38"/>
      <c r="B87" s="39"/>
      <c r="C87" s="40"/>
      <c r="D87" s="217" t="s">
        <v>141</v>
      </c>
      <c r="E87" s="40"/>
      <c r="F87" s="218" t="s">
        <v>894</v>
      </c>
      <c r="G87" s="40"/>
      <c r="H87" s="40"/>
      <c r="I87" s="219"/>
      <c r="J87" s="40"/>
      <c r="K87" s="40"/>
      <c r="L87" s="44"/>
      <c r="M87" s="254"/>
      <c r="N87" s="255"/>
      <c r="O87" s="256"/>
      <c r="P87" s="256"/>
      <c r="Q87" s="256"/>
      <c r="R87" s="256"/>
      <c r="S87" s="256"/>
      <c r="T87" s="257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141</v>
      </c>
      <c r="AU87" s="17" t="s">
        <v>172</v>
      </c>
    </row>
    <row r="88" s="2" customFormat="1" ht="6.96" customHeight="1">
      <c r="A88" s="3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44"/>
      <c r="M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</sheetData>
  <sheetProtection sheet="1" autoFilter="0" formatColumns="0" formatRows="0" objects="1" scenarios="1" spinCount="100000" saltValue="XdXu9Np/5yklfrezZIEQ3wuwe8bPYZ5DU2gcfBvGxdkuNDnGVUBRBpftJVjYfGUZQJkgNZADZZnZs0iE9mvWNg==" hashValue="UALbJZ4ifVEkuQ2UZmLq581fUQY+MxB5LK7vJoIIp0yjd2lk9KTkG+gTSK1njvVEbyqWAzniLMLYvMbt94H9zQ==" algorithmName="SHA-512" password="CC35"/>
  <autoFilter ref="C81:K8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2.28125" style="1" customWidth="1"/>
    <col min="9" max="9" width="21.57422" style="1" customWidth="1"/>
    <col min="10" max="10" width="21.57422" style="1" customWidth="1"/>
    <col min="11" max="11" width="21.57422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Napojení páteřní cyklostezky na Slavkovský Les v Březové - část Tisová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35" t="s">
        <v>896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16. 10. 2019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ROUND((SUM(BE83:BE104)),  2)</f>
        <v>0</v>
      </c>
      <c r="G33" s="38"/>
      <c r="H33" s="38"/>
      <c r="I33" s="148">
        <v>0.20999999999999999</v>
      </c>
      <c r="J33" s="147">
        <f>ROUND(((SUM(BE83:BE104))*I33),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ROUND((SUM(BF83:BF104)),  2)</f>
        <v>0</v>
      </c>
      <c r="G34" s="38"/>
      <c r="H34" s="38"/>
      <c r="I34" s="148">
        <v>0.14999999999999999</v>
      </c>
      <c r="J34" s="147">
        <f>ROUND(((SUM(BF83:BF104))*I34),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ROUND((SUM(BG83:BG104)),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ROUND((SUM(BH83:BH104)),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ROUND((SUM(BI83:BI104)),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Napojení páteřní cyklostezky na Slavkovský Les v Březové - část Tisová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69" t="str">
        <f>E9</f>
        <v>VON.1 -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Šabina, Hlavno </v>
      </c>
      <c r="G52" s="40"/>
      <c r="H52" s="40"/>
      <c r="I52" s="32" t="s">
        <v>23</v>
      </c>
      <c r="J52" s="72" t="str">
        <f>IF(J12="","",J12)</f>
        <v>16. 10. 2019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Mikroregion Sokolov - východ </v>
      </c>
      <c r="G54" s="40"/>
      <c r="H54" s="40"/>
      <c r="I54" s="32" t="s">
        <v>31</v>
      </c>
      <c r="J54" s="36" t="str">
        <f>E21</f>
        <v>Pontika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897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898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899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900</v>
      </c>
      <c r="E63" s="174"/>
      <c r="F63" s="174"/>
      <c r="G63" s="174"/>
      <c r="H63" s="174"/>
      <c r="I63" s="174"/>
      <c r="J63" s="175">
        <f>J97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117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Napojení páteřní cyklostezky na Slavkovský Les v Březové - část Tisová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100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4.4" customHeight="1">
      <c r="A75" s="38"/>
      <c r="B75" s="39"/>
      <c r="C75" s="40"/>
      <c r="D75" s="40"/>
      <c r="E75" s="69" t="str">
        <f>E9</f>
        <v>VON.1 - Vedlejší a ostatní náklady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Šabina, Hlavno </v>
      </c>
      <c r="G77" s="40"/>
      <c r="H77" s="40"/>
      <c r="I77" s="32" t="s">
        <v>23</v>
      </c>
      <c r="J77" s="72" t="str">
        <f>IF(J12="","",J12)</f>
        <v>16. 10. 2019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 xml:space="preserve">Mikroregion Sokolov - východ </v>
      </c>
      <c r="G79" s="40"/>
      <c r="H79" s="40"/>
      <c r="I79" s="32" t="s">
        <v>31</v>
      </c>
      <c r="J79" s="36" t="str">
        <f>E21</f>
        <v>Pontika s.r.o.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118</v>
      </c>
      <c r="D82" s="180" t="s">
        <v>58</v>
      </c>
      <c r="E82" s="180" t="s">
        <v>54</v>
      </c>
      <c r="F82" s="180" t="s">
        <v>55</v>
      </c>
      <c r="G82" s="180" t="s">
        <v>119</v>
      </c>
      <c r="H82" s="180" t="s">
        <v>120</v>
      </c>
      <c r="I82" s="180" t="s">
        <v>121</v>
      </c>
      <c r="J82" s="180" t="s">
        <v>104</v>
      </c>
      <c r="K82" s="181" t="s">
        <v>122</v>
      </c>
      <c r="L82" s="182"/>
      <c r="M82" s="92" t="s">
        <v>19</v>
      </c>
      <c r="N82" s="93" t="s">
        <v>43</v>
      </c>
      <c r="O82" s="93" t="s">
        <v>123</v>
      </c>
      <c r="P82" s="93" t="s">
        <v>124</v>
      </c>
      <c r="Q82" s="93" t="s">
        <v>125</v>
      </c>
      <c r="R82" s="93" t="s">
        <v>126</v>
      </c>
      <c r="S82" s="93" t="s">
        <v>127</v>
      </c>
      <c r="T82" s="94" t="s">
        <v>128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0</v>
      </c>
      <c r="S83" s="96"/>
      <c r="T83" s="186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105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72</v>
      </c>
      <c r="E84" s="191" t="s">
        <v>901</v>
      </c>
      <c r="F84" s="191" t="s">
        <v>902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P85+P89+P97</f>
        <v>0</v>
      </c>
      <c r="Q84" s="196"/>
      <c r="R84" s="197">
        <f>R85+R89+R97</f>
        <v>0</v>
      </c>
      <c r="S84" s="196"/>
      <c r="T84" s="198">
        <f>T85+T89+T97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182</v>
      </c>
      <c r="AT84" s="200" t="s">
        <v>72</v>
      </c>
      <c r="AU84" s="200" t="s">
        <v>73</v>
      </c>
      <c r="AY84" s="199" t="s">
        <v>132</v>
      </c>
      <c r="BK84" s="201">
        <f>BK85+BK89+BK97</f>
        <v>0</v>
      </c>
    </row>
    <row r="85" s="12" customFormat="1" ht="22.8" customHeight="1">
      <c r="A85" s="12"/>
      <c r="B85" s="188"/>
      <c r="C85" s="189"/>
      <c r="D85" s="190" t="s">
        <v>72</v>
      </c>
      <c r="E85" s="202" t="s">
        <v>903</v>
      </c>
      <c r="F85" s="202" t="s">
        <v>904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SUM(P86:P88)</f>
        <v>0</v>
      </c>
      <c r="Q85" s="196"/>
      <c r="R85" s="197">
        <f>SUM(R86:R88)</f>
        <v>0</v>
      </c>
      <c r="S85" s="196"/>
      <c r="T85" s="198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182</v>
      </c>
      <c r="AT85" s="200" t="s">
        <v>72</v>
      </c>
      <c r="AU85" s="200" t="s">
        <v>81</v>
      </c>
      <c r="AY85" s="199" t="s">
        <v>132</v>
      </c>
      <c r="BK85" s="201">
        <f>SUM(BK86:BK88)</f>
        <v>0</v>
      </c>
    </row>
    <row r="86" s="2" customFormat="1" ht="22.2" customHeight="1">
      <c r="A86" s="38"/>
      <c r="B86" s="39"/>
      <c r="C86" s="204" t="s">
        <v>81</v>
      </c>
      <c r="D86" s="204" t="s">
        <v>134</v>
      </c>
      <c r="E86" s="205" t="s">
        <v>905</v>
      </c>
      <c r="F86" s="206" t="s">
        <v>906</v>
      </c>
      <c r="G86" s="207" t="s">
        <v>907</v>
      </c>
      <c r="H86" s="208">
        <v>1</v>
      </c>
      <c r="I86" s="209"/>
      <c r="J86" s="210">
        <f>ROUND(I86*H86,2)</f>
        <v>0</v>
      </c>
      <c r="K86" s="206" t="s">
        <v>138</v>
      </c>
      <c r="L86" s="44"/>
      <c r="M86" s="211" t="s">
        <v>19</v>
      </c>
      <c r="N86" s="212" t="s">
        <v>44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908</v>
      </c>
      <c r="AT86" s="215" t="s">
        <v>134</v>
      </c>
      <c r="AU86" s="215" t="s">
        <v>83</v>
      </c>
      <c r="AY86" s="17" t="s">
        <v>132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81</v>
      </c>
      <c r="BK86" s="216">
        <f>ROUND(I86*H86,2)</f>
        <v>0</v>
      </c>
      <c r="BL86" s="17" t="s">
        <v>908</v>
      </c>
      <c r="BM86" s="215" t="s">
        <v>909</v>
      </c>
    </row>
    <row r="87" s="2" customFormat="1">
      <c r="A87" s="38"/>
      <c r="B87" s="39"/>
      <c r="C87" s="40"/>
      <c r="D87" s="217" t="s">
        <v>141</v>
      </c>
      <c r="E87" s="40"/>
      <c r="F87" s="218" t="s">
        <v>910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141</v>
      </c>
      <c r="AU87" s="17" t="s">
        <v>83</v>
      </c>
    </row>
    <row r="88" s="14" customFormat="1">
      <c r="A88" s="14"/>
      <c r="B88" s="232"/>
      <c r="C88" s="233"/>
      <c r="D88" s="217" t="s">
        <v>143</v>
      </c>
      <c r="E88" s="234" t="s">
        <v>19</v>
      </c>
      <c r="F88" s="235" t="s">
        <v>911</v>
      </c>
      <c r="G88" s="233"/>
      <c r="H88" s="236">
        <v>1</v>
      </c>
      <c r="I88" s="237"/>
      <c r="J88" s="233"/>
      <c r="K88" s="233"/>
      <c r="L88" s="238"/>
      <c r="M88" s="239"/>
      <c r="N88" s="240"/>
      <c r="O88" s="240"/>
      <c r="P88" s="240"/>
      <c r="Q88" s="240"/>
      <c r="R88" s="240"/>
      <c r="S88" s="240"/>
      <c r="T88" s="241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2" t="s">
        <v>143</v>
      </c>
      <c r="AU88" s="242" t="s">
        <v>83</v>
      </c>
      <c r="AV88" s="14" t="s">
        <v>83</v>
      </c>
      <c r="AW88" s="14" t="s">
        <v>34</v>
      </c>
      <c r="AX88" s="14" t="s">
        <v>73</v>
      </c>
      <c r="AY88" s="242" t="s">
        <v>132</v>
      </c>
    </row>
    <row r="89" s="12" customFormat="1" ht="22.8" customHeight="1">
      <c r="A89" s="12"/>
      <c r="B89" s="188"/>
      <c r="C89" s="189"/>
      <c r="D89" s="190" t="s">
        <v>72</v>
      </c>
      <c r="E89" s="202" t="s">
        <v>912</v>
      </c>
      <c r="F89" s="202" t="s">
        <v>913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SUM(P90:P96)</f>
        <v>0</v>
      </c>
      <c r="Q89" s="196"/>
      <c r="R89" s="197">
        <f>SUM(R90:R96)</f>
        <v>0</v>
      </c>
      <c r="S89" s="196"/>
      <c r="T89" s="198">
        <f>SUM(T90:T96)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182</v>
      </c>
      <c r="AT89" s="200" t="s">
        <v>72</v>
      </c>
      <c r="AU89" s="200" t="s">
        <v>81</v>
      </c>
      <c r="AY89" s="199" t="s">
        <v>132</v>
      </c>
      <c r="BK89" s="201">
        <f>SUM(BK90:BK96)</f>
        <v>0</v>
      </c>
    </row>
    <row r="90" s="2" customFormat="1" ht="13.8" customHeight="1">
      <c r="A90" s="38"/>
      <c r="B90" s="39"/>
      <c r="C90" s="204" t="s">
        <v>83</v>
      </c>
      <c r="D90" s="204" t="s">
        <v>134</v>
      </c>
      <c r="E90" s="205" t="s">
        <v>914</v>
      </c>
      <c r="F90" s="206" t="s">
        <v>913</v>
      </c>
      <c r="G90" s="207" t="s">
        <v>907</v>
      </c>
      <c r="H90" s="208">
        <v>1</v>
      </c>
      <c r="I90" s="209"/>
      <c r="J90" s="210">
        <f>ROUND(I90*H90,2)</f>
        <v>0</v>
      </c>
      <c r="K90" s="206" t="s">
        <v>138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908</v>
      </c>
      <c r="AT90" s="215" t="s">
        <v>134</v>
      </c>
      <c r="AU90" s="215" t="s">
        <v>83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908</v>
      </c>
      <c r="BM90" s="215" t="s">
        <v>915</v>
      </c>
    </row>
    <row r="91" s="2" customFormat="1">
      <c r="A91" s="38"/>
      <c r="B91" s="39"/>
      <c r="C91" s="40"/>
      <c r="D91" s="217" t="s">
        <v>141</v>
      </c>
      <c r="E91" s="40"/>
      <c r="F91" s="218" t="s">
        <v>913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141</v>
      </c>
      <c r="AU91" s="17" t="s">
        <v>83</v>
      </c>
    </row>
    <row r="92" s="2" customFormat="1" ht="13.8" customHeight="1">
      <c r="A92" s="38"/>
      <c r="B92" s="39"/>
      <c r="C92" s="204" t="s">
        <v>172</v>
      </c>
      <c r="D92" s="204" t="s">
        <v>134</v>
      </c>
      <c r="E92" s="205" t="s">
        <v>916</v>
      </c>
      <c r="F92" s="206" t="s">
        <v>917</v>
      </c>
      <c r="G92" s="207" t="s">
        <v>907</v>
      </c>
      <c r="H92" s="208">
        <v>1</v>
      </c>
      <c r="I92" s="209"/>
      <c r="J92" s="210">
        <f>ROUND(I92*H92,2)</f>
        <v>0</v>
      </c>
      <c r="K92" s="206" t="s">
        <v>138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908</v>
      </c>
      <c r="AT92" s="215" t="s">
        <v>134</v>
      </c>
      <c r="AU92" s="215" t="s">
        <v>83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908</v>
      </c>
      <c r="BM92" s="215" t="s">
        <v>918</v>
      </c>
    </row>
    <row r="93" s="2" customFormat="1">
      <c r="A93" s="38"/>
      <c r="B93" s="39"/>
      <c r="C93" s="40"/>
      <c r="D93" s="217" t="s">
        <v>141</v>
      </c>
      <c r="E93" s="40"/>
      <c r="F93" s="218" t="s">
        <v>917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141</v>
      </c>
      <c r="AU93" s="17" t="s">
        <v>83</v>
      </c>
    </row>
    <row r="94" s="2" customFormat="1">
      <c r="A94" s="38"/>
      <c r="B94" s="39"/>
      <c r="C94" s="40"/>
      <c r="D94" s="217" t="s">
        <v>382</v>
      </c>
      <c r="E94" s="40"/>
      <c r="F94" s="253" t="s">
        <v>919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382</v>
      </c>
      <c r="AU94" s="17" t="s">
        <v>83</v>
      </c>
    </row>
    <row r="95" s="2" customFormat="1" ht="13.8" customHeight="1">
      <c r="A95" s="38"/>
      <c r="B95" s="39"/>
      <c r="C95" s="204" t="s">
        <v>139</v>
      </c>
      <c r="D95" s="204" t="s">
        <v>134</v>
      </c>
      <c r="E95" s="205" t="s">
        <v>920</v>
      </c>
      <c r="F95" s="206" t="s">
        <v>921</v>
      </c>
      <c r="G95" s="207" t="s">
        <v>907</v>
      </c>
      <c r="H95" s="208">
        <v>1</v>
      </c>
      <c r="I95" s="209"/>
      <c r="J95" s="210">
        <f>ROUND(I95*H95,2)</f>
        <v>0</v>
      </c>
      <c r="K95" s="206" t="s">
        <v>138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908</v>
      </c>
      <c r="AT95" s="215" t="s">
        <v>134</v>
      </c>
      <c r="AU95" s="215" t="s">
        <v>83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908</v>
      </c>
      <c r="BM95" s="215" t="s">
        <v>922</v>
      </c>
    </row>
    <row r="96" s="2" customFormat="1">
      <c r="A96" s="38"/>
      <c r="B96" s="39"/>
      <c r="C96" s="40"/>
      <c r="D96" s="217" t="s">
        <v>141</v>
      </c>
      <c r="E96" s="40"/>
      <c r="F96" s="218" t="s">
        <v>921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83</v>
      </c>
    </row>
    <row r="97" s="12" customFormat="1" ht="22.8" customHeight="1">
      <c r="A97" s="12"/>
      <c r="B97" s="188"/>
      <c r="C97" s="189"/>
      <c r="D97" s="190" t="s">
        <v>72</v>
      </c>
      <c r="E97" s="202" t="s">
        <v>923</v>
      </c>
      <c r="F97" s="202" t="s">
        <v>924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SUM(P98:P104)</f>
        <v>0</v>
      </c>
      <c r="Q97" s="196"/>
      <c r="R97" s="197">
        <f>SUM(R98:R104)</f>
        <v>0</v>
      </c>
      <c r="S97" s="196"/>
      <c r="T97" s="198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182</v>
      </c>
      <c r="AT97" s="200" t="s">
        <v>72</v>
      </c>
      <c r="AU97" s="200" t="s">
        <v>81</v>
      </c>
      <c r="AY97" s="199" t="s">
        <v>132</v>
      </c>
      <c r="BK97" s="201">
        <f>SUM(BK98:BK104)</f>
        <v>0</v>
      </c>
    </row>
    <row r="98" s="2" customFormat="1" ht="13.8" customHeight="1">
      <c r="A98" s="38"/>
      <c r="B98" s="39"/>
      <c r="C98" s="204" t="s">
        <v>182</v>
      </c>
      <c r="D98" s="204" t="s">
        <v>134</v>
      </c>
      <c r="E98" s="205" t="s">
        <v>925</v>
      </c>
      <c r="F98" s="206" t="s">
        <v>926</v>
      </c>
      <c r="G98" s="207" t="s">
        <v>907</v>
      </c>
      <c r="H98" s="208">
        <v>1</v>
      </c>
      <c r="I98" s="209"/>
      <c r="J98" s="210">
        <f>ROUND(I98*H98,2)</f>
        <v>0</v>
      </c>
      <c r="K98" s="206" t="s">
        <v>138</v>
      </c>
      <c r="L98" s="44"/>
      <c r="M98" s="211" t="s">
        <v>19</v>
      </c>
      <c r="N98" s="212" t="s">
        <v>44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908</v>
      </c>
      <c r="AT98" s="215" t="s">
        <v>134</v>
      </c>
      <c r="AU98" s="215" t="s">
        <v>83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81</v>
      </c>
      <c r="BK98" s="216">
        <f>ROUND(I98*H98,2)</f>
        <v>0</v>
      </c>
      <c r="BL98" s="17" t="s">
        <v>908</v>
      </c>
      <c r="BM98" s="215" t="s">
        <v>927</v>
      </c>
    </row>
    <row r="99" s="2" customFormat="1">
      <c r="A99" s="38"/>
      <c r="B99" s="39"/>
      <c r="C99" s="40"/>
      <c r="D99" s="217" t="s">
        <v>141</v>
      </c>
      <c r="E99" s="40"/>
      <c r="F99" s="218" t="s">
        <v>926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141</v>
      </c>
      <c r="AU99" s="17" t="s">
        <v>83</v>
      </c>
    </row>
    <row r="100" s="2" customFormat="1" ht="13.8" customHeight="1">
      <c r="A100" s="38"/>
      <c r="B100" s="39"/>
      <c r="C100" s="204" t="s">
        <v>190</v>
      </c>
      <c r="D100" s="204" t="s">
        <v>134</v>
      </c>
      <c r="E100" s="205" t="s">
        <v>928</v>
      </c>
      <c r="F100" s="206" t="s">
        <v>929</v>
      </c>
      <c r="G100" s="207" t="s">
        <v>930</v>
      </c>
      <c r="H100" s="208">
        <v>1</v>
      </c>
      <c r="I100" s="209"/>
      <c r="J100" s="210">
        <f>ROUND(I100*H100,2)</f>
        <v>0</v>
      </c>
      <c r="K100" s="206" t="s">
        <v>138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908</v>
      </c>
      <c r="AT100" s="215" t="s">
        <v>134</v>
      </c>
      <c r="AU100" s="215" t="s">
        <v>83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908</v>
      </c>
      <c r="BM100" s="215" t="s">
        <v>931</v>
      </c>
    </row>
    <row r="101" s="2" customFormat="1">
      <c r="A101" s="38"/>
      <c r="B101" s="39"/>
      <c r="C101" s="40"/>
      <c r="D101" s="217" t="s">
        <v>141</v>
      </c>
      <c r="E101" s="40"/>
      <c r="F101" s="218" t="s">
        <v>929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141</v>
      </c>
      <c r="AU101" s="17" t="s">
        <v>83</v>
      </c>
    </row>
    <row r="102" s="2" customFormat="1">
      <c r="A102" s="38"/>
      <c r="B102" s="39"/>
      <c r="C102" s="40"/>
      <c r="D102" s="217" t="s">
        <v>382</v>
      </c>
      <c r="E102" s="40"/>
      <c r="F102" s="253" t="s">
        <v>932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382</v>
      </c>
      <c r="AU102" s="17" t="s">
        <v>83</v>
      </c>
    </row>
    <row r="103" s="2" customFormat="1" ht="13.8" customHeight="1">
      <c r="A103" s="38"/>
      <c r="B103" s="39"/>
      <c r="C103" s="204" t="s">
        <v>195</v>
      </c>
      <c r="D103" s="204" t="s">
        <v>134</v>
      </c>
      <c r="E103" s="205" t="s">
        <v>933</v>
      </c>
      <c r="F103" s="206" t="s">
        <v>934</v>
      </c>
      <c r="G103" s="207" t="s">
        <v>907</v>
      </c>
      <c r="H103" s="208">
        <v>1</v>
      </c>
      <c r="I103" s="209"/>
      <c r="J103" s="210">
        <f>ROUND(I103*H103,2)</f>
        <v>0</v>
      </c>
      <c r="K103" s="206" t="s">
        <v>138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908</v>
      </c>
      <c r="AT103" s="215" t="s">
        <v>134</v>
      </c>
      <c r="AU103" s="215" t="s">
        <v>83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908</v>
      </c>
      <c r="BM103" s="215" t="s">
        <v>935</v>
      </c>
    </row>
    <row r="104" s="2" customFormat="1">
      <c r="A104" s="38"/>
      <c r="B104" s="39"/>
      <c r="C104" s="40"/>
      <c r="D104" s="217" t="s">
        <v>141</v>
      </c>
      <c r="E104" s="40"/>
      <c r="F104" s="218" t="s">
        <v>934</v>
      </c>
      <c r="G104" s="40"/>
      <c r="H104" s="40"/>
      <c r="I104" s="219"/>
      <c r="J104" s="40"/>
      <c r="K104" s="40"/>
      <c r="L104" s="44"/>
      <c r="M104" s="254"/>
      <c r="N104" s="255"/>
      <c r="O104" s="256"/>
      <c r="P104" s="256"/>
      <c r="Q104" s="256"/>
      <c r="R104" s="256"/>
      <c r="S104" s="256"/>
      <c r="T104" s="257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141</v>
      </c>
      <c r="AU104" s="17" t="s">
        <v>83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625924Meol/Z2hIpw8iwqG75XBW+sMsGt6/Q7khIlIy1cF4Z+2JafgHIKl65thX8KPiu1Xqg+lCBm5HVqE8/NQ==" hashValue="U/z3Jq4CVPFvWWHl9HHw3OUl0/JfBLRpz6Uhkr4cl+KxUSHVUwtoJ+Hb4iO1JjDHUMomlizhdLLiPsn3tUVRNg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2.28125" style="1" customWidth="1"/>
    <col min="9" max="9" width="21.57422" style="1" customWidth="1"/>
    <col min="10" max="10" width="21.57422" style="1" customWidth="1"/>
    <col min="11" max="11" width="21.57422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Napojení páteřní cyklostezky na Slavkovský Les v Březové - část Tisová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35" t="s">
        <v>936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16. 10. 2019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ROUND((SUM(BE82:BE92)),  2)</f>
        <v>0</v>
      </c>
      <c r="G33" s="38"/>
      <c r="H33" s="38"/>
      <c r="I33" s="148">
        <v>0.20999999999999999</v>
      </c>
      <c r="J33" s="147">
        <f>ROUND(((SUM(BE82:BE92))*I33),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ROUND((SUM(BF82:BF92)),  2)</f>
        <v>0</v>
      </c>
      <c r="G34" s="38"/>
      <c r="H34" s="38"/>
      <c r="I34" s="148">
        <v>0.14999999999999999</v>
      </c>
      <c r="J34" s="147">
        <f>ROUND(((SUM(BF82:BF92))*I34),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ROUND((SUM(BG82:BG92)),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ROUND((SUM(BH82:BH92)),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ROUND((SUM(BI82:BI92)),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Napojení páteřní cyklostezky na Slavkovský Les v Březové - část Tisová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69" t="str">
        <f>E9</f>
        <v xml:space="preserve">VON.2 - Vedlejší a ostatní náklady - neuznatelné náklady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Šabina, Hlavno </v>
      </c>
      <c r="G52" s="40"/>
      <c r="H52" s="40"/>
      <c r="I52" s="32" t="s">
        <v>23</v>
      </c>
      <c r="J52" s="72" t="str">
        <f>IF(J12="","",J12)</f>
        <v>16. 10. 2019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Mikroregion Sokolov - východ </v>
      </c>
      <c r="G54" s="40"/>
      <c r="H54" s="40"/>
      <c r="I54" s="32" t="s">
        <v>31</v>
      </c>
      <c r="J54" s="36" t="str">
        <f>E21</f>
        <v>Pontika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897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898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900</v>
      </c>
      <c r="E62" s="174"/>
      <c r="F62" s="174"/>
      <c r="G62" s="174"/>
      <c r="H62" s="174"/>
      <c r="I62" s="174"/>
      <c r="J62" s="175">
        <f>J90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4.4" customHeight="1">
      <c r="A72" s="38"/>
      <c r="B72" s="39"/>
      <c r="C72" s="40"/>
      <c r="D72" s="40"/>
      <c r="E72" s="160" t="str">
        <f>E7</f>
        <v>Napojení páteřní cyklostezky na Slavkovský Les v Březové - část Tisová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100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4.4" customHeight="1">
      <c r="A74" s="38"/>
      <c r="B74" s="39"/>
      <c r="C74" s="40"/>
      <c r="D74" s="40"/>
      <c r="E74" s="69" t="str">
        <f>E9</f>
        <v xml:space="preserve">VON.2 - Vedlejší a ostatní náklady - neuznatelné náklady 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Šabina, Hlavno </v>
      </c>
      <c r="G76" s="40"/>
      <c r="H76" s="40"/>
      <c r="I76" s="32" t="s">
        <v>23</v>
      </c>
      <c r="J76" s="72" t="str">
        <f>IF(J12="","",J12)</f>
        <v>16. 10. 2019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25</v>
      </c>
      <c r="D78" s="40"/>
      <c r="E78" s="40"/>
      <c r="F78" s="27" t="str">
        <f>E15</f>
        <v xml:space="preserve">Mikroregion Sokolov - východ </v>
      </c>
      <c r="G78" s="40"/>
      <c r="H78" s="40"/>
      <c r="I78" s="32" t="s">
        <v>31</v>
      </c>
      <c r="J78" s="36" t="str">
        <f>E21</f>
        <v>Pontika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35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118</v>
      </c>
      <c r="D81" s="180" t="s">
        <v>58</v>
      </c>
      <c r="E81" s="180" t="s">
        <v>54</v>
      </c>
      <c r="F81" s="180" t="s">
        <v>55</v>
      </c>
      <c r="G81" s="180" t="s">
        <v>119</v>
      </c>
      <c r="H81" s="180" t="s">
        <v>120</v>
      </c>
      <c r="I81" s="180" t="s">
        <v>121</v>
      </c>
      <c r="J81" s="180" t="s">
        <v>104</v>
      </c>
      <c r="K81" s="181" t="s">
        <v>122</v>
      </c>
      <c r="L81" s="182"/>
      <c r="M81" s="92" t="s">
        <v>19</v>
      </c>
      <c r="N81" s="93" t="s">
        <v>43</v>
      </c>
      <c r="O81" s="93" t="s">
        <v>123</v>
      </c>
      <c r="P81" s="93" t="s">
        <v>124</v>
      </c>
      <c r="Q81" s="93" t="s">
        <v>125</v>
      </c>
      <c r="R81" s="93" t="s">
        <v>126</v>
      </c>
      <c r="S81" s="93" t="s">
        <v>127</v>
      </c>
      <c r="T81" s="94" t="s">
        <v>128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105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72</v>
      </c>
      <c r="E83" s="191" t="s">
        <v>901</v>
      </c>
      <c r="F83" s="191" t="s">
        <v>902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P84+P90</f>
        <v>0</v>
      </c>
      <c r="Q83" s="196"/>
      <c r="R83" s="197">
        <f>R84+R90</f>
        <v>0</v>
      </c>
      <c r="S83" s="196"/>
      <c r="T83" s="198">
        <f>T84+T90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182</v>
      </c>
      <c r="AT83" s="200" t="s">
        <v>72</v>
      </c>
      <c r="AU83" s="200" t="s">
        <v>73</v>
      </c>
      <c r="AY83" s="199" t="s">
        <v>132</v>
      </c>
      <c r="BK83" s="201">
        <f>BK84+BK90</f>
        <v>0</v>
      </c>
    </row>
    <row r="84" s="12" customFormat="1" ht="22.8" customHeight="1">
      <c r="A84" s="12"/>
      <c r="B84" s="188"/>
      <c r="C84" s="189"/>
      <c r="D84" s="190" t="s">
        <v>72</v>
      </c>
      <c r="E84" s="202" t="s">
        <v>903</v>
      </c>
      <c r="F84" s="202" t="s">
        <v>904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SUM(P85:P89)</f>
        <v>0</v>
      </c>
      <c r="Q84" s="196"/>
      <c r="R84" s="197">
        <f>SUM(R85:R89)</f>
        <v>0</v>
      </c>
      <c r="S84" s="196"/>
      <c r="T84" s="198">
        <f>SUM(T85:T89)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182</v>
      </c>
      <c r="AT84" s="200" t="s">
        <v>72</v>
      </c>
      <c r="AU84" s="200" t="s">
        <v>81</v>
      </c>
      <c r="AY84" s="199" t="s">
        <v>132</v>
      </c>
      <c r="BK84" s="201">
        <f>SUM(BK85:BK89)</f>
        <v>0</v>
      </c>
    </row>
    <row r="85" s="2" customFormat="1" ht="13.8" customHeight="1">
      <c r="A85" s="38"/>
      <c r="B85" s="39"/>
      <c r="C85" s="204" t="s">
        <v>81</v>
      </c>
      <c r="D85" s="204" t="s">
        <v>134</v>
      </c>
      <c r="E85" s="205" t="s">
        <v>937</v>
      </c>
      <c r="F85" s="206" t="s">
        <v>938</v>
      </c>
      <c r="G85" s="207" t="s">
        <v>907</v>
      </c>
      <c r="H85" s="208">
        <v>1</v>
      </c>
      <c r="I85" s="209"/>
      <c r="J85" s="210">
        <f>ROUND(I85*H85,2)</f>
        <v>0</v>
      </c>
      <c r="K85" s="206" t="s">
        <v>138</v>
      </c>
      <c r="L85" s="44"/>
      <c r="M85" s="211" t="s">
        <v>19</v>
      </c>
      <c r="N85" s="212" t="s">
        <v>44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908</v>
      </c>
      <c r="AT85" s="215" t="s">
        <v>134</v>
      </c>
      <c r="AU85" s="215" t="s">
        <v>83</v>
      </c>
      <c r="AY85" s="17" t="s">
        <v>132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81</v>
      </c>
      <c r="BK85" s="216">
        <f>ROUND(I85*H85,2)</f>
        <v>0</v>
      </c>
      <c r="BL85" s="17" t="s">
        <v>908</v>
      </c>
      <c r="BM85" s="215" t="s">
        <v>939</v>
      </c>
    </row>
    <row r="86" s="2" customFormat="1">
      <c r="A86" s="38"/>
      <c r="B86" s="39"/>
      <c r="C86" s="40"/>
      <c r="D86" s="217" t="s">
        <v>141</v>
      </c>
      <c r="E86" s="40"/>
      <c r="F86" s="218" t="s">
        <v>938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141</v>
      </c>
      <c r="AU86" s="17" t="s">
        <v>83</v>
      </c>
    </row>
    <row r="87" s="2" customFormat="1">
      <c r="A87" s="38"/>
      <c r="B87" s="39"/>
      <c r="C87" s="40"/>
      <c r="D87" s="217" t="s">
        <v>382</v>
      </c>
      <c r="E87" s="40"/>
      <c r="F87" s="253" t="s">
        <v>940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382</v>
      </c>
      <c r="AU87" s="17" t="s">
        <v>83</v>
      </c>
    </row>
    <row r="88" s="2" customFormat="1" ht="13.8" customHeight="1">
      <c r="A88" s="38"/>
      <c r="B88" s="39"/>
      <c r="C88" s="204" t="s">
        <v>83</v>
      </c>
      <c r="D88" s="204" t="s">
        <v>134</v>
      </c>
      <c r="E88" s="205" t="s">
        <v>941</v>
      </c>
      <c r="F88" s="206" t="s">
        <v>942</v>
      </c>
      <c r="G88" s="207" t="s">
        <v>907</v>
      </c>
      <c r="H88" s="208">
        <v>1</v>
      </c>
      <c r="I88" s="209"/>
      <c r="J88" s="210">
        <f>ROUND(I88*H88,2)</f>
        <v>0</v>
      </c>
      <c r="K88" s="206" t="s">
        <v>138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908</v>
      </c>
      <c r="AT88" s="215" t="s">
        <v>134</v>
      </c>
      <c r="AU88" s="215" t="s">
        <v>83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908</v>
      </c>
      <c r="BM88" s="215" t="s">
        <v>943</v>
      </c>
    </row>
    <row r="89" s="2" customFormat="1">
      <c r="A89" s="38"/>
      <c r="B89" s="39"/>
      <c r="C89" s="40"/>
      <c r="D89" s="217" t="s">
        <v>141</v>
      </c>
      <c r="E89" s="40"/>
      <c r="F89" s="218" t="s">
        <v>942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141</v>
      </c>
      <c r="AU89" s="17" t="s">
        <v>83</v>
      </c>
    </row>
    <row r="90" s="12" customFormat="1" ht="22.8" customHeight="1">
      <c r="A90" s="12"/>
      <c r="B90" s="188"/>
      <c r="C90" s="189"/>
      <c r="D90" s="190" t="s">
        <v>72</v>
      </c>
      <c r="E90" s="202" t="s">
        <v>923</v>
      </c>
      <c r="F90" s="202" t="s">
        <v>924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SUM(P91:P92)</f>
        <v>0</v>
      </c>
      <c r="Q90" s="196"/>
      <c r="R90" s="197">
        <f>SUM(R91:R92)</f>
        <v>0</v>
      </c>
      <c r="S90" s="196"/>
      <c r="T90" s="198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182</v>
      </c>
      <c r="AT90" s="200" t="s">
        <v>72</v>
      </c>
      <c r="AU90" s="200" t="s">
        <v>81</v>
      </c>
      <c r="AY90" s="199" t="s">
        <v>132</v>
      </c>
      <c r="BK90" s="201">
        <f>SUM(BK91:BK92)</f>
        <v>0</v>
      </c>
    </row>
    <row r="91" s="2" customFormat="1" ht="13.8" customHeight="1">
      <c r="A91" s="38"/>
      <c r="B91" s="39"/>
      <c r="C91" s="204" t="s">
        <v>172</v>
      </c>
      <c r="D91" s="204" t="s">
        <v>134</v>
      </c>
      <c r="E91" s="205" t="s">
        <v>944</v>
      </c>
      <c r="F91" s="206" t="s">
        <v>945</v>
      </c>
      <c r="G91" s="207" t="s">
        <v>907</v>
      </c>
      <c r="H91" s="208">
        <v>1</v>
      </c>
      <c r="I91" s="209"/>
      <c r="J91" s="210">
        <f>ROUND(I91*H91,2)</f>
        <v>0</v>
      </c>
      <c r="K91" s="206" t="s">
        <v>138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908</v>
      </c>
      <c r="AT91" s="215" t="s">
        <v>134</v>
      </c>
      <c r="AU91" s="215" t="s">
        <v>83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908</v>
      </c>
      <c r="BM91" s="215" t="s">
        <v>946</v>
      </c>
    </row>
    <row r="92" s="2" customFormat="1">
      <c r="A92" s="38"/>
      <c r="B92" s="39"/>
      <c r="C92" s="40"/>
      <c r="D92" s="217" t="s">
        <v>141</v>
      </c>
      <c r="E92" s="40"/>
      <c r="F92" s="218" t="s">
        <v>945</v>
      </c>
      <c r="G92" s="40"/>
      <c r="H92" s="40"/>
      <c r="I92" s="219"/>
      <c r="J92" s="40"/>
      <c r="K92" s="40"/>
      <c r="L92" s="44"/>
      <c r="M92" s="254"/>
      <c r="N92" s="255"/>
      <c r="O92" s="256"/>
      <c r="P92" s="256"/>
      <c r="Q92" s="256"/>
      <c r="R92" s="256"/>
      <c r="S92" s="256"/>
      <c r="T92" s="257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141</v>
      </c>
      <c r="AU92" s="17" t="s">
        <v>83</v>
      </c>
    </row>
    <row r="93" s="2" customFormat="1" ht="6.96" customHeight="1">
      <c r="A93" s="38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44"/>
      <c r="M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</sheetData>
  <sheetProtection sheet="1" autoFilter="0" formatColumns="0" formatRows="0" objects="1" scenarios="1" spinCount="100000" saltValue="81JjRqwrF4Htoc/6MMCnsJdIFF4Z3UkhjqXzMC29hwMavHm5pav408fJadg710pILbmj+qe1r3dOPIWQJEW0KQ==" hashValue="tmRReV/vvvwoF0nKsh4IJda6j5LsrTkboziupN8vNnCHIKoj61dQYAoJlRFhrT1+TxsFuJa71kYcZ1TghIdyQw==" algorithmName="SHA-512" password="CC35"/>
  <autoFilter ref="C81:K9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8" customWidth="1"/>
    <col min="2" max="2" width="1.710938" style="258" customWidth="1"/>
    <col min="3" max="4" width="5.003906" style="258" customWidth="1"/>
    <col min="5" max="5" width="11.71094" style="258" customWidth="1"/>
    <col min="6" max="6" width="9.140625" style="258" customWidth="1"/>
    <col min="7" max="7" width="5.003906" style="258" customWidth="1"/>
    <col min="8" max="8" width="77.85156" style="258" customWidth="1"/>
    <col min="9" max="10" width="20.00391" style="258" customWidth="1"/>
    <col min="11" max="11" width="1.710938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5" customFormat="1" ht="45" customHeight="1">
      <c r="B3" s="262"/>
      <c r="C3" s="263" t="s">
        <v>947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948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949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950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951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952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953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954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955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956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957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80</v>
      </c>
      <c r="F18" s="269" t="s">
        <v>958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959</v>
      </c>
      <c r="F19" s="269" t="s">
        <v>960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961</v>
      </c>
      <c r="F20" s="269" t="s">
        <v>962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963</v>
      </c>
      <c r="F21" s="269" t="s">
        <v>94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964</v>
      </c>
      <c r="F22" s="269" t="s">
        <v>965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966</v>
      </c>
      <c r="F23" s="269" t="s">
        <v>967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968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969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970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971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972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973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974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975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976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118</v>
      </c>
      <c r="F36" s="269"/>
      <c r="G36" s="269" t="s">
        <v>977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978</v>
      </c>
      <c r="F37" s="269"/>
      <c r="G37" s="269" t="s">
        <v>979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54</v>
      </c>
      <c r="F38" s="269"/>
      <c r="G38" s="269" t="s">
        <v>980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55</v>
      </c>
      <c r="F39" s="269"/>
      <c r="G39" s="269" t="s">
        <v>981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119</v>
      </c>
      <c r="F40" s="269"/>
      <c r="G40" s="269" t="s">
        <v>982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120</v>
      </c>
      <c r="F41" s="269"/>
      <c r="G41" s="269" t="s">
        <v>983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984</v>
      </c>
      <c r="F42" s="269"/>
      <c r="G42" s="269" t="s">
        <v>985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986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987</v>
      </c>
      <c r="F44" s="269"/>
      <c r="G44" s="269" t="s">
        <v>988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122</v>
      </c>
      <c r="F45" s="269"/>
      <c r="G45" s="269" t="s">
        <v>989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990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991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992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993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994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995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996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997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998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999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1000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1001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1002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1003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1004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1005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1006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1007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1008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1009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1010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1011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1012</v>
      </c>
      <c r="D76" s="287"/>
      <c r="E76" s="287"/>
      <c r="F76" s="287" t="s">
        <v>1013</v>
      </c>
      <c r="G76" s="288"/>
      <c r="H76" s="287" t="s">
        <v>55</v>
      </c>
      <c r="I76" s="287" t="s">
        <v>58</v>
      </c>
      <c r="J76" s="287" t="s">
        <v>1014</v>
      </c>
      <c r="K76" s="286"/>
    </row>
    <row r="77" s="1" customFormat="1" ht="17.25" customHeight="1">
      <c r="B77" s="284"/>
      <c r="C77" s="289" t="s">
        <v>1015</v>
      </c>
      <c r="D77" s="289"/>
      <c r="E77" s="289"/>
      <c r="F77" s="290" t="s">
        <v>1016</v>
      </c>
      <c r="G77" s="291"/>
      <c r="H77" s="289"/>
      <c r="I77" s="289"/>
      <c r="J77" s="289" t="s">
        <v>1017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54</v>
      </c>
      <c r="D79" s="294"/>
      <c r="E79" s="294"/>
      <c r="F79" s="295" t="s">
        <v>1018</v>
      </c>
      <c r="G79" s="296"/>
      <c r="H79" s="272" t="s">
        <v>1019</v>
      </c>
      <c r="I79" s="272" t="s">
        <v>1020</v>
      </c>
      <c r="J79" s="272">
        <v>20</v>
      </c>
      <c r="K79" s="286"/>
    </row>
    <row r="80" s="1" customFormat="1" ht="15" customHeight="1">
      <c r="B80" s="284"/>
      <c r="C80" s="272" t="s">
        <v>1021</v>
      </c>
      <c r="D80" s="272"/>
      <c r="E80" s="272"/>
      <c r="F80" s="295" t="s">
        <v>1018</v>
      </c>
      <c r="G80" s="296"/>
      <c r="H80" s="272" t="s">
        <v>1022</v>
      </c>
      <c r="I80" s="272" t="s">
        <v>1020</v>
      </c>
      <c r="J80" s="272">
        <v>120</v>
      </c>
      <c r="K80" s="286"/>
    </row>
    <row r="81" s="1" customFormat="1" ht="15" customHeight="1">
      <c r="B81" s="297"/>
      <c r="C81" s="272" t="s">
        <v>1023</v>
      </c>
      <c r="D81" s="272"/>
      <c r="E81" s="272"/>
      <c r="F81" s="295" t="s">
        <v>1024</v>
      </c>
      <c r="G81" s="296"/>
      <c r="H81" s="272" t="s">
        <v>1025</v>
      </c>
      <c r="I81" s="272" t="s">
        <v>1020</v>
      </c>
      <c r="J81" s="272">
        <v>50</v>
      </c>
      <c r="K81" s="286"/>
    </row>
    <row r="82" s="1" customFormat="1" ht="15" customHeight="1">
      <c r="B82" s="297"/>
      <c r="C82" s="272" t="s">
        <v>1026</v>
      </c>
      <c r="D82" s="272"/>
      <c r="E82" s="272"/>
      <c r="F82" s="295" t="s">
        <v>1018</v>
      </c>
      <c r="G82" s="296"/>
      <c r="H82" s="272" t="s">
        <v>1027</v>
      </c>
      <c r="I82" s="272" t="s">
        <v>1028</v>
      </c>
      <c r="J82" s="272"/>
      <c r="K82" s="286"/>
    </row>
    <row r="83" s="1" customFormat="1" ht="15" customHeight="1">
      <c r="B83" s="297"/>
      <c r="C83" s="298" t="s">
        <v>1029</v>
      </c>
      <c r="D83" s="298"/>
      <c r="E83" s="298"/>
      <c r="F83" s="299" t="s">
        <v>1024</v>
      </c>
      <c r="G83" s="298"/>
      <c r="H83" s="298" t="s">
        <v>1030</v>
      </c>
      <c r="I83" s="298" t="s">
        <v>1020</v>
      </c>
      <c r="J83" s="298">
        <v>15</v>
      </c>
      <c r="K83" s="286"/>
    </row>
    <row r="84" s="1" customFormat="1" ht="15" customHeight="1">
      <c r="B84" s="297"/>
      <c r="C84" s="298" t="s">
        <v>1031</v>
      </c>
      <c r="D84" s="298"/>
      <c r="E84" s="298"/>
      <c r="F84" s="299" t="s">
        <v>1024</v>
      </c>
      <c r="G84" s="298"/>
      <c r="H84" s="298" t="s">
        <v>1032</v>
      </c>
      <c r="I84" s="298" t="s">
        <v>1020</v>
      </c>
      <c r="J84" s="298">
        <v>15</v>
      </c>
      <c r="K84" s="286"/>
    </row>
    <row r="85" s="1" customFormat="1" ht="15" customHeight="1">
      <c r="B85" s="297"/>
      <c r="C85" s="298" t="s">
        <v>1033</v>
      </c>
      <c r="D85" s="298"/>
      <c r="E85" s="298"/>
      <c r="F85" s="299" t="s">
        <v>1024</v>
      </c>
      <c r="G85" s="298"/>
      <c r="H85" s="298" t="s">
        <v>1034</v>
      </c>
      <c r="I85" s="298" t="s">
        <v>1020</v>
      </c>
      <c r="J85" s="298">
        <v>20</v>
      </c>
      <c r="K85" s="286"/>
    </row>
    <row r="86" s="1" customFormat="1" ht="15" customHeight="1">
      <c r="B86" s="297"/>
      <c r="C86" s="298" t="s">
        <v>1035</v>
      </c>
      <c r="D86" s="298"/>
      <c r="E86" s="298"/>
      <c r="F86" s="299" t="s">
        <v>1024</v>
      </c>
      <c r="G86" s="298"/>
      <c r="H86" s="298" t="s">
        <v>1036</v>
      </c>
      <c r="I86" s="298" t="s">
        <v>1020</v>
      </c>
      <c r="J86" s="298">
        <v>20</v>
      </c>
      <c r="K86" s="286"/>
    </row>
    <row r="87" s="1" customFormat="1" ht="15" customHeight="1">
      <c r="B87" s="297"/>
      <c r="C87" s="272" t="s">
        <v>1037</v>
      </c>
      <c r="D87" s="272"/>
      <c r="E87" s="272"/>
      <c r="F87" s="295" t="s">
        <v>1024</v>
      </c>
      <c r="G87" s="296"/>
      <c r="H87" s="272" t="s">
        <v>1038</v>
      </c>
      <c r="I87" s="272" t="s">
        <v>1020</v>
      </c>
      <c r="J87" s="272">
        <v>50</v>
      </c>
      <c r="K87" s="286"/>
    </row>
    <row r="88" s="1" customFormat="1" ht="15" customHeight="1">
      <c r="B88" s="297"/>
      <c r="C88" s="272" t="s">
        <v>1039</v>
      </c>
      <c r="D88" s="272"/>
      <c r="E88" s="272"/>
      <c r="F88" s="295" t="s">
        <v>1024</v>
      </c>
      <c r="G88" s="296"/>
      <c r="H88" s="272" t="s">
        <v>1040</v>
      </c>
      <c r="I88" s="272" t="s">
        <v>1020</v>
      </c>
      <c r="J88" s="272">
        <v>20</v>
      </c>
      <c r="K88" s="286"/>
    </row>
    <row r="89" s="1" customFormat="1" ht="15" customHeight="1">
      <c r="B89" s="297"/>
      <c r="C89" s="272" t="s">
        <v>1041</v>
      </c>
      <c r="D89" s="272"/>
      <c r="E89" s="272"/>
      <c r="F89" s="295" t="s">
        <v>1024</v>
      </c>
      <c r="G89" s="296"/>
      <c r="H89" s="272" t="s">
        <v>1042</v>
      </c>
      <c r="I89" s="272" t="s">
        <v>1020</v>
      </c>
      <c r="J89" s="272">
        <v>20</v>
      </c>
      <c r="K89" s="286"/>
    </row>
    <row r="90" s="1" customFormat="1" ht="15" customHeight="1">
      <c r="B90" s="297"/>
      <c r="C90" s="272" t="s">
        <v>1043</v>
      </c>
      <c r="D90" s="272"/>
      <c r="E90" s="272"/>
      <c r="F90" s="295" t="s">
        <v>1024</v>
      </c>
      <c r="G90" s="296"/>
      <c r="H90" s="272" t="s">
        <v>1044</v>
      </c>
      <c r="I90" s="272" t="s">
        <v>1020</v>
      </c>
      <c r="J90" s="272">
        <v>50</v>
      </c>
      <c r="K90" s="286"/>
    </row>
    <row r="91" s="1" customFormat="1" ht="15" customHeight="1">
      <c r="B91" s="297"/>
      <c r="C91" s="272" t="s">
        <v>1045</v>
      </c>
      <c r="D91" s="272"/>
      <c r="E91" s="272"/>
      <c r="F91" s="295" t="s">
        <v>1024</v>
      </c>
      <c r="G91" s="296"/>
      <c r="H91" s="272" t="s">
        <v>1045</v>
      </c>
      <c r="I91" s="272" t="s">
        <v>1020</v>
      </c>
      <c r="J91" s="272">
        <v>50</v>
      </c>
      <c r="K91" s="286"/>
    </row>
    <row r="92" s="1" customFormat="1" ht="15" customHeight="1">
      <c r="B92" s="297"/>
      <c r="C92" s="272" t="s">
        <v>1046</v>
      </c>
      <c r="D92" s="272"/>
      <c r="E92" s="272"/>
      <c r="F92" s="295" t="s">
        <v>1024</v>
      </c>
      <c r="G92" s="296"/>
      <c r="H92" s="272" t="s">
        <v>1047</v>
      </c>
      <c r="I92" s="272" t="s">
        <v>1020</v>
      </c>
      <c r="J92" s="272">
        <v>255</v>
      </c>
      <c r="K92" s="286"/>
    </row>
    <row r="93" s="1" customFormat="1" ht="15" customHeight="1">
      <c r="B93" s="297"/>
      <c r="C93" s="272" t="s">
        <v>1048</v>
      </c>
      <c r="D93" s="272"/>
      <c r="E93" s="272"/>
      <c r="F93" s="295" t="s">
        <v>1018</v>
      </c>
      <c r="G93" s="296"/>
      <c r="H93" s="272" t="s">
        <v>1049</v>
      </c>
      <c r="I93" s="272" t="s">
        <v>1050</v>
      </c>
      <c r="J93" s="272"/>
      <c r="K93" s="286"/>
    </row>
    <row r="94" s="1" customFormat="1" ht="15" customHeight="1">
      <c r="B94" s="297"/>
      <c r="C94" s="272" t="s">
        <v>1051</v>
      </c>
      <c r="D94" s="272"/>
      <c r="E94" s="272"/>
      <c r="F94" s="295" t="s">
        <v>1018</v>
      </c>
      <c r="G94" s="296"/>
      <c r="H94" s="272" t="s">
        <v>1052</v>
      </c>
      <c r="I94" s="272" t="s">
        <v>1053</v>
      </c>
      <c r="J94" s="272"/>
      <c r="K94" s="286"/>
    </row>
    <row r="95" s="1" customFormat="1" ht="15" customHeight="1">
      <c r="B95" s="297"/>
      <c r="C95" s="272" t="s">
        <v>1054</v>
      </c>
      <c r="D95" s="272"/>
      <c r="E95" s="272"/>
      <c r="F95" s="295" t="s">
        <v>1018</v>
      </c>
      <c r="G95" s="296"/>
      <c r="H95" s="272" t="s">
        <v>1054</v>
      </c>
      <c r="I95" s="272" t="s">
        <v>1053</v>
      </c>
      <c r="J95" s="272"/>
      <c r="K95" s="286"/>
    </row>
    <row r="96" s="1" customFormat="1" ht="15" customHeight="1">
      <c r="B96" s="297"/>
      <c r="C96" s="272" t="s">
        <v>39</v>
      </c>
      <c r="D96" s="272"/>
      <c r="E96" s="272"/>
      <c r="F96" s="295" t="s">
        <v>1018</v>
      </c>
      <c r="G96" s="296"/>
      <c r="H96" s="272" t="s">
        <v>1055</v>
      </c>
      <c r="I96" s="272" t="s">
        <v>1053</v>
      </c>
      <c r="J96" s="272"/>
      <c r="K96" s="286"/>
    </row>
    <row r="97" s="1" customFormat="1" ht="15" customHeight="1">
      <c r="B97" s="297"/>
      <c r="C97" s="272" t="s">
        <v>49</v>
      </c>
      <c r="D97" s="272"/>
      <c r="E97" s="272"/>
      <c r="F97" s="295" t="s">
        <v>1018</v>
      </c>
      <c r="G97" s="296"/>
      <c r="H97" s="272" t="s">
        <v>1056</v>
      </c>
      <c r="I97" s="272" t="s">
        <v>1053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1057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1012</v>
      </c>
      <c r="D103" s="287"/>
      <c r="E103" s="287"/>
      <c r="F103" s="287" t="s">
        <v>1013</v>
      </c>
      <c r="G103" s="288"/>
      <c r="H103" s="287" t="s">
        <v>55</v>
      </c>
      <c r="I103" s="287" t="s">
        <v>58</v>
      </c>
      <c r="J103" s="287" t="s">
        <v>1014</v>
      </c>
      <c r="K103" s="286"/>
    </row>
    <row r="104" s="1" customFormat="1" ht="17.25" customHeight="1">
      <c r="B104" s="284"/>
      <c r="C104" s="289" t="s">
        <v>1015</v>
      </c>
      <c r="D104" s="289"/>
      <c r="E104" s="289"/>
      <c r="F104" s="290" t="s">
        <v>1016</v>
      </c>
      <c r="G104" s="291"/>
      <c r="H104" s="289"/>
      <c r="I104" s="289"/>
      <c r="J104" s="289" t="s">
        <v>1017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54</v>
      </c>
      <c r="D106" s="294"/>
      <c r="E106" s="294"/>
      <c r="F106" s="295" t="s">
        <v>1018</v>
      </c>
      <c r="G106" s="272"/>
      <c r="H106" s="272" t="s">
        <v>1058</v>
      </c>
      <c r="I106" s="272" t="s">
        <v>1020</v>
      </c>
      <c r="J106" s="272">
        <v>20</v>
      </c>
      <c r="K106" s="286"/>
    </row>
    <row r="107" s="1" customFormat="1" ht="15" customHeight="1">
      <c r="B107" s="284"/>
      <c r="C107" s="272" t="s">
        <v>1021</v>
      </c>
      <c r="D107" s="272"/>
      <c r="E107" s="272"/>
      <c r="F107" s="295" t="s">
        <v>1018</v>
      </c>
      <c r="G107" s="272"/>
      <c r="H107" s="272" t="s">
        <v>1058</v>
      </c>
      <c r="I107" s="272" t="s">
        <v>1020</v>
      </c>
      <c r="J107" s="272">
        <v>120</v>
      </c>
      <c r="K107" s="286"/>
    </row>
    <row r="108" s="1" customFormat="1" ht="15" customHeight="1">
      <c r="B108" s="297"/>
      <c r="C108" s="272" t="s">
        <v>1023</v>
      </c>
      <c r="D108" s="272"/>
      <c r="E108" s="272"/>
      <c r="F108" s="295" t="s">
        <v>1024</v>
      </c>
      <c r="G108" s="272"/>
      <c r="H108" s="272" t="s">
        <v>1058</v>
      </c>
      <c r="I108" s="272" t="s">
        <v>1020</v>
      </c>
      <c r="J108" s="272">
        <v>50</v>
      </c>
      <c r="K108" s="286"/>
    </row>
    <row r="109" s="1" customFormat="1" ht="15" customHeight="1">
      <c r="B109" s="297"/>
      <c r="C109" s="272" t="s">
        <v>1026</v>
      </c>
      <c r="D109" s="272"/>
      <c r="E109" s="272"/>
      <c r="F109" s="295" t="s">
        <v>1018</v>
      </c>
      <c r="G109" s="272"/>
      <c r="H109" s="272" t="s">
        <v>1058</v>
      </c>
      <c r="I109" s="272" t="s">
        <v>1028</v>
      </c>
      <c r="J109" s="272"/>
      <c r="K109" s="286"/>
    </row>
    <row r="110" s="1" customFormat="1" ht="15" customHeight="1">
      <c r="B110" s="297"/>
      <c r="C110" s="272" t="s">
        <v>1037</v>
      </c>
      <c r="D110" s="272"/>
      <c r="E110" s="272"/>
      <c r="F110" s="295" t="s">
        <v>1024</v>
      </c>
      <c r="G110" s="272"/>
      <c r="H110" s="272" t="s">
        <v>1058</v>
      </c>
      <c r="I110" s="272" t="s">
        <v>1020</v>
      </c>
      <c r="J110" s="272">
        <v>50</v>
      </c>
      <c r="K110" s="286"/>
    </row>
    <row r="111" s="1" customFormat="1" ht="15" customHeight="1">
      <c r="B111" s="297"/>
      <c r="C111" s="272" t="s">
        <v>1045</v>
      </c>
      <c r="D111" s="272"/>
      <c r="E111" s="272"/>
      <c r="F111" s="295" t="s">
        <v>1024</v>
      </c>
      <c r="G111" s="272"/>
      <c r="H111" s="272" t="s">
        <v>1058</v>
      </c>
      <c r="I111" s="272" t="s">
        <v>1020</v>
      </c>
      <c r="J111" s="272">
        <v>50</v>
      </c>
      <c r="K111" s="286"/>
    </row>
    <row r="112" s="1" customFormat="1" ht="15" customHeight="1">
      <c r="B112" s="297"/>
      <c r="C112" s="272" t="s">
        <v>1043</v>
      </c>
      <c r="D112" s="272"/>
      <c r="E112" s="272"/>
      <c r="F112" s="295" t="s">
        <v>1024</v>
      </c>
      <c r="G112" s="272"/>
      <c r="H112" s="272" t="s">
        <v>1058</v>
      </c>
      <c r="I112" s="272" t="s">
        <v>1020</v>
      </c>
      <c r="J112" s="272">
        <v>50</v>
      </c>
      <c r="K112" s="286"/>
    </row>
    <row r="113" s="1" customFormat="1" ht="15" customHeight="1">
      <c r="B113" s="297"/>
      <c r="C113" s="272" t="s">
        <v>54</v>
      </c>
      <c r="D113" s="272"/>
      <c r="E113" s="272"/>
      <c r="F113" s="295" t="s">
        <v>1018</v>
      </c>
      <c r="G113" s="272"/>
      <c r="H113" s="272" t="s">
        <v>1059</v>
      </c>
      <c r="I113" s="272" t="s">
        <v>1020</v>
      </c>
      <c r="J113" s="272">
        <v>20</v>
      </c>
      <c r="K113" s="286"/>
    </row>
    <row r="114" s="1" customFormat="1" ht="15" customHeight="1">
      <c r="B114" s="297"/>
      <c r="C114" s="272" t="s">
        <v>1060</v>
      </c>
      <c r="D114" s="272"/>
      <c r="E114" s="272"/>
      <c r="F114" s="295" t="s">
        <v>1018</v>
      </c>
      <c r="G114" s="272"/>
      <c r="H114" s="272" t="s">
        <v>1061</v>
      </c>
      <c r="I114" s="272" t="s">
        <v>1020</v>
      </c>
      <c r="J114" s="272">
        <v>120</v>
      </c>
      <c r="K114" s="286"/>
    </row>
    <row r="115" s="1" customFormat="1" ht="15" customHeight="1">
      <c r="B115" s="297"/>
      <c r="C115" s="272" t="s">
        <v>39</v>
      </c>
      <c r="D115" s="272"/>
      <c r="E115" s="272"/>
      <c r="F115" s="295" t="s">
        <v>1018</v>
      </c>
      <c r="G115" s="272"/>
      <c r="H115" s="272" t="s">
        <v>1062</v>
      </c>
      <c r="I115" s="272" t="s">
        <v>1053</v>
      </c>
      <c r="J115" s="272"/>
      <c r="K115" s="286"/>
    </row>
    <row r="116" s="1" customFormat="1" ht="15" customHeight="1">
      <c r="B116" s="297"/>
      <c r="C116" s="272" t="s">
        <v>49</v>
      </c>
      <c r="D116" s="272"/>
      <c r="E116" s="272"/>
      <c r="F116" s="295" t="s">
        <v>1018</v>
      </c>
      <c r="G116" s="272"/>
      <c r="H116" s="272" t="s">
        <v>1063</v>
      </c>
      <c r="I116" s="272" t="s">
        <v>1053</v>
      </c>
      <c r="J116" s="272"/>
      <c r="K116" s="286"/>
    </row>
    <row r="117" s="1" customFormat="1" ht="15" customHeight="1">
      <c r="B117" s="297"/>
      <c r="C117" s="272" t="s">
        <v>58</v>
      </c>
      <c r="D117" s="272"/>
      <c r="E117" s="272"/>
      <c r="F117" s="295" t="s">
        <v>1018</v>
      </c>
      <c r="G117" s="272"/>
      <c r="H117" s="272" t="s">
        <v>1064</v>
      </c>
      <c r="I117" s="272" t="s">
        <v>1065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1066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1012</v>
      </c>
      <c r="D123" s="287"/>
      <c r="E123" s="287"/>
      <c r="F123" s="287" t="s">
        <v>1013</v>
      </c>
      <c r="G123" s="288"/>
      <c r="H123" s="287" t="s">
        <v>55</v>
      </c>
      <c r="I123" s="287" t="s">
        <v>58</v>
      </c>
      <c r="J123" s="287" t="s">
        <v>1014</v>
      </c>
      <c r="K123" s="316"/>
    </row>
    <row r="124" s="1" customFormat="1" ht="17.25" customHeight="1">
      <c r="B124" s="315"/>
      <c r="C124" s="289" t="s">
        <v>1015</v>
      </c>
      <c r="D124" s="289"/>
      <c r="E124" s="289"/>
      <c r="F124" s="290" t="s">
        <v>1016</v>
      </c>
      <c r="G124" s="291"/>
      <c r="H124" s="289"/>
      <c r="I124" s="289"/>
      <c r="J124" s="289" t="s">
        <v>1017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1021</v>
      </c>
      <c r="D126" s="294"/>
      <c r="E126" s="294"/>
      <c r="F126" s="295" t="s">
        <v>1018</v>
      </c>
      <c r="G126" s="272"/>
      <c r="H126" s="272" t="s">
        <v>1058</v>
      </c>
      <c r="I126" s="272" t="s">
        <v>1020</v>
      </c>
      <c r="J126" s="272">
        <v>120</v>
      </c>
      <c r="K126" s="320"/>
    </row>
    <row r="127" s="1" customFormat="1" ht="15" customHeight="1">
      <c r="B127" s="317"/>
      <c r="C127" s="272" t="s">
        <v>1067</v>
      </c>
      <c r="D127" s="272"/>
      <c r="E127" s="272"/>
      <c r="F127" s="295" t="s">
        <v>1018</v>
      </c>
      <c r="G127" s="272"/>
      <c r="H127" s="272" t="s">
        <v>1068</v>
      </c>
      <c r="I127" s="272" t="s">
        <v>1020</v>
      </c>
      <c r="J127" s="272" t="s">
        <v>1069</v>
      </c>
      <c r="K127" s="320"/>
    </row>
    <row r="128" s="1" customFormat="1" ht="15" customHeight="1">
      <c r="B128" s="317"/>
      <c r="C128" s="272" t="s">
        <v>966</v>
      </c>
      <c r="D128" s="272"/>
      <c r="E128" s="272"/>
      <c r="F128" s="295" t="s">
        <v>1018</v>
      </c>
      <c r="G128" s="272"/>
      <c r="H128" s="272" t="s">
        <v>1070</v>
      </c>
      <c r="I128" s="272" t="s">
        <v>1020</v>
      </c>
      <c r="J128" s="272" t="s">
        <v>1069</v>
      </c>
      <c r="K128" s="320"/>
    </row>
    <row r="129" s="1" customFormat="1" ht="15" customHeight="1">
      <c r="B129" s="317"/>
      <c r="C129" s="272" t="s">
        <v>1029</v>
      </c>
      <c r="D129" s="272"/>
      <c r="E129" s="272"/>
      <c r="F129" s="295" t="s">
        <v>1024</v>
      </c>
      <c r="G129" s="272"/>
      <c r="H129" s="272" t="s">
        <v>1030</v>
      </c>
      <c r="I129" s="272" t="s">
        <v>1020</v>
      </c>
      <c r="J129" s="272">
        <v>15</v>
      </c>
      <c r="K129" s="320"/>
    </row>
    <row r="130" s="1" customFormat="1" ht="15" customHeight="1">
      <c r="B130" s="317"/>
      <c r="C130" s="298" t="s">
        <v>1031</v>
      </c>
      <c r="D130" s="298"/>
      <c r="E130" s="298"/>
      <c r="F130" s="299" t="s">
        <v>1024</v>
      </c>
      <c r="G130" s="298"/>
      <c r="H130" s="298" t="s">
        <v>1032</v>
      </c>
      <c r="I130" s="298" t="s">
        <v>1020</v>
      </c>
      <c r="J130" s="298">
        <v>15</v>
      </c>
      <c r="K130" s="320"/>
    </row>
    <row r="131" s="1" customFormat="1" ht="15" customHeight="1">
      <c r="B131" s="317"/>
      <c r="C131" s="298" t="s">
        <v>1033</v>
      </c>
      <c r="D131" s="298"/>
      <c r="E131" s="298"/>
      <c r="F131" s="299" t="s">
        <v>1024</v>
      </c>
      <c r="G131" s="298"/>
      <c r="H131" s="298" t="s">
        <v>1034</v>
      </c>
      <c r="I131" s="298" t="s">
        <v>1020</v>
      </c>
      <c r="J131" s="298">
        <v>20</v>
      </c>
      <c r="K131" s="320"/>
    </row>
    <row r="132" s="1" customFormat="1" ht="15" customHeight="1">
      <c r="B132" s="317"/>
      <c r="C132" s="298" t="s">
        <v>1035</v>
      </c>
      <c r="D132" s="298"/>
      <c r="E132" s="298"/>
      <c r="F132" s="299" t="s">
        <v>1024</v>
      </c>
      <c r="G132" s="298"/>
      <c r="H132" s="298" t="s">
        <v>1036</v>
      </c>
      <c r="I132" s="298" t="s">
        <v>1020</v>
      </c>
      <c r="J132" s="298">
        <v>20</v>
      </c>
      <c r="K132" s="320"/>
    </row>
    <row r="133" s="1" customFormat="1" ht="15" customHeight="1">
      <c r="B133" s="317"/>
      <c r="C133" s="272" t="s">
        <v>1023</v>
      </c>
      <c r="D133" s="272"/>
      <c r="E133" s="272"/>
      <c r="F133" s="295" t="s">
        <v>1024</v>
      </c>
      <c r="G133" s="272"/>
      <c r="H133" s="272" t="s">
        <v>1058</v>
      </c>
      <c r="I133" s="272" t="s">
        <v>1020</v>
      </c>
      <c r="J133" s="272">
        <v>50</v>
      </c>
      <c r="K133" s="320"/>
    </row>
    <row r="134" s="1" customFormat="1" ht="15" customHeight="1">
      <c r="B134" s="317"/>
      <c r="C134" s="272" t="s">
        <v>1037</v>
      </c>
      <c r="D134" s="272"/>
      <c r="E134" s="272"/>
      <c r="F134" s="295" t="s">
        <v>1024</v>
      </c>
      <c r="G134" s="272"/>
      <c r="H134" s="272" t="s">
        <v>1058</v>
      </c>
      <c r="I134" s="272" t="s">
        <v>1020</v>
      </c>
      <c r="J134" s="272">
        <v>50</v>
      </c>
      <c r="K134" s="320"/>
    </row>
    <row r="135" s="1" customFormat="1" ht="15" customHeight="1">
      <c r="B135" s="317"/>
      <c r="C135" s="272" t="s">
        <v>1043</v>
      </c>
      <c r="D135" s="272"/>
      <c r="E135" s="272"/>
      <c r="F135" s="295" t="s">
        <v>1024</v>
      </c>
      <c r="G135" s="272"/>
      <c r="H135" s="272" t="s">
        <v>1058</v>
      </c>
      <c r="I135" s="272" t="s">
        <v>1020</v>
      </c>
      <c r="J135" s="272">
        <v>50</v>
      </c>
      <c r="K135" s="320"/>
    </row>
    <row r="136" s="1" customFormat="1" ht="15" customHeight="1">
      <c r="B136" s="317"/>
      <c r="C136" s="272" t="s">
        <v>1045</v>
      </c>
      <c r="D136" s="272"/>
      <c r="E136" s="272"/>
      <c r="F136" s="295" t="s">
        <v>1024</v>
      </c>
      <c r="G136" s="272"/>
      <c r="H136" s="272" t="s">
        <v>1058</v>
      </c>
      <c r="I136" s="272" t="s">
        <v>1020</v>
      </c>
      <c r="J136" s="272">
        <v>50</v>
      </c>
      <c r="K136" s="320"/>
    </row>
    <row r="137" s="1" customFormat="1" ht="15" customHeight="1">
      <c r="B137" s="317"/>
      <c r="C137" s="272" t="s">
        <v>1046</v>
      </c>
      <c r="D137" s="272"/>
      <c r="E137" s="272"/>
      <c r="F137" s="295" t="s">
        <v>1024</v>
      </c>
      <c r="G137" s="272"/>
      <c r="H137" s="272" t="s">
        <v>1071</v>
      </c>
      <c r="I137" s="272" t="s">
        <v>1020</v>
      </c>
      <c r="J137" s="272">
        <v>255</v>
      </c>
      <c r="K137" s="320"/>
    </row>
    <row r="138" s="1" customFormat="1" ht="15" customHeight="1">
      <c r="B138" s="317"/>
      <c r="C138" s="272" t="s">
        <v>1048</v>
      </c>
      <c r="D138" s="272"/>
      <c r="E138" s="272"/>
      <c r="F138" s="295" t="s">
        <v>1018</v>
      </c>
      <c r="G138" s="272"/>
      <c r="H138" s="272" t="s">
        <v>1072</v>
      </c>
      <c r="I138" s="272" t="s">
        <v>1050</v>
      </c>
      <c r="J138" s="272"/>
      <c r="K138" s="320"/>
    </row>
    <row r="139" s="1" customFormat="1" ht="15" customHeight="1">
      <c r="B139" s="317"/>
      <c r="C139" s="272" t="s">
        <v>1051</v>
      </c>
      <c r="D139" s="272"/>
      <c r="E139" s="272"/>
      <c r="F139" s="295" t="s">
        <v>1018</v>
      </c>
      <c r="G139" s="272"/>
      <c r="H139" s="272" t="s">
        <v>1073</v>
      </c>
      <c r="I139" s="272" t="s">
        <v>1053</v>
      </c>
      <c r="J139" s="272"/>
      <c r="K139" s="320"/>
    </row>
    <row r="140" s="1" customFormat="1" ht="15" customHeight="1">
      <c r="B140" s="317"/>
      <c r="C140" s="272" t="s">
        <v>1054</v>
      </c>
      <c r="D140" s="272"/>
      <c r="E140" s="272"/>
      <c r="F140" s="295" t="s">
        <v>1018</v>
      </c>
      <c r="G140" s="272"/>
      <c r="H140" s="272" t="s">
        <v>1054</v>
      </c>
      <c r="I140" s="272" t="s">
        <v>1053</v>
      </c>
      <c r="J140" s="272"/>
      <c r="K140" s="320"/>
    </row>
    <row r="141" s="1" customFormat="1" ht="15" customHeight="1">
      <c r="B141" s="317"/>
      <c r="C141" s="272" t="s">
        <v>39</v>
      </c>
      <c r="D141" s="272"/>
      <c r="E141" s="272"/>
      <c r="F141" s="295" t="s">
        <v>1018</v>
      </c>
      <c r="G141" s="272"/>
      <c r="H141" s="272" t="s">
        <v>1074</v>
      </c>
      <c r="I141" s="272" t="s">
        <v>1053</v>
      </c>
      <c r="J141" s="272"/>
      <c r="K141" s="320"/>
    </row>
    <row r="142" s="1" customFormat="1" ht="15" customHeight="1">
      <c r="B142" s="317"/>
      <c r="C142" s="272" t="s">
        <v>1075</v>
      </c>
      <c r="D142" s="272"/>
      <c r="E142" s="272"/>
      <c r="F142" s="295" t="s">
        <v>1018</v>
      </c>
      <c r="G142" s="272"/>
      <c r="H142" s="272" t="s">
        <v>1076</v>
      </c>
      <c r="I142" s="272" t="s">
        <v>1053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1077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1012</v>
      </c>
      <c r="D148" s="287"/>
      <c r="E148" s="287"/>
      <c r="F148" s="287" t="s">
        <v>1013</v>
      </c>
      <c r="G148" s="288"/>
      <c r="H148" s="287" t="s">
        <v>55</v>
      </c>
      <c r="I148" s="287" t="s">
        <v>58</v>
      </c>
      <c r="J148" s="287" t="s">
        <v>1014</v>
      </c>
      <c r="K148" s="286"/>
    </row>
    <row r="149" s="1" customFormat="1" ht="17.25" customHeight="1">
      <c r="B149" s="284"/>
      <c r="C149" s="289" t="s">
        <v>1015</v>
      </c>
      <c r="D149" s="289"/>
      <c r="E149" s="289"/>
      <c r="F149" s="290" t="s">
        <v>1016</v>
      </c>
      <c r="G149" s="291"/>
      <c r="H149" s="289"/>
      <c r="I149" s="289"/>
      <c r="J149" s="289" t="s">
        <v>1017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1021</v>
      </c>
      <c r="D151" s="272"/>
      <c r="E151" s="272"/>
      <c r="F151" s="325" t="s">
        <v>1018</v>
      </c>
      <c r="G151" s="272"/>
      <c r="H151" s="324" t="s">
        <v>1058</v>
      </c>
      <c r="I151" s="324" t="s">
        <v>1020</v>
      </c>
      <c r="J151" s="324">
        <v>120</v>
      </c>
      <c r="K151" s="320"/>
    </row>
    <row r="152" s="1" customFormat="1" ht="15" customHeight="1">
      <c r="B152" s="297"/>
      <c r="C152" s="324" t="s">
        <v>1067</v>
      </c>
      <c r="D152" s="272"/>
      <c r="E152" s="272"/>
      <c r="F152" s="325" t="s">
        <v>1018</v>
      </c>
      <c r="G152" s="272"/>
      <c r="H152" s="324" t="s">
        <v>1078</v>
      </c>
      <c r="I152" s="324" t="s">
        <v>1020</v>
      </c>
      <c r="J152" s="324" t="s">
        <v>1069</v>
      </c>
      <c r="K152" s="320"/>
    </row>
    <row r="153" s="1" customFormat="1" ht="15" customHeight="1">
      <c r="B153" s="297"/>
      <c r="C153" s="324" t="s">
        <v>966</v>
      </c>
      <c r="D153" s="272"/>
      <c r="E153" s="272"/>
      <c r="F153" s="325" t="s">
        <v>1018</v>
      </c>
      <c r="G153" s="272"/>
      <c r="H153" s="324" t="s">
        <v>1079</v>
      </c>
      <c r="I153" s="324" t="s">
        <v>1020</v>
      </c>
      <c r="J153" s="324" t="s">
        <v>1069</v>
      </c>
      <c r="K153" s="320"/>
    </row>
    <row r="154" s="1" customFormat="1" ht="15" customHeight="1">
      <c r="B154" s="297"/>
      <c r="C154" s="324" t="s">
        <v>1023</v>
      </c>
      <c r="D154" s="272"/>
      <c r="E154" s="272"/>
      <c r="F154" s="325" t="s">
        <v>1024</v>
      </c>
      <c r="G154" s="272"/>
      <c r="H154" s="324" t="s">
        <v>1058</v>
      </c>
      <c r="I154" s="324" t="s">
        <v>1020</v>
      </c>
      <c r="J154" s="324">
        <v>50</v>
      </c>
      <c r="K154" s="320"/>
    </row>
    <row r="155" s="1" customFormat="1" ht="15" customHeight="1">
      <c r="B155" s="297"/>
      <c r="C155" s="324" t="s">
        <v>1026</v>
      </c>
      <c r="D155" s="272"/>
      <c r="E155" s="272"/>
      <c r="F155" s="325" t="s">
        <v>1018</v>
      </c>
      <c r="G155" s="272"/>
      <c r="H155" s="324" t="s">
        <v>1058</v>
      </c>
      <c r="I155" s="324" t="s">
        <v>1028</v>
      </c>
      <c r="J155" s="324"/>
      <c r="K155" s="320"/>
    </row>
    <row r="156" s="1" customFormat="1" ht="15" customHeight="1">
      <c r="B156" s="297"/>
      <c r="C156" s="324" t="s">
        <v>1037</v>
      </c>
      <c r="D156" s="272"/>
      <c r="E156" s="272"/>
      <c r="F156" s="325" t="s">
        <v>1024</v>
      </c>
      <c r="G156" s="272"/>
      <c r="H156" s="324" t="s">
        <v>1058</v>
      </c>
      <c r="I156" s="324" t="s">
        <v>1020</v>
      </c>
      <c r="J156" s="324">
        <v>50</v>
      </c>
      <c r="K156" s="320"/>
    </row>
    <row r="157" s="1" customFormat="1" ht="15" customHeight="1">
      <c r="B157" s="297"/>
      <c r="C157" s="324" t="s">
        <v>1045</v>
      </c>
      <c r="D157" s="272"/>
      <c r="E157" s="272"/>
      <c r="F157" s="325" t="s">
        <v>1024</v>
      </c>
      <c r="G157" s="272"/>
      <c r="H157" s="324" t="s">
        <v>1058</v>
      </c>
      <c r="I157" s="324" t="s">
        <v>1020</v>
      </c>
      <c r="J157" s="324">
        <v>50</v>
      </c>
      <c r="K157" s="320"/>
    </row>
    <row r="158" s="1" customFormat="1" ht="15" customHeight="1">
      <c r="B158" s="297"/>
      <c r="C158" s="324" t="s">
        <v>1043</v>
      </c>
      <c r="D158" s="272"/>
      <c r="E158" s="272"/>
      <c r="F158" s="325" t="s">
        <v>1024</v>
      </c>
      <c r="G158" s="272"/>
      <c r="H158" s="324" t="s">
        <v>1058</v>
      </c>
      <c r="I158" s="324" t="s">
        <v>1020</v>
      </c>
      <c r="J158" s="324">
        <v>50</v>
      </c>
      <c r="K158" s="320"/>
    </row>
    <row r="159" s="1" customFormat="1" ht="15" customHeight="1">
      <c r="B159" s="297"/>
      <c r="C159" s="324" t="s">
        <v>103</v>
      </c>
      <c r="D159" s="272"/>
      <c r="E159" s="272"/>
      <c r="F159" s="325" t="s">
        <v>1018</v>
      </c>
      <c r="G159" s="272"/>
      <c r="H159" s="324" t="s">
        <v>1080</v>
      </c>
      <c r="I159" s="324" t="s">
        <v>1020</v>
      </c>
      <c r="J159" s="324" t="s">
        <v>1081</v>
      </c>
      <c r="K159" s="320"/>
    </row>
    <row r="160" s="1" customFormat="1" ht="15" customHeight="1">
      <c r="B160" s="297"/>
      <c r="C160" s="324" t="s">
        <v>1082</v>
      </c>
      <c r="D160" s="272"/>
      <c r="E160" s="272"/>
      <c r="F160" s="325" t="s">
        <v>1018</v>
      </c>
      <c r="G160" s="272"/>
      <c r="H160" s="324" t="s">
        <v>1083</v>
      </c>
      <c r="I160" s="324" t="s">
        <v>1053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1084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1012</v>
      </c>
      <c r="D166" s="287"/>
      <c r="E166" s="287"/>
      <c r="F166" s="287" t="s">
        <v>1013</v>
      </c>
      <c r="G166" s="329"/>
      <c r="H166" s="330" t="s">
        <v>55</v>
      </c>
      <c r="I166" s="330" t="s">
        <v>58</v>
      </c>
      <c r="J166" s="287" t="s">
        <v>1014</v>
      </c>
      <c r="K166" s="264"/>
    </row>
    <row r="167" s="1" customFormat="1" ht="17.25" customHeight="1">
      <c r="B167" s="265"/>
      <c r="C167" s="289" t="s">
        <v>1015</v>
      </c>
      <c r="D167" s="289"/>
      <c r="E167" s="289"/>
      <c r="F167" s="290" t="s">
        <v>1016</v>
      </c>
      <c r="G167" s="331"/>
      <c r="H167" s="332"/>
      <c r="I167" s="332"/>
      <c r="J167" s="289" t="s">
        <v>1017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1021</v>
      </c>
      <c r="D169" s="272"/>
      <c r="E169" s="272"/>
      <c r="F169" s="295" t="s">
        <v>1018</v>
      </c>
      <c r="G169" s="272"/>
      <c r="H169" s="272" t="s">
        <v>1058</v>
      </c>
      <c r="I169" s="272" t="s">
        <v>1020</v>
      </c>
      <c r="J169" s="272">
        <v>120</v>
      </c>
      <c r="K169" s="320"/>
    </row>
    <row r="170" s="1" customFormat="1" ht="15" customHeight="1">
      <c r="B170" s="297"/>
      <c r="C170" s="272" t="s">
        <v>1067</v>
      </c>
      <c r="D170" s="272"/>
      <c r="E170" s="272"/>
      <c r="F170" s="295" t="s">
        <v>1018</v>
      </c>
      <c r="G170" s="272"/>
      <c r="H170" s="272" t="s">
        <v>1068</v>
      </c>
      <c r="I170" s="272" t="s">
        <v>1020</v>
      </c>
      <c r="J170" s="272" t="s">
        <v>1069</v>
      </c>
      <c r="K170" s="320"/>
    </row>
    <row r="171" s="1" customFormat="1" ht="15" customHeight="1">
      <c r="B171" s="297"/>
      <c r="C171" s="272" t="s">
        <v>966</v>
      </c>
      <c r="D171" s="272"/>
      <c r="E171" s="272"/>
      <c r="F171" s="295" t="s">
        <v>1018</v>
      </c>
      <c r="G171" s="272"/>
      <c r="H171" s="272" t="s">
        <v>1085</v>
      </c>
      <c r="I171" s="272" t="s">
        <v>1020</v>
      </c>
      <c r="J171" s="272" t="s">
        <v>1069</v>
      </c>
      <c r="K171" s="320"/>
    </row>
    <row r="172" s="1" customFormat="1" ht="15" customHeight="1">
      <c r="B172" s="297"/>
      <c r="C172" s="272" t="s">
        <v>1023</v>
      </c>
      <c r="D172" s="272"/>
      <c r="E172" s="272"/>
      <c r="F172" s="295" t="s">
        <v>1024</v>
      </c>
      <c r="G172" s="272"/>
      <c r="H172" s="272" t="s">
        <v>1085</v>
      </c>
      <c r="I172" s="272" t="s">
        <v>1020</v>
      </c>
      <c r="J172" s="272">
        <v>50</v>
      </c>
      <c r="K172" s="320"/>
    </row>
    <row r="173" s="1" customFormat="1" ht="15" customHeight="1">
      <c r="B173" s="297"/>
      <c r="C173" s="272" t="s">
        <v>1026</v>
      </c>
      <c r="D173" s="272"/>
      <c r="E173" s="272"/>
      <c r="F173" s="295" t="s">
        <v>1018</v>
      </c>
      <c r="G173" s="272"/>
      <c r="H173" s="272" t="s">
        <v>1085</v>
      </c>
      <c r="I173" s="272" t="s">
        <v>1028</v>
      </c>
      <c r="J173" s="272"/>
      <c r="K173" s="320"/>
    </row>
    <row r="174" s="1" customFormat="1" ht="15" customHeight="1">
      <c r="B174" s="297"/>
      <c r="C174" s="272" t="s">
        <v>1037</v>
      </c>
      <c r="D174" s="272"/>
      <c r="E174" s="272"/>
      <c r="F174" s="295" t="s">
        <v>1024</v>
      </c>
      <c r="G174" s="272"/>
      <c r="H174" s="272" t="s">
        <v>1085</v>
      </c>
      <c r="I174" s="272" t="s">
        <v>1020</v>
      </c>
      <c r="J174" s="272">
        <v>50</v>
      </c>
      <c r="K174" s="320"/>
    </row>
    <row r="175" s="1" customFormat="1" ht="15" customHeight="1">
      <c r="B175" s="297"/>
      <c r="C175" s="272" t="s">
        <v>1045</v>
      </c>
      <c r="D175" s="272"/>
      <c r="E175" s="272"/>
      <c r="F175" s="295" t="s">
        <v>1024</v>
      </c>
      <c r="G175" s="272"/>
      <c r="H175" s="272" t="s">
        <v>1085</v>
      </c>
      <c r="I175" s="272" t="s">
        <v>1020</v>
      </c>
      <c r="J175" s="272">
        <v>50</v>
      </c>
      <c r="K175" s="320"/>
    </row>
    <row r="176" s="1" customFormat="1" ht="15" customHeight="1">
      <c r="B176" s="297"/>
      <c r="C176" s="272" t="s">
        <v>1043</v>
      </c>
      <c r="D176" s="272"/>
      <c r="E176" s="272"/>
      <c r="F176" s="295" t="s">
        <v>1024</v>
      </c>
      <c r="G176" s="272"/>
      <c r="H176" s="272" t="s">
        <v>1085</v>
      </c>
      <c r="I176" s="272" t="s">
        <v>1020</v>
      </c>
      <c r="J176" s="272">
        <v>50</v>
      </c>
      <c r="K176" s="320"/>
    </row>
    <row r="177" s="1" customFormat="1" ht="15" customHeight="1">
      <c r="B177" s="297"/>
      <c r="C177" s="272" t="s">
        <v>118</v>
      </c>
      <c r="D177" s="272"/>
      <c r="E177" s="272"/>
      <c r="F177" s="295" t="s">
        <v>1018</v>
      </c>
      <c r="G177" s="272"/>
      <c r="H177" s="272" t="s">
        <v>1086</v>
      </c>
      <c r="I177" s="272" t="s">
        <v>1087</v>
      </c>
      <c r="J177" s="272"/>
      <c r="K177" s="320"/>
    </row>
    <row r="178" s="1" customFormat="1" ht="15" customHeight="1">
      <c r="B178" s="297"/>
      <c r="C178" s="272" t="s">
        <v>58</v>
      </c>
      <c r="D178" s="272"/>
      <c r="E178" s="272"/>
      <c r="F178" s="295" t="s">
        <v>1018</v>
      </c>
      <c r="G178" s="272"/>
      <c r="H178" s="272" t="s">
        <v>1088</v>
      </c>
      <c r="I178" s="272" t="s">
        <v>1089</v>
      </c>
      <c r="J178" s="272">
        <v>1</v>
      </c>
      <c r="K178" s="320"/>
    </row>
    <row r="179" s="1" customFormat="1" ht="15" customHeight="1">
      <c r="B179" s="297"/>
      <c r="C179" s="272" t="s">
        <v>54</v>
      </c>
      <c r="D179" s="272"/>
      <c r="E179" s="272"/>
      <c r="F179" s="295" t="s">
        <v>1018</v>
      </c>
      <c r="G179" s="272"/>
      <c r="H179" s="272" t="s">
        <v>1090</v>
      </c>
      <c r="I179" s="272" t="s">
        <v>1020</v>
      </c>
      <c r="J179" s="272">
        <v>20</v>
      </c>
      <c r="K179" s="320"/>
    </row>
    <row r="180" s="1" customFormat="1" ht="15" customHeight="1">
      <c r="B180" s="297"/>
      <c r="C180" s="272" t="s">
        <v>55</v>
      </c>
      <c r="D180" s="272"/>
      <c r="E180" s="272"/>
      <c r="F180" s="295" t="s">
        <v>1018</v>
      </c>
      <c r="G180" s="272"/>
      <c r="H180" s="272" t="s">
        <v>1091</v>
      </c>
      <c r="I180" s="272" t="s">
        <v>1020</v>
      </c>
      <c r="J180" s="272">
        <v>255</v>
      </c>
      <c r="K180" s="320"/>
    </row>
    <row r="181" s="1" customFormat="1" ht="15" customHeight="1">
      <c r="B181" s="297"/>
      <c r="C181" s="272" t="s">
        <v>119</v>
      </c>
      <c r="D181" s="272"/>
      <c r="E181" s="272"/>
      <c r="F181" s="295" t="s">
        <v>1018</v>
      </c>
      <c r="G181" s="272"/>
      <c r="H181" s="272" t="s">
        <v>982</v>
      </c>
      <c r="I181" s="272" t="s">
        <v>1020</v>
      </c>
      <c r="J181" s="272">
        <v>10</v>
      </c>
      <c r="K181" s="320"/>
    </row>
    <row r="182" s="1" customFormat="1" ht="15" customHeight="1">
      <c r="B182" s="297"/>
      <c r="C182" s="272" t="s">
        <v>120</v>
      </c>
      <c r="D182" s="272"/>
      <c r="E182" s="272"/>
      <c r="F182" s="295" t="s">
        <v>1018</v>
      </c>
      <c r="G182" s="272"/>
      <c r="H182" s="272" t="s">
        <v>1092</v>
      </c>
      <c r="I182" s="272" t="s">
        <v>1053</v>
      </c>
      <c r="J182" s="272"/>
      <c r="K182" s="320"/>
    </row>
    <row r="183" s="1" customFormat="1" ht="15" customHeight="1">
      <c r="B183" s="297"/>
      <c r="C183" s="272" t="s">
        <v>1093</v>
      </c>
      <c r="D183" s="272"/>
      <c r="E183" s="272"/>
      <c r="F183" s="295" t="s">
        <v>1018</v>
      </c>
      <c r="G183" s="272"/>
      <c r="H183" s="272" t="s">
        <v>1094</v>
      </c>
      <c r="I183" s="272" t="s">
        <v>1053</v>
      </c>
      <c r="J183" s="272"/>
      <c r="K183" s="320"/>
    </row>
    <row r="184" s="1" customFormat="1" ht="15" customHeight="1">
      <c r="B184" s="297"/>
      <c r="C184" s="272" t="s">
        <v>1082</v>
      </c>
      <c r="D184" s="272"/>
      <c r="E184" s="272"/>
      <c r="F184" s="295" t="s">
        <v>1018</v>
      </c>
      <c r="G184" s="272"/>
      <c r="H184" s="272" t="s">
        <v>1095</v>
      </c>
      <c r="I184" s="272" t="s">
        <v>1053</v>
      </c>
      <c r="J184" s="272"/>
      <c r="K184" s="320"/>
    </row>
    <row r="185" s="1" customFormat="1" ht="15" customHeight="1">
      <c r="B185" s="297"/>
      <c r="C185" s="272" t="s">
        <v>122</v>
      </c>
      <c r="D185" s="272"/>
      <c r="E185" s="272"/>
      <c r="F185" s="295" t="s">
        <v>1024</v>
      </c>
      <c r="G185" s="272"/>
      <c r="H185" s="272" t="s">
        <v>1096</v>
      </c>
      <c r="I185" s="272" t="s">
        <v>1020</v>
      </c>
      <c r="J185" s="272">
        <v>50</v>
      </c>
      <c r="K185" s="320"/>
    </row>
    <row r="186" s="1" customFormat="1" ht="15" customHeight="1">
      <c r="B186" s="297"/>
      <c r="C186" s="272" t="s">
        <v>1097</v>
      </c>
      <c r="D186" s="272"/>
      <c r="E186" s="272"/>
      <c r="F186" s="295" t="s">
        <v>1024</v>
      </c>
      <c r="G186" s="272"/>
      <c r="H186" s="272" t="s">
        <v>1098</v>
      </c>
      <c r="I186" s="272" t="s">
        <v>1099</v>
      </c>
      <c r="J186" s="272"/>
      <c r="K186" s="320"/>
    </row>
    <row r="187" s="1" customFormat="1" ht="15" customHeight="1">
      <c r="B187" s="297"/>
      <c r="C187" s="272" t="s">
        <v>1100</v>
      </c>
      <c r="D187" s="272"/>
      <c r="E187" s="272"/>
      <c r="F187" s="295" t="s">
        <v>1024</v>
      </c>
      <c r="G187" s="272"/>
      <c r="H187" s="272" t="s">
        <v>1101</v>
      </c>
      <c r="I187" s="272" t="s">
        <v>1099</v>
      </c>
      <c r="J187" s="272"/>
      <c r="K187" s="320"/>
    </row>
    <row r="188" s="1" customFormat="1" ht="15" customHeight="1">
      <c r="B188" s="297"/>
      <c r="C188" s="272" t="s">
        <v>1102</v>
      </c>
      <c r="D188" s="272"/>
      <c r="E188" s="272"/>
      <c r="F188" s="295" t="s">
        <v>1024</v>
      </c>
      <c r="G188" s="272"/>
      <c r="H188" s="272" t="s">
        <v>1103</v>
      </c>
      <c r="I188" s="272" t="s">
        <v>1099</v>
      </c>
      <c r="J188" s="272"/>
      <c r="K188" s="320"/>
    </row>
    <row r="189" s="1" customFormat="1" ht="15" customHeight="1">
      <c r="B189" s="297"/>
      <c r="C189" s="333" t="s">
        <v>1104</v>
      </c>
      <c r="D189" s="272"/>
      <c r="E189" s="272"/>
      <c r="F189" s="295" t="s">
        <v>1024</v>
      </c>
      <c r="G189" s="272"/>
      <c r="H189" s="272" t="s">
        <v>1105</v>
      </c>
      <c r="I189" s="272" t="s">
        <v>1106</v>
      </c>
      <c r="J189" s="334" t="s">
        <v>1107</v>
      </c>
      <c r="K189" s="320"/>
    </row>
    <row r="190" s="1" customFormat="1" ht="15" customHeight="1">
      <c r="B190" s="297"/>
      <c r="C190" s="333" t="s">
        <v>43</v>
      </c>
      <c r="D190" s="272"/>
      <c r="E190" s="272"/>
      <c r="F190" s="295" t="s">
        <v>1018</v>
      </c>
      <c r="G190" s="272"/>
      <c r="H190" s="269" t="s">
        <v>1108</v>
      </c>
      <c r="I190" s="272" t="s">
        <v>1109</v>
      </c>
      <c r="J190" s="272"/>
      <c r="K190" s="320"/>
    </row>
    <row r="191" s="1" customFormat="1" ht="15" customHeight="1">
      <c r="B191" s="297"/>
      <c r="C191" s="333" t="s">
        <v>1110</v>
      </c>
      <c r="D191" s="272"/>
      <c r="E191" s="272"/>
      <c r="F191" s="295" t="s">
        <v>1018</v>
      </c>
      <c r="G191" s="272"/>
      <c r="H191" s="272" t="s">
        <v>1111</v>
      </c>
      <c r="I191" s="272" t="s">
        <v>1053</v>
      </c>
      <c r="J191" s="272"/>
      <c r="K191" s="320"/>
    </row>
    <row r="192" s="1" customFormat="1" ht="15" customHeight="1">
      <c r="B192" s="297"/>
      <c r="C192" s="333" t="s">
        <v>1112</v>
      </c>
      <c r="D192" s="272"/>
      <c r="E192" s="272"/>
      <c r="F192" s="295" t="s">
        <v>1018</v>
      </c>
      <c r="G192" s="272"/>
      <c r="H192" s="272" t="s">
        <v>1113</v>
      </c>
      <c r="I192" s="272" t="s">
        <v>1053</v>
      </c>
      <c r="J192" s="272"/>
      <c r="K192" s="320"/>
    </row>
    <row r="193" s="1" customFormat="1" ht="15" customHeight="1">
      <c r="B193" s="297"/>
      <c r="C193" s="333" t="s">
        <v>1114</v>
      </c>
      <c r="D193" s="272"/>
      <c r="E193" s="272"/>
      <c r="F193" s="295" t="s">
        <v>1024</v>
      </c>
      <c r="G193" s="272"/>
      <c r="H193" s="272" t="s">
        <v>1115</v>
      </c>
      <c r="I193" s="272" t="s">
        <v>1053</v>
      </c>
      <c r="J193" s="272"/>
      <c r="K193" s="320"/>
    </row>
    <row r="194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 s="1" customFormat="1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="1" customFormat="1" ht="21">
      <c r="B199" s="262"/>
      <c r="C199" s="263" t="s">
        <v>1116</v>
      </c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5.5" customHeight="1">
      <c r="B200" s="262"/>
      <c r="C200" s="336" t="s">
        <v>1117</v>
      </c>
      <c r="D200" s="336"/>
      <c r="E200" s="336"/>
      <c r="F200" s="336" t="s">
        <v>1118</v>
      </c>
      <c r="G200" s="337"/>
      <c r="H200" s="336" t="s">
        <v>1119</v>
      </c>
      <c r="I200" s="336"/>
      <c r="J200" s="336"/>
      <c r="K200" s="264"/>
    </row>
    <row r="20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="1" customFormat="1" ht="15" customHeight="1">
      <c r="B202" s="297"/>
      <c r="C202" s="272" t="s">
        <v>1109</v>
      </c>
      <c r="D202" s="272"/>
      <c r="E202" s="272"/>
      <c r="F202" s="295" t="s">
        <v>44</v>
      </c>
      <c r="G202" s="272"/>
      <c r="H202" s="272" t="s">
        <v>1120</v>
      </c>
      <c r="I202" s="272"/>
      <c r="J202" s="272"/>
      <c r="K202" s="320"/>
    </row>
    <row r="203" s="1" customFormat="1" ht="15" customHeight="1">
      <c r="B203" s="297"/>
      <c r="C203" s="272"/>
      <c r="D203" s="272"/>
      <c r="E203" s="272"/>
      <c r="F203" s="295" t="s">
        <v>45</v>
      </c>
      <c r="G203" s="272"/>
      <c r="H203" s="272" t="s">
        <v>1121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48</v>
      </c>
      <c r="G204" s="272"/>
      <c r="H204" s="272" t="s">
        <v>1122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46</v>
      </c>
      <c r="G205" s="272"/>
      <c r="H205" s="272" t="s">
        <v>1123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47</v>
      </c>
      <c r="G206" s="272"/>
      <c r="H206" s="272" t="s">
        <v>1124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/>
      <c r="G207" s="272"/>
      <c r="H207" s="272"/>
      <c r="I207" s="272"/>
      <c r="J207" s="272"/>
      <c r="K207" s="320"/>
    </row>
    <row r="208" s="1" customFormat="1" ht="15" customHeight="1">
      <c r="B208" s="297"/>
      <c r="C208" s="272" t="s">
        <v>1065</v>
      </c>
      <c r="D208" s="272"/>
      <c r="E208" s="272"/>
      <c r="F208" s="295" t="s">
        <v>80</v>
      </c>
      <c r="G208" s="272"/>
      <c r="H208" s="272" t="s">
        <v>1125</v>
      </c>
      <c r="I208" s="272"/>
      <c r="J208" s="272"/>
      <c r="K208" s="320"/>
    </row>
    <row r="209" s="1" customFormat="1" ht="15" customHeight="1">
      <c r="B209" s="297"/>
      <c r="C209" s="272"/>
      <c r="D209" s="272"/>
      <c r="E209" s="272"/>
      <c r="F209" s="295" t="s">
        <v>961</v>
      </c>
      <c r="G209" s="272"/>
      <c r="H209" s="272" t="s">
        <v>962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959</v>
      </c>
      <c r="G210" s="272"/>
      <c r="H210" s="272" t="s">
        <v>1126</v>
      </c>
      <c r="I210" s="272"/>
      <c r="J210" s="272"/>
      <c r="K210" s="320"/>
    </row>
    <row r="211" s="1" customFormat="1" ht="15" customHeight="1">
      <c r="B211" s="338"/>
      <c r="C211" s="272"/>
      <c r="D211" s="272"/>
      <c r="E211" s="272"/>
      <c r="F211" s="295" t="s">
        <v>963</v>
      </c>
      <c r="G211" s="333"/>
      <c r="H211" s="324" t="s">
        <v>94</v>
      </c>
      <c r="I211" s="324"/>
      <c r="J211" s="324"/>
      <c r="K211" s="339"/>
    </row>
    <row r="212" s="1" customFormat="1" ht="15" customHeight="1">
      <c r="B212" s="338"/>
      <c r="C212" s="272"/>
      <c r="D212" s="272"/>
      <c r="E212" s="272"/>
      <c r="F212" s="295" t="s">
        <v>964</v>
      </c>
      <c r="G212" s="333"/>
      <c r="H212" s="324" t="s">
        <v>1127</v>
      </c>
      <c r="I212" s="324"/>
      <c r="J212" s="324"/>
      <c r="K212" s="339"/>
    </row>
    <row r="213" s="1" customFormat="1" ht="15" customHeight="1">
      <c r="B213" s="338"/>
      <c r="C213" s="272"/>
      <c r="D213" s="272"/>
      <c r="E213" s="272"/>
      <c r="F213" s="295"/>
      <c r="G213" s="333"/>
      <c r="H213" s="324"/>
      <c r="I213" s="324"/>
      <c r="J213" s="324"/>
      <c r="K213" s="339"/>
    </row>
    <row r="214" s="1" customFormat="1" ht="15" customHeight="1">
      <c r="B214" s="338"/>
      <c r="C214" s="272" t="s">
        <v>1089</v>
      </c>
      <c r="D214" s="272"/>
      <c r="E214" s="272"/>
      <c r="F214" s="295">
        <v>1</v>
      </c>
      <c r="G214" s="333"/>
      <c r="H214" s="324" t="s">
        <v>1128</v>
      </c>
      <c r="I214" s="324"/>
      <c r="J214" s="324"/>
      <c r="K214" s="339"/>
    </row>
    <row r="215" s="1" customFormat="1" ht="15" customHeight="1">
      <c r="B215" s="338"/>
      <c r="C215" s="272"/>
      <c r="D215" s="272"/>
      <c r="E215" s="272"/>
      <c r="F215" s="295">
        <v>2</v>
      </c>
      <c r="G215" s="333"/>
      <c r="H215" s="324" t="s">
        <v>1129</v>
      </c>
      <c r="I215" s="324"/>
      <c r="J215" s="324"/>
      <c r="K215" s="339"/>
    </row>
    <row r="216" s="1" customFormat="1" ht="15" customHeight="1">
      <c r="B216" s="338"/>
      <c r="C216" s="272"/>
      <c r="D216" s="272"/>
      <c r="E216" s="272"/>
      <c r="F216" s="295">
        <v>3</v>
      </c>
      <c r="G216" s="333"/>
      <c r="H216" s="324" t="s">
        <v>1130</v>
      </c>
      <c r="I216" s="324"/>
      <c r="J216" s="324"/>
      <c r="K216" s="339"/>
    </row>
    <row r="217" s="1" customFormat="1" ht="15" customHeight="1">
      <c r="B217" s="338"/>
      <c r="C217" s="272"/>
      <c r="D217" s="272"/>
      <c r="E217" s="272"/>
      <c r="F217" s="295">
        <v>4</v>
      </c>
      <c r="G217" s="333"/>
      <c r="H217" s="324" t="s">
        <v>1131</v>
      </c>
      <c r="I217" s="324"/>
      <c r="J217" s="324"/>
      <c r="K217" s="339"/>
    </row>
    <row r="218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2020-10-05T11:01:16Z</dcterms:created>
  <dcterms:modified xsi:type="dcterms:W3CDTF">2020-10-05T11:01:24Z</dcterms:modified>
</cp:coreProperties>
</file>