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30" windowWidth="17955" windowHeight="15870"/>
  </bookViews>
  <sheets>
    <sheet name="Stavba" sheetId="1" r:id="rId1"/>
    <sheet name="00 1 KL" sheetId="2" r:id="rId2"/>
    <sheet name="00 1 Rek" sheetId="3" r:id="rId3"/>
    <sheet name="00 1 Pol" sheetId="4" r:id="rId4"/>
    <sheet name="00 2 KL" sheetId="5" r:id="rId5"/>
    <sheet name="00 2 Rek" sheetId="6" r:id="rId6"/>
    <sheet name="00 2 Pol" sheetId="7" r:id="rId7"/>
    <sheet name="I0 1 01-01 KL" sheetId="8" r:id="rId8"/>
    <sheet name="I0 1 01-01 Rek" sheetId="9" r:id="rId9"/>
    <sheet name="I0 1 01-01 Pol" sheetId="10" r:id="rId10"/>
    <sheet name="I0 2 02-01 KL" sheetId="11" r:id="rId11"/>
    <sheet name="I0 2 02-01 Rek" sheetId="12" r:id="rId12"/>
    <sheet name="I0 2 02-01 Pol" sheetId="13" r:id="rId13"/>
    <sheet name="I0 3 03-01 KL" sheetId="14" r:id="rId14"/>
    <sheet name="I0 3 03-01 Rek" sheetId="15" r:id="rId15"/>
    <sheet name="I0 3 03-01 Pol" sheetId="16" r:id="rId16"/>
    <sheet name="I0 3 03-02 KL" sheetId="17" r:id="rId17"/>
    <sheet name="I0 3 03-02 Rek" sheetId="18" r:id="rId18"/>
    <sheet name="I0 3 03-02 Pol" sheetId="19" r:id="rId19"/>
    <sheet name="I0 4 04-01 KL" sheetId="20" r:id="rId20"/>
    <sheet name="I0 4 04-01 Rek" sheetId="21" r:id="rId21"/>
    <sheet name="I0 4 04-01 Pol" sheetId="22" r:id="rId22"/>
    <sheet name="I0 5 05-01 KL" sheetId="23" r:id="rId23"/>
    <sheet name="I0 5 05-01 Rek" sheetId="24" r:id="rId24"/>
    <sheet name="I0 5 05-01 Pol" sheetId="25" r:id="rId25"/>
    <sheet name="S01 01-01 KL" sheetId="26" r:id="rId26"/>
    <sheet name="S01 01-01 Rek" sheetId="27" r:id="rId27"/>
    <sheet name="S01 01-01 Pol" sheetId="28" r:id="rId28"/>
    <sheet name="S01 01-02 KL" sheetId="29" r:id="rId29"/>
    <sheet name="S01 01-02 Rek" sheetId="30" r:id="rId30"/>
    <sheet name="S01 01-02 Pol" sheetId="31" r:id="rId31"/>
    <sheet name="S01 01-03 KL" sheetId="32" r:id="rId32"/>
    <sheet name="S01 01-03 Rek" sheetId="33" r:id="rId33"/>
    <sheet name="S01 01-03 Pol" sheetId="34" r:id="rId34"/>
    <sheet name="S01 01-04 KL" sheetId="35" r:id="rId35"/>
    <sheet name="S01 01-04 Rek" sheetId="36" r:id="rId36"/>
    <sheet name="S01 01-04 Pol" sheetId="37" r:id="rId37"/>
    <sheet name="S02 02-01 KL" sheetId="38" r:id="rId38"/>
    <sheet name="S02 02-01 Rek" sheetId="39" r:id="rId39"/>
    <sheet name="S02 02-01 Pol" sheetId="40" r:id="rId40"/>
    <sheet name="S02 02-02 KL" sheetId="41" r:id="rId41"/>
    <sheet name="S02 02-02 Rek" sheetId="42" r:id="rId42"/>
    <sheet name="S02 02-02 Pol" sheetId="43" r:id="rId43"/>
    <sheet name="S03 03-01 KL" sheetId="44" r:id="rId44"/>
    <sheet name="S03 03-01 Rek" sheetId="45" r:id="rId45"/>
    <sheet name="S03 03-01 Pol" sheetId="46" r:id="rId46"/>
    <sheet name="S03 03-02 KL" sheetId="47" r:id="rId47"/>
    <sheet name="S03 03-02 Rek" sheetId="48" r:id="rId48"/>
    <sheet name="S03 03-02 Pol" sheetId="49" r:id="rId49"/>
    <sheet name="S03 03-03 KL" sheetId="50" r:id="rId50"/>
    <sheet name="S03 03-03 Rek" sheetId="51" r:id="rId51"/>
    <sheet name="S03 03-03 Pol" sheetId="52" r:id="rId52"/>
    <sheet name="S04 04-01 KL" sheetId="53" r:id="rId53"/>
    <sheet name="S04 04-01 Rek" sheetId="54" r:id="rId54"/>
    <sheet name="S04 04-01 Pol" sheetId="55" r:id="rId55"/>
    <sheet name="S04 04-02 KL" sheetId="56" r:id="rId56"/>
    <sheet name="S04 04-02 Rek" sheetId="57" r:id="rId57"/>
    <sheet name="S04 04-02 Pol" sheetId="58" r:id="rId58"/>
    <sheet name="S05 05-01 KL" sheetId="59" r:id="rId59"/>
    <sheet name="S05 05-01 Rek" sheetId="60" r:id="rId60"/>
    <sheet name="S05 05-01 Pol" sheetId="61" r:id="rId61"/>
    <sheet name="S05 05-02 KL" sheetId="62" r:id="rId62"/>
    <sheet name="S05 05-02 Rek" sheetId="63" r:id="rId63"/>
    <sheet name="S05 05-02 Pol" sheetId="64" r:id="rId64"/>
    <sheet name="S05 05-03 KL" sheetId="65" r:id="rId65"/>
    <sheet name="S05 05-03 Rek" sheetId="66" r:id="rId66"/>
    <sheet name="S05 05-03 Pol" sheetId="67" r:id="rId67"/>
    <sheet name="S05 05-04 KL" sheetId="68" r:id="rId68"/>
    <sheet name="S05 05-04 Rek" sheetId="69" r:id="rId69"/>
    <sheet name="S05 05-04 Pol" sheetId="70" r:id="rId70"/>
    <sheet name="S06 06-01 KL" sheetId="71" r:id="rId71"/>
    <sheet name="S06 06-01 Rek" sheetId="72" r:id="rId72"/>
    <sheet name="S06 06-01 Pol" sheetId="73" r:id="rId73"/>
    <sheet name="S06 06-02 KL" sheetId="74" r:id="rId74"/>
    <sheet name="S06 06-02 Rek" sheetId="75" r:id="rId75"/>
    <sheet name="S06 06-02 Pol" sheetId="76" r:id="rId76"/>
    <sheet name="S06 06-03 KL" sheetId="77" r:id="rId77"/>
    <sheet name="S06 06-03 Rek" sheetId="78" r:id="rId78"/>
    <sheet name="S06 06-03 Pol" sheetId="79" r:id="rId79"/>
    <sheet name="S06 06-04 KL" sheetId="80" r:id="rId80"/>
    <sheet name="S06 06-04 Rek" sheetId="81" r:id="rId81"/>
    <sheet name="S06 06-04 Pol" sheetId="82" r:id="rId82"/>
    <sheet name="S06 06-05 KL" sheetId="83" r:id="rId83"/>
    <sheet name="S06 06-05 Rek" sheetId="84" r:id="rId84"/>
    <sheet name="S06 06-05 Pol" sheetId="85" r:id="rId85"/>
    <sheet name="S07 07-01 KL" sheetId="86" r:id="rId86"/>
    <sheet name="S07 07-01 Rek" sheetId="87" r:id="rId87"/>
    <sheet name="S07 07-01 Pol" sheetId="88" r:id="rId88"/>
    <sheet name="S08 08-01 KL" sheetId="89" r:id="rId89"/>
    <sheet name="S08 08-01 Rek" sheetId="90" r:id="rId90"/>
    <sheet name="S08 08-01 Pol" sheetId="91" r:id="rId91"/>
    <sheet name="S09 09-01 KL" sheetId="92" r:id="rId92"/>
    <sheet name="S09 09-01 Rek" sheetId="93" r:id="rId93"/>
    <sheet name="S09 09-01 Pol" sheetId="94" r:id="rId94"/>
    <sheet name="S09 09-02 KL" sheetId="95" r:id="rId95"/>
    <sheet name="S09 09-02 Rek" sheetId="96" r:id="rId96"/>
    <sheet name="S09 09-02 Pol" sheetId="97" r:id="rId97"/>
    <sheet name="S10 10-01 KL" sheetId="98" r:id="rId98"/>
    <sheet name="S10 10-01 Rek" sheetId="99" r:id="rId99"/>
    <sheet name="S10 10-01 Pol" sheetId="100" r:id="rId100"/>
    <sheet name="Z01 01-01 KL" sheetId="101" r:id="rId101"/>
    <sheet name="Z01 01-01 Rek" sheetId="102" r:id="rId102"/>
    <sheet name="Z01 01-01 Pol" sheetId="103" r:id="rId103"/>
    <sheet name="Z01 01-02 KL" sheetId="104" r:id="rId104"/>
    <sheet name="Z01 01-02 Rek" sheetId="105" r:id="rId105"/>
    <sheet name="Z01 01-02 Pol" sheetId="106" r:id="rId106"/>
    <sheet name="Z01 01-03 KL" sheetId="107" r:id="rId107"/>
    <sheet name="Z01 01-03 Rek" sheetId="108" r:id="rId108"/>
    <sheet name="Z01 01-03 Pol" sheetId="109" r:id="rId109"/>
    <sheet name="Z01 01-04 KL" sheetId="110" r:id="rId110"/>
    <sheet name="Z01 01-04 Rek" sheetId="111" r:id="rId111"/>
    <sheet name="Z01 01-04 Pol" sheetId="112" r:id="rId112"/>
    <sheet name="Z01 01-05 KL" sheetId="113" r:id="rId113"/>
    <sheet name="Z01 01-05 Rek" sheetId="114" r:id="rId114"/>
    <sheet name="Z01 01-05 Pol" sheetId="115" r:id="rId115"/>
    <sheet name="Z01 01-06 KL" sheetId="116" r:id="rId116"/>
    <sheet name="Z01 01-06 Rek" sheetId="117" r:id="rId117"/>
    <sheet name="Z01 01-06 Pol" sheetId="118" r:id="rId118"/>
    <sheet name="Z01 01-07 KL" sheetId="119" r:id="rId119"/>
    <sheet name="Z01 01-07 Rek" sheetId="120" r:id="rId120"/>
    <sheet name="Z01 01-07 Pol" sheetId="121" r:id="rId121"/>
    <sheet name="Z01 01-08 KL" sheetId="122" r:id="rId122"/>
    <sheet name="Z01 01-08 Rek" sheetId="123" r:id="rId123"/>
    <sheet name="Z01 01-08 Pol" sheetId="124" r:id="rId124"/>
    <sheet name="Z01 01-09 KL" sheetId="125" r:id="rId125"/>
    <sheet name="Z01 01-09 Rek" sheetId="126" r:id="rId126"/>
    <sheet name="Z01 01-09 Pol" sheetId="127" r:id="rId127"/>
    <sheet name="Z01 01-10 KL" sheetId="128" r:id="rId128"/>
    <sheet name="Z01 01-10 Rek" sheetId="129" r:id="rId129"/>
    <sheet name="Z01 01-10 Pol" sheetId="130" r:id="rId130"/>
    <sheet name="Z01 01-11 KL" sheetId="131" r:id="rId131"/>
    <sheet name="Z01 01-11 Rek" sheetId="132" r:id="rId132"/>
    <sheet name="Z01 01-11 Pol" sheetId="133" r:id="rId133"/>
    <sheet name="Z02 02-01 KL" sheetId="134" r:id="rId134"/>
    <sheet name="Z02 02-01 Rek" sheetId="135" r:id="rId135"/>
    <sheet name="Z02 02-01 Pol" sheetId="136" r:id="rId136"/>
    <sheet name="Z02 02-02 KL" sheetId="137" r:id="rId137"/>
    <sheet name="Z02 02-02 Rek" sheetId="138" r:id="rId138"/>
    <sheet name="Z02 02-02 Pol" sheetId="139" r:id="rId139"/>
  </sheets>
  <definedNames>
    <definedName name="CelkemObjekty" localSheetId="0">Stavba!$F$48</definedName>
    <definedName name="CisloStavby" localSheetId="0">Stavba!$D$5</definedName>
    <definedName name="dadresa" localSheetId="0">Stavba!$D$8</definedName>
    <definedName name="DIČ" localSheetId="0">Stavba!$K$8</definedName>
    <definedName name="dmisto" localSheetId="0">Stavba!$D$9</definedName>
    <definedName name="dpsc" localSheetId="0">Stavba!$C$9</definedName>
    <definedName name="IČO" localSheetId="0">Stavba!$K$7</definedName>
    <definedName name="NazevObjektu" localSheetId="0">Stavba!$C$29</definedName>
    <definedName name="NazevStavby" localSheetId="0">Stavba!$E$5</definedName>
    <definedName name="_xlnm.Print_Titles" localSheetId="3">'00 1 Pol'!$1:$6</definedName>
    <definedName name="_xlnm.Print_Titles" localSheetId="2">'00 1 Rek'!$1:$6</definedName>
    <definedName name="_xlnm.Print_Titles" localSheetId="6">'00 2 Pol'!$1:$6</definedName>
    <definedName name="_xlnm.Print_Titles" localSheetId="5">'00 2 Rek'!$1:$6</definedName>
    <definedName name="_xlnm.Print_Titles" localSheetId="9">'I0 1 01-01 Pol'!$1:$6</definedName>
    <definedName name="_xlnm.Print_Titles" localSheetId="8">'I0 1 01-01 Rek'!$1:$6</definedName>
    <definedName name="_xlnm.Print_Titles" localSheetId="12">'I0 2 02-01 Pol'!$1:$6</definedName>
    <definedName name="_xlnm.Print_Titles" localSheetId="11">'I0 2 02-01 Rek'!$1:$6</definedName>
    <definedName name="_xlnm.Print_Titles" localSheetId="15">'I0 3 03-01 Pol'!$1:$6</definedName>
    <definedName name="_xlnm.Print_Titles" localSheetId="14">'I0 3 03-01 Rek'!$1:$6</definedName>
    <definedName name="_xlnm.Print_Titles" localSheetId="18">'I0 3 03-02 Pol'!$1:$6</definedName>
    <definedName name="_xlnm.Print_Titles" localSheetId="17">'I0 3 03-02 Rek'!$1:$6</definedName>
    <definedName name="_xlnm.Print_Titles" localSheetId="21">'I0 4 04-01 Pol'!$1:$6</definedName>
    <definedName name="_xlnm.Print_Titles" localSheetId="20">'I0 4 04-01 Rek'!$1:$6</definedName>
    <definedName name="_xlnm.Print_Titles" localSheetId="24">'I0 5 05-01 Pol'!$1:$6</definedName>
    <definedName name="_xlnm.Print_Titles" localSheetId="23">'I0 5 05-01 Rek'!$1:$6</definedName>
    <definedName name="_xlnm.Print_Titles" localSheetId="27">'S01 01-01 Pol'!$1:$6</definedName>
    <definedName name="_xlnm.Print_Titles" localSheetId="26">'S01 01-01 Rek'!$1:$6</definedName>
    <definedName name="_xlnm.Print_Titles" localSheetId="30">'S01 01-02 Pol'!$1:$6</definedName>
    <definedName name="_xlnm.Print_Titles" localSheetId="29">'S01 01-02 Rek'!$1:$6</definedName>
    <definedName name="_xlnm.Print_Titles" localSheetId="33">'S01 01-03 Pol'!$1:$6</definedName>
    <definedName name="_xlnm.Print_Titles" localSheetId="32">'S01 01-03 Rek'!$1:$6</definedName>
    <definedName name="_xlnm.Print_Titles" localSheetId="36">'S01 01-04 Pol'!$1:$6</definedName>
    <definedName name="_xlnm.Print_Titles" localSheetId="35">'S01 01-04 Rek'!$1:$6</definedName>
    <definedName name="_xlnm.Print_Titles" localSheetId="39">'S02 02-01 Pol'!$1:$6</definedName>
    <definedName name="_xlnm.Print_Titles" localSheetId="38">'S02 02-01 Rek'!$1:$6</definedName>
    <definedName name="_xlnm.Print_Titles" localSheetId="42">'S02 02-02 Pol'!$1:$6</definedName>
    <definedName name="_xlnm.Print_Titles" localSheetId="41">'S02 02-02 Rek'!$1:$6</definedName>
    <definedName name="_xlnm.Print_Titles" localSheetId="45">'S03 03-01 Pol'!$1:$6</definedName>
    <definedName name="_xlnm.Print_Titles" localSheetId="44">'S03 03-01 Rek'!$1:$6</definedName>
    <definedName name="_xlnm.Print_Titles" localSheetId="48">'S03 03-02 Pol'!$1:$6</definedName>
    <definedName name="_xlnm.Print_Titles" localSheetId="47">'S03 03-02 Rek'!$1:$6</definedName>
    <definedName name="_xlnm.Print_Titles" localSheetId="51">'S03 03-03 Pol'!$1:$6</definedName>
    <definedName name="_xlnm.Print_Titles" localSheetId="50">'S03 03-03 Rek'!$1:$6</definedName>
    <definedName name="_xlnm.Print_Titles" localSheetId="54">'S04 04-01 Pol'!$1:$6</definedName>
    <definedName name="_xlnm.Print_Titles" localSheetId="53">'S04 04-01 Rek'!$1:$6</definedName>
    <definedName name="_xlnm.Print_Titles" localSheetId="57">'S04 04-02 Pol'!$1:$6</definedName>
    <definedName name="_xlnm.Print_Titles" localSheetId="56">'S04 04-02 Rek'!$1:$6</definedName>
    <definedName name="_xlnm.Print_Titles" localSheetId="60">'S05 05-01 Pol'!$1:$6</definedName>
    <definedName name="_xlnm.Print_Titles" localSheetId="59">'S05 05-01 Rek'!$1:$6</definedName>
    <definedName name="_xlnm.Print_Titles" localSheetId="63">'S05 05-02 Pol'!$1:$6</definedName>
    <definedName name="_xlnm.Print_Titles" localSheetId="62">'S05 05-02 Rek'!$1:$6</definedName>
    <definedName name="_xlnm.Print_Titles" localSheetId="66">'S05 05-03 Pol'!$1:$6</definedName>
    <definedName name="_xlnm.Print_Titles" localSheetId="65">'S05 05-03 Rek'!$1:$6</definedName>
    <definedName name="_xlnm.Print_Titles" localSheetId="69">'S05 05-04 Pol'!$1:$6</definedName>
    <definedName name="_xlnm.Print_Titles" localSheetId="68">'S05 05-04 Rek'!$1:$6</definedName>
    <definedName name="_xlnm.Print_Titles" localSheetId="72">'S06 06-01 Pol'!$1:$6</definedName>
    <definedName name="_xlnm.Print_Titles" localSheetId="71">'S06 06-01 Rek'!$1:$6</definedName>
    <definedName name="_xlnm.Print_Titles" localSheetId="75">'S06 06-02 Pol'!$1:$6</definedName>
    <definedName name="_xlnm.Print_Titles" localSheetId="74">'S06 06-02 Rek'!$1:$6</definedName>
    <definedName name="_xlnm.Print_Titles" localSheetId="78">'S06 06-03 Pol'!$1:$6</definedName>
    <definedName name="_xlnm.Print_Titles" localSheetId="77">'S06 06-03 Rek'!$1:$6</definedName>
    <definedName name="_xlnm.Print_Titles" localSheetId="81">'S06 06-04 Pol'!$1:$6</definedName>
    <definedName name="_xlnm.Print_Titles" localSheetId="80">'S06 06-04 Rek'!$1:$6</definedName>
    <definedName name="_xlnm.Print_Titles" localSheetId="84">'S06 06-05 Pol'!$1:$6</definedName>
    <definedName name="_xlnm.Print_Titles" localSheetId="83">'S06 06-05 Rek'!$1:$6</definedName>
    <definedName name="_xlnm.Print_Titles" localSheetId="87">'S07 07-01 Pol'!$1:$6</definedName>
    <definedName name="_xlnm.Print_Titles" localSheetId="86">'S07 07-01 Rek'!$1:$6</definedName>
    <definedName name="_xlnm.Print_Titles" localSheetId="90">'S08 08-01 Pol'!$1:$6</definedName>
    <definedName name="_xlnm.Print_Titles" localSheetId="89">'S08 08-01 Rek'!$1:$6</definedName>
    <definedName name="_xlnm.Print_Titles" localSheetId="93">'S09 09-01 Pol'!$1:$6</definedName>
    <definedName name="_xlnm.Print_Titles" localSheetId="92">'S09 09-01 Rek'!$1:$6</definedName>
    <definedName name="_xlnm.Print_Titles" localSheetId="96">'S09 09-02 Pol'!$1:$6</definedName>
    <definedName name="_xlnm.Print_Titles" localSheetId="95">'S09 09-02 Rek'!$1:$6</definedName>
    <definedName name="_xlnm.Print_Titles" localSheetId="99">'S10 10-01 Pol'!$1:$6</definedName>
    <definedName name="_xlnm.Print_Titles" localSheetId="98">'S10 10-01 Rek'!$1:$6</definedName>
    <definedName name="_xlnm.Print_Titles" localSheetId="102">'Z01 01-01 Pol'!$1:$6</definedName>
    <definedName name="_xlnm.Print_Titles" localSheetId="101">'Z01 01-01 Rek'!$1:$6</definedName>
    <definedName name="_xlnm.Print_Titles" localSheetId="105">'Z01 01-02 Pol'!$1:$6</definedName>
    <definedName name="_xlnm.Print_Titles" localSheetId="104">'Z01 01-02 Rek'!$1:$6</definedName>
    <definedName name="_xlnm.Print_Titles" localSheetId="108">'Z01 01-03 Pol'!$1:$6</definedName>
    <definedName name="_xlnm.Print_Titles" localSheetId="107">'Z01 01-03 Rek'!$1:$6</definedName>
    <definedName name="_xlnm.Print_Titles" localSheetId="111">'Z01 01-04 Pol'!$1:$6</definedName>
    <definedName name="_xlnm.Print_Titles" localSheetId="110">'Z01 01-04 Rek'!$1:$6</definedName>
    <definedName name="_xlnm.Print_Titles" localSheetId="114">'Z01 01-05 Pol'!$1:$6</definedName>
    <definedName name="_xlnm.Print_Titles" localSheetId="113">'Z01 01-05 Rek'!$1:$6</definedName>
    <definedName name="_xlnm.Print_Titles" localSheetId="117">'Z01 01-06 Pol'!$1:$6</definedName>
    <definedName name="_xlnm.Print_Titles" localSheetId="116">'Z01 01-06 Rek'!$1:$6</definedName>
    <definedName name="_xlnm.Print_Titles" localSheetId="120">'Z01 01-07 Pol'!$1:$6</definedName>
    <definedName name="_xlnm.Print_Titles" localSheetId="119">'Z01 01-07 Rek'!$1:$6</definedName>
    <definedName name="_xlnm.Print_Titles" localSheetId="123">'Z01 01-08 Pol'!$1:$6</definedName>
    <definedName name="_xlnm.Print_Titles" localSheetId="122">'Z01 01-08 Rek'!$1:$6</definedName>
    <definedName name="_xlnm.Print_Titles" localSheetId="126">'Z01 01-09 Pol'!$1:$6</definedName>
    <definedName name="_xlnm.Print_Titles" localSheetId="125">'Z01 01-09 Rek'!$1:$6</definedName>
    <definedName name="_xlnm.Print_Titles" localSheetId="129">'Z01 01-10 Pol'!$1:$6</definedName>
    <definedName name="_xlnm.Print_Titles" localSheetId="128">'Z01 01-10 Rek'!$1:$6</definedName>
    <definedName name="_xlnm.Print_Titles" localSheetId="132">'Z01 01-11 Pol'!$1:$6</definedName>
    <definedName name="_xlnm.Print_Titles" localSheetId="131">'Z01 01-11 Rek'!$1:$6</definedName>
    <definedName name="_xlnm.Print_Titles" localSheetId="135">'Z02 02-01 Pol'!$1:$6</definedName>
    <definedName name="_xlnm.Print_Titles" localSheetId="134">'Z02 02-01 Rek'!$1:$6</definedName>
    <definedName name="_xlnm.Print_Titles" localSheetId="138">'Z02 02-02 Pol'!$1:$6</definedName>
    <definedName name="_xlnm.Print_Titles" localSheetId="137">'Z02 02-02 Rek'!$1:$6</definedName>
    <definedName name="Objednatel" localSheetId="0">Stavba!$D$11</definedName>
    <definedName name="Objekt" localSheetId="0">Stavba!$B$29</definedName>
    <definedName name="_xlnm.Print_Area" localSheetId="1">'00 1 KL'!$A$1:$G$45</definedName>
    <definedName name="_xlnm.Print_Area" localSheetId="3">'00 1 Pol'!$A$1:$K$44</definedName>
    <definedName name="_xlnm.Print_Area" localSheetId="2">'00 1 Rek'!$A$1:$I$22</definedName>
    <definedName name="_xlnm.Print_Area" localSheetId="4">'00 2 KL'!$A$1:$G$45</definedName>
    <definedName name="_xlnm.Print_Area" localSheetId="6">'00 2 Pol'!$A$1:$K$49</definedName>
    <definedName name="_xlnm.Print_Area" localSheetId="5">'00 2 Rek'!$A$1:$I$22</definedName>
    <definedName name="_xlnm.Print_Area" localSheetId="7">'I0 1 01-01 KL'!$A$1:$G$45</definedName>
    <definedName name="_xlnm.Print_Area" localSheetId="9">'I0 1 01-01 Pol'!$A$1:$K$70</definedName>
    <definedName name="_xlnm.Print_Area" localSheetId="8">'I0 1 01-01 Rek'!$A$1:$I$28</definedName>
    <definedName name="_xlnm.Print_Area" localSheetId="10">'I0 2 02-01 KL'!$A$1:$G$45</definedName>
    <definedName name="_xlnm.Print_Area" localSheetId="12">'I0 2 02-01 Pol'!$A$1:$K$116</definedName>
    <definedName name="_xlnm.Print_Area" localSheetId="11">'I0 2 02-01 Rek'!$A$1:$I$30</definedName>
    <definedName name="_xlnm.Print_Area" localSheetId="13">'I0 3 03-01 KL'!$A$1:$G$45</definedName>
    <definedName name="_xlnm.Print_Area" localSheetId="15">'I0 3 03-01 Pol'!$A$1:$K$154</definedName>
    <definedName name="_xlnm.Print_Area" localSheetId="14">'I0 3 03-01 Rek'!$A$1:$I$29</definedName>
    <definedName name="_xlnm.Print_Area" localSheetId="16">'I0 3 03-02 KL'!$A$1:$G$45</definedName>
    <definedName name="_xlnm.Print_Area" localSheetId="18">'I0 3 03-02 Pol'!$A$1:$K$114</definedName>
    <definedName name="_xlnm.Print_Area" localSheetId="17">'I0 3 03-02 Rek'!$A$1:$I$27</definedName>
    <definedName name="_xlnm.Print_Area" localSheetId="19">'I0 4 04-01 KL'!$A$1:$G$45</definedName>
    <definedName name="_xlnm.Print_Area" localSheetId="21">'I0 4 04-01 Pol'!$A$1:$K$75</definedName>
    <definedName name="_xlnm.Print_Area" localSheetId="20">'I0 4 04-01 Rek'!$A$1:$I$27</definedName>
    <definedName name="_xlnm.Print_Area" localSheetId="22">'I0 5 05-01 KL'!$A$1:$G$45</definedName>
    <definedName name="_xlnm.Print_Area" localSheetId="24">'I0 5 05-01 Pol'!$A$1:$K$70</definedName>
    <definedName name="_xlnm.Print_Area" localSheetId="23">'I0 5 05-01 Rek'!$A$1:$I$27</definedName>
    <definedName name="_xlnm.Print_Area" localSheetId="25">'S01 01-01 KL'!$A$1:$G$45</definedName>
    <definedName name="_xlnm.Print_Area" localSheetId="27">'S01 01-01 Pol'!$A$1:$K$49</definedName>
    <definedName name="_xlnm.Print_Area" localSheetId="26">'S01 01-01 Rek'!$A$1:$I$26</definedName>
    <definedName name="_xlnm.Print_Area" localSheetId="28">'S01 01-02 KL'!$A$1:$G$45</definedName>
    <definedName name="_xlnm.Print_Area" localSheetId="30">'S01 01-02 Pol'!$A$1:$K$29</definedName>
    <definedName name="_xlnm.Print_Area" localSheetId="29">'S01 01-02 Rek'!$A$1:$I$23</definedName>
    <definedName name="_xlnm.Print_Area" localSheetId="31">'S01 01-03 KL'!$A$1:$G$45</definedName>
    <definedName name="_xlnm.Print_Area" localSheetId="33">'S01 01-03 Pol'!$A$1:$K$228</definedName>
    <definedName name="_xlnm.Print_Area" localSheetId="32">'S01 01-03 Rek'!$A$1:$I$34</definedName>
    <definedName name="_xlnm.Print_Area" localSheetId="34">'S01 01-04 KL'!$A$1:$G$45</definedName>
    <definedName name="_xlnm.Print_Area" localSheetId="36">'S01 01-04 Pol'!$A$1:$K$123</definedName>
    <definedName name="_xlnm.Print_Area" localSheetId="35">'S01 01-04 Rek'!$A$1:$I$33</definedName>
    <definedName name="_xlnm.Print_Area" localSheetId="37">'S02 02-01 KL'!$A$1:$G$45</definedName>
    <definedName name="_xlnm.Print_Area" localSheetId="39">'S02 02-01 Pol'!$A$1:$K$65</definedName>
    <definedName name="_xlnm.Print_Area" localSheetId="38">'S02 02-01 Rek'!$A$1:$I$26</definedName>
    <definedName name="_xlnm.Print_Area" localSheetId="40">'S02 02-02 KL'!$A$1:$G$45</definedName>
    <definedName name="_xlnm.Print_Area" localSheetId="42">'S02 02-02 Pol'!$A$1:$K$75</definedName>
    <definedName name="_xlnm.Print_Area" localSheetId="41">'S02 02-02 Rek'!$A$1:$I$24</definedName>
    <definedName name="_xlnm.Print_Area" localSheetId="43">'S03 03-01 KL'!$A$1:$G$45</definedName>
    <definedName name="_xlnm.Print_Area" localSheetId="45">'S03 03-01 Pol'!$A$1:$K$58</definedName>
    <definedName name="_xlnm.Print_Area" localSheetId="44">'S03 03-01 Rek'!$A$1:$I$24</definedName>
    <definedName name="_xlnm.Print_Area" localSheetId="46">'S03 03-02 KL'!$A$1:$G$45</definedName>
    <definedName name="_xlnm.Print_Area" localSheetId="48">'S03 03-02 Pol'!$A$1:$K$66</definedName>
    <definedName name="_xlnm.Print_Area" localSheetId="47">'S03 03-02 Rek'!$A$1:$I$22</definedName>
    <definedName name="_xlnm.Print_Area" localSheetId="49">'S03 03-03 KL'!$A$1:$G$45</definedName>
    <definedName name="_xlnm.Print_Area" localSheetId="51">'S03 03-03 Pol'!$A$1:$K$70</definedName>
    <definedName name="_xlnm.Print_Area" localSheetId="50">'S03 03-03 Rek'!$A$1:$I$28</definedName>
    <definedName name="_xlnm.Print_Area" localSheetId="52">'S04 04-01 KL'!$A$1:$G$45</definedName>
    <definedName name="_xlnm.Print_Area" localSheetId="54">'S04 04-01 Pol'!$A$1:$K$73</definedName>
    <definedName name="_xlnm.Print_Area" localSheetId="53">'S04 04-01 Rek'!$A$1:$I$26</definedName>
    <definedName name="_xlnm.Print_Area" localSheetId="55">'S04 04-02 KL'!$A$1:$G$45</definedName>
    <definedName name="_xlnm.Print_Area" localSheetId="57">'S04 04-02 Pol'!$A$1:$K$41</definedName>
    <definedName name="_xlnm.Print_Area" localSheetId="56">'S04 04-02 Rek'!$A$1:$I$25</definedName>
    <definedName name="_xlnm.Print_Area" localSheetId="58">'S05 05-01 KL'!$A$1:$G$45</definedName>
    <definedName name="_xlnm.Print_Area" localSheetId="60">'S05 05-01 Pol'!$A$1:$K$361</definedName>
    <definedName name="_xlnm.Print_Area" localSheetId="59">'S05 05-01 Rek'!$A$1:$I$48</definedName>
    <definedName name="_xlnm.Print_Area" localSheetId="61">'S05 05-02 KL'!$A$1:$G$45</definedName>
    <definedName name="_xlnm.Print_Area" localSheetId="63">'S05 05-02 Pol'!$A$1:$K$71</definedName>
    <definedName name="_xlnm.Print_Area" localSheetId="62">'S05 05-02 Rek'!$A$1:$I$28</definedName>
    <definedName name="_xlnm.Print_Area" localSheetId="64">'S05 05-03 KL'!$A$1:$G$45</definedName>
    <definedName name="_xlnm.Print_Area" localSheetId="66">'S05 05-03 Pol'!$A$1:$K$242</definedName>
    <definedName name="_xlnm.Print_Area" localSheetId="65">'S05 05-03 Rek'!$A$1:$I$27</definedName>
    <definedName name="_xlnm.Print_Area" localSheetId="67">'S05 05-04 KL'!$A$1:$G$45</definedName>
    <definedName name="_xlnm.Print_Area" localSheetId="69">'S05 05-04 Pol'!$A$1:$K$20</definedName>
    <definedName name="_xlnm.Print_Area" localSheetId="68">'S05 05-04 Rek'!$A$1:$I$22</definedName>
    <definedName name="_xlnm.Print_Area" localSheetId="70">'S06 06-01 KL'!$A$1:$G$45</definedName>
    <definedName name="_xlnm.Print_Area" localSheetId="72">'S06 06-01 Pol'!$A$1:$K$69</definedName>
    <definedName name="_xlnm.Print_Area" localSheetId="71">'S06 06-01 Rek'!$A$1:$I$25</definedName>
    <definedName name="_xlnm.Print_Area" localSheetId="73">'S06 06-02 KL'!$A$1:$G$45</definedName>
    <definedName name="_xlnm.Print_Area" localSheetId="75">'S06 06-02 Pol'!$A$1:$K$90</definedName>
    <definedName name="_xlnm.Print_Area" localSheetId="74">'S06 06-02 Rek'!$A$1:$I$26</definedName>
    <definedName name="_xlnm.Print_Area" localSheetId="76">'S06 06-03 KL'!$A$1:$G$45</definedName>
    <definedName name="_xlnm.Print_Area" localSheetId="78">'S06 06-03 Pol'!$A$1:$K$64</definedName>
    <definedName name="_xlnm.Print_Area" localSheetId="77">'S06 06-03 Rek'!$A$1:$I$25</definedName>
    <definedName name="_xlnm.Print_Area" localSheetId="79">'S06 06-04 KL'!$A$1:$G$45</definedName>
    <definedName name="_xlnm.Print_Area" localSheetId="81">'S06 06-04 Pol'!$A$1:$K$42</definedName>
    <definedName name="_xlnm.Print_Area" localSheetId="80">'S06 06-04 Rek'!$A$1:$I$25</definedName>
    <definedName name="_xlnm.Print_Area" localSheetId="82">'S06 06-05 KL'!$A$1:$G$45</definedName>
    <definedName name="_xlnm.Print_Area" localSheetId="84">'S06 06-05 Pol'!$A$1:$K$63</definedName>
    <definedName name="_xlnm.Print_Area" localSheetId="83">'S06 06-05 Rek'!$A$1:$I$28</definedName>
    <definedName name="_xlnm.Print_Area" localSheetId="85">'S07 07-01 KL'!$A$1:$G$45</definedName>
    <definedName name="_xlnm.Print_Area" localSheetId="87">'S07 07-01 Pol'!$A$1:$K$87</definedName>
    <definedName name="_xlnm.Print_Area" localSheetId="86">'S07 07-01 Rek'!$A$1:$I$27</definedName>
    <definedName name="_xlnm.Print_Area" localSheetId="88">'S08 08-01 KL'!$A$1:$G$45</definedName>
    <definedName name="_xlnm.Print_Area" localSheetId="90">'S08 08-01 Pol'!$A$1:$K$61</definedName>
    <definedName name="_xlnm.Print_Area" localSheetId="89">'S08 08-01 Rek'!$A$1:$I$25</definedName>
    <definedName name="_xlnm.Print_Area" localSheetId="91">'S09 09-01 KL'!$A$1:$G$45</definedName>
    <definedName name="_xlnm.Print_Area" localSheetId="93">'S09 09-01 Pol'!$A$1:$K$107</definedName>
    <definedName name="_xlnm.Print_Area" localSheetId="92">'S09 09-01 Rek'!$A$1:$I$25</definedName>
    <definedName name="_xlnm.Print_Area" localSheetId="94">'S09 09-02 KL'!$A$1:$G$45</definedName>
    <definedName name="_xlnm.Print_Area" localSheetId="96">'S09 09-02 Pol'!$A$1:$K$49</definedName>
    <definedName name="_xlnm.Print_Area" localSheetId="95">'S09 09-02 Rek'!$A$1:$I$22</definedName>
    <definedName name="_xlnm.Print_Area" localSheetId="97">'S10 10-01 KL'!$A$1:$G$45</definedName>
    <definedName name="_xlnm.Print_Area" localSheetId="99">'S10 10-01 Pol'!$A$1:$K$57</definedName>
    <definedName name="_xlnm.Print_Area" localSheetId="98">'S10 10-01 Rek'!$A$1:$I$25</definedName>
    <definedName name="_xlnm.Print_Area" localSheetId="0">Stavba!$B$1:$J$177</definedName>
    <definedName name="_xlnm.Print_Area" localSheetId="100">'Z01 01-01 KL'!$A$1:$G$45</definedName>
    <definedName name="_xlnm.Print_Area" localSheetId="102">'Z01 01-01 Pol'!$A$1:$K$33</definedName>
    <definedName name="_xlnm.Print_Area" localSheetId="101">'Z01 01-01 Rek'!$A$1:$I$22</definedName>
    <definedName name="_xlnm.Print_Area" localSheetId="103">'Z01 01-02 KL'!$A$1:$G$45</definedName>
    <definedName name="_xlnm.Print_Area" localSheetId="105">'Z01 01-02 Pol'!$A$1:$K$49</definedName>
    <definedName name="_xlnm.Print_Area" localSheetId="104">'Z01 01-02 Rek'!$A$1:$I$22</definedName>
    <definedName name="_xlnm.Print_Area" localSheetId="106">'Z01 01-03 KL'!$A$1:$G$45</definedName>
    <definedName name="_xlnm.Print_Area" localSheetId="108">'Z01 01-03 Pol'!$A$1:$K$338</definedName>
    <definedName name="_xlnm.Print_Area" localSheetId="107">'Z01 01-03 Rek'!$A$1:$I$33</definedName>
    <definedName name="_xlnm.Print_Area" localSheetId="109">'Z01 01-04 KL'!$A$1:$G$45</definedName>
    <definedName name="_xlnm.Print_Area" localSheetId="111">'Z01 01-04 Pol'!$A$1:$K$328</definedName>
    <definedName name="_xlnm.Print_Area" localSheetId="110">'Z01 01-04 Rek'!$A$1:$I$32</definedName>
    <definedName name="_xlnm.Print_Area" localSheetId="112">'Z01 01-05 KL'!$A$1:$G$45</definedName>
    <definedName name="_xlnm.Print_Area" localSheetId="114">'Z01 01-05 Pol'!$A$1:$K$40</definedName>
    <definedName name="_xlnm.Print_Area" localSheetId="113">'Z01 01-05 Rek'!$A$1:$I$24</definedName>
    <definedName name="_xlnm.Print_Area" localSheetId="115">'Z01 01-06 KL'!$A$1:$G$45</definedName>
    <definedName name="_xlnm.Print_Area" localSheetId="117">'Z01 01-06 Pol'!$A$1:$K$43</definedName>
    <definedName name="_xlnm.Print_Area" localSheetId="116">'Z01 01-06 Rek'!$A$1:$I$24</definedName>
    <definedName name="_xlnm.Print_Area" localSheetId="118">'Z01 01-07 KL'!$A$1:$G$45</definedName>
    <definedName name="_xlnm.Print_Area" localSheetId="120">'Z01 01-07 Pol'!$A$1:$K$48</definedName>
    <definedName name="_xlnm.Print_Area" localSheetId="119">'Z01 01-07 Rek'!$A$1:$I$24</definedName>
    <definedName name="_xlnm.Print_Area" localSheetId="121">'Z01 01-08 KL'!$A$1:$G$45</definedName>
    <definedName name="_xlnm.Print_Area" localSheetId="123">'Z01 01-08 Pol'!$A$1:$K$29</definedName>
    <definedName name="_xlnm.Print_Area" localSheetId="122">'Z01 01-08 Rek'!$A$1:$I$24</definedName>
    <definedName name="_xlnm.Print_Area" localSheetId="124">'Z01 01-09 KL'!$A$1:$G$45</definedName>
    <definedName name="_xlnm.Print_Area" localSheetId="126">'Z01 01-09 Pol'!$A$1:$K$29</definedName>
    <definedName name="_xlnm.Print_Area" localSheetId="125">'Z01 01-09 Rek'!$A$1:$I$24</definedName>
    <definedName name="_xlnm.Print_Area" localSheetId="127">'Z01 01-10 KL'!$A$1:$G$45</definedName>
    <definedName name="_xlnm.Print_Area" localSheetId="129">'Z01 01-10 Pol'!$A$1:$K$71</definedName>
    <definedName name="_xlnm.Print_Area" localSheetId="128">'Z01 01-10 Rek'!$A$1:$I$28</definedName>
    <definedName name="_xlnm.Print_Area" localSheetId="130">'Z01 01-11 KL'!$A$1:$G$45</definedName>
    <definedName name="_xlnm.Print_Area" localSheetId="132">'Z01 01-11 Pol'!$A$1:$K$25</definedName>
    <definedName name="_xlnm.Print_Area" localSheetId="131">'Z01 01-11 Rek'!$A$1:$I$22</definedName>
    <definedName name="_xlnm.Print_Area" localSheetId="133">'Z02 02-01 KL'!$A$1:$G$45</definedName>
    <definedName name="_xlnm.Print_Area" localSheetId="135">'Z02 02-01 Pol'!$A$1:$K$16</definedName>
    <definedName name="_xlnm.Print_Area" localSheetId="134">'Z02 02-01 Rek'!$A$1:$I$22</definedName>
    <definedName name="_xlnm.Print_Area" localSheetId="136">'Z02 02-02 KL'!$A$1:$G$45</definedName>
    <definedName name="_xlnm.Print_Area" localSheetId="138">'Z02 02-02 Pol'!$A$1:$K$155</definedName>
    <definedName name="_xlnm.Print_Area" localSheetId="137">'Z02 02-02 Rek'!$A$1:$I$30</definedName>
    <definedName name="odic" localSheetId="0">Stavba!$K$12</definedName>
    <definedName name="oico" localSheetId="0">Stavba!$K$11</definedName>
    <definedName name="omisto" localSheetId="0">Stavba!$D$13</definedName>
    <definedName name="onazev" localSheetId="0">Stavba!$D$12</definedName>
    <definedName name="opsc" localSheetId="0">Stavba!$C$13</definedName>
    <definedName name="SazbaDPH1" localSheetId="0">Stavba!$D$19</definedName>
    <definedName name="SazbaDPH2" localSheetId="0">Stavba!$D$21</definedName>
    <definedName name="solver_lin" localSheetId="3" hidden="1">0</definedName>
    <definedName name="solver_lin" localSheetId="6" hidden="1">0</definedName>
    <definedName name="solver_lin" localSheetId="9" hidden="1">0</definedName>
    <definedName name="solver_lin" localSheetId="12" hidden="1">0</definedName>
    <definedName name="solver_lin" localSheetId="15" hidden="1">0</definedName>
    <definedName name="solver_lin" localSheetId="18" hidden="1">0</definedName>
    <definedName name="solver_lin" localSheetId="21" hidden="1">0</definedName>
    <definedName name="solver_lin" localSheetId="24" hidden="1">0</definedName>
    <definedName name="solver_lin" localSheetId="27" hidden="1">0</definedName>
    <definedName name="solver_lin" localSheetId="30" hidden="1">0</definedName>
    <definedName name="solver_lin" localSheetId="33" hidden="1">0</definedName>
    <definedName name="solver_lin" localSheetId="36" hidden="1">0</definedName>
    <definedName name="solver_lin" localSheetId="39" hidden="1">0</definedName>
    <definedName name="solver_lin" localSheetId="42" hidden="1">0</definedName>
    <definedName name="solver_lin" localSheetId="45" hidden="1">0</definedName>
    <definedName name="solver_lin" localSheetId="48" hidden="1">0</definedName>
    <definedName name="solver_lin" localSheetId="51" hidden="1">0</definedName>
    <definedName name="solver_lin" localSheetId="54" hidden="1">0</definedName>
    <definedName name="solver_lin" localSheetId="57" hidden="1">0</definedName>
    <definedName name="solver_lin" localSheetId="60" hidden="1">0</definedName>
    <definedName name="solver_lin" localSheetId="63" hidden="1">0</definedName>
    <definedName name="solver_lin" localSheetId="66" hidden="1">0</definedName>
    <definedName name="solver_lin" localSheetId="69" hidden="1">0</definedName>
    <definedName name="solver_lin" localSheetId="72" hidden="1">0</definedName>
    <definedName name="solver_lin" localSheetId="75" hidden="1">0</definedName>
    <definedName name="solver_lin" localSheetId="78" hidden="1">0</definedName>
    <definedName name="solver_lin" localSheetId="81" hidden="1">0</definedName>
    <definedName name="solver_lin" localSheetId="84" hidden="1">0</definedName>
    <definedName name="solver_lin" localSheetId="87" hidden="1">0</definedName>
    <definedName name="solver_lin" localSheetId="90" hidden="1">0</definedName>
    <definedName name="solver_lin" localSheetId="93" hidden="1">0</definedName>
    <definedName name="solver_lin" localSheetId="96" hidden="1">0</definedName>
    <definedName name="solver_lin" localSheetId="99" hidden="1">0</definedName>
    <definedName name="solver_lin" localSheetId="102" hidden="1">0</definedName>
    <definedName name="solver_lin" localSheetId="105" hidden="1">0</definedName>
    <definedName name="solver_lin" localSheetId="108" hidden="1">0</definedName>
    <definedName name="solver_lin" localSheetId="111" hidden="1">0</definedName>
    <definedName name="solver_lin" localSheetId="114" hidden="1">0</definedName>
    <definedName name="solver_lin" localSheetId="117" hidden="1">0</definedName>
    <definedName name="solver_lin" localSheetId="120" hidden="1">0</definedName>
    <definedName name="solver_lin" localSheetId="123" hidden="1">0</definedName>
    <definedName name="solver_lin" localSheetId="126" hidden="1">0</definedName>
    <definedName name="solver_lin" localSheetId="129" hidden="1">0</definedName>
    <definedName name="solver_lin" localSheetId="132" hidden="1">0</definedName>
    <definedName name="solver_lin" localSheetId="135" hidden="1">0</definedName>
    <definedName name="solver_lin" localSheetId="138" hidden="1">0</definedName>
    <definedName name="solver_num" localSheetId="3" hidden="1">0</definedName>
    <definedName name="solver_num" localSheetId="6" hidden="1">0</definedName>
    <definedName name="solver_num" localSheetId="9" hidden="1">0</definedName>
    <definedName name="solver_num" localSheetId="12" hidden="1">0</definedName>
    <definedName name="solver_num" localSheetId="15" hidden="1">0</definedName>
    <definedName name="solver_num" localSheetId="18" hidden="1">0</definedName>
    <definedName name="solver_num" localSheetId="21" hidden="1">0</definedName>
    <definedName name="solver_num" localSheetId="24" hidden="1">0</definedName>
    <definedName name="solver_num" localSheetId="27" hidden="1">0</definedName>
    <definedName name="solver_num" localSheetId="30" hidden="1">0</definedName>
    <definedName name="solver_num" localSheetId="33" hidden="1">0</definedName>
    <definedName name="solver_num" localSheetId="36" hidden="1">0</definedName>
    <definedName name="solver_num" localSheetId="39" hidden="1">0</definedName>
    <definedName name="solver_num" localSheetId="42" hidden="1">0</definedName>
    <definedName name="solver_num" localSheetId="45" hidden="1">0</definedName>
    <definedName name="solver_num" localSheetId="48" hidden="1">0</definedName>
    <definedName name="solver_num" localSheetId="51" hidden="1">0</definedName>
    <definedName name="solver_num" localSheetId="54" hidden="1">0</definedName>
    <definedName name="solver_num" localSheetId="57" hidden="1">0</definedName>
    <definedName name="solver_num" localSheetId="60" hidden="1">0</definedName>
    <definedName name="solver_num" localSheetId="63" hidden="1">0</definedName>
    <definedName name="solver_num" localSheetId="66" hidden="1">0</definedName>
    <definedName name="solver_num" localSheetId="69" hidden="1">0</definedName>
    <definedName name="solver_num" localSheetId="72" hidden="1">0</definedName>
    <definedName name="solver_num" localSheetId="75" hidden="1">0</definedName>
    <definedName name="solver_num" localSheetId="78" hidden="1">0</definedName>
    <definedName name="solver_num" localSheetId="81" hidden="1">0</definedName>
    <definedName name="solver_num" localSheetId="84" hidden="1">0</definedName>
    <definedName name="solver_num" localSheetId="87" hidden="1">0</definedName>
    <definedName name="solver_num" localSheetId="90" hidden="1">0</definedName>
    <definedName name="solver_num" localSheetId="93" hidden="1">0</definedName>
    <definedName name="solver_num" localSheetId="96" hidden="1">0</definedName>
    <definedName name="solver_num" localSheetId="99" hidden="1">0</definedName>
    <definedName name="solver_num" localSheetId="102" hidden="1">0</definedName>
    <definedName name="solver_num" localSheetId="105" hidden="1">0</definedName>
    <definedName name="solver_num" localSheetId="108" hidden="1">0</definedName>
    <definedName name="solver_num" localSheetId="111" hidden="1">0</definedName>
    <definedName name="solver_num" localSheetId="114" hidden="1">0</definedName>
    <definedName name="solver_num" localSheetId="117" hidden="1">0</definedName>
    <definedName name="solver_num" localSheetId="120" hidden="1">0</definedName>
    <definedName name="solver_num" localSheetId="123" hidden="1">0</definedName>
    <definedName name="solver_num" localSheetId="126" hidden="1">0</definedName>
    <definedName name="solver_num" localSheetId="129" hidden="1">0</definedName>
    <definedName name="solver_num" localSheetId="132" hidden="1">0</definedName>
    <definedName name="solver_num" localSheetId="135" hidden="1">0</definedName>
    <definedName name="solver_num" localSheetId="138" hidden="1">0</definedName>
    <definedName name="solver_opt" localSheetId="3" hidden="1">'00 1 Pol'!#REF!</definedName>
    <definedName name="solver_opt" localSheetId="6" hidden="1">'00 2 Pol'!#REF!</definedName>
    <definedName name="solver_opt" localSheetId="9" hidden="1">'I0 1 01-01 Pol'!#REF!</definedName>
    <definedName name="solver_opt" localSheetId="12" hidden="1">'I0 2 02-01 Pol'!#REF!</definedName>
    <definedName name="solver_opt" localSheetId="15" hidden="1">'I0 3 03-01 Pol'!#REF!</definedName>
    <definedName name="solver_opt" localSheetId="18" hidden="1">'I0 3 03-02 Pol'!#REF!</definedName>
    <definedName name="solver_opt" localSheetId="21" hidden="1">'I0 4 04-01 Pol'!#REF!</definedName>
    <definedName name="solver_opt" localSheetId="24" hidden="1">'I0 5 05-01 Pol'!#REF!</definedName>
    <definedName name="solver_opt" localSheetId="27" hidden="1">'S01 01-01 Pol'!#REF!</definedName>
    <definedName name="solver_opt" localSheetId="30" hidden="1">'S01 01-02 Pol'!#REF!</definedName>
    <definedName name="solver_opt" localSheetId="33" hidden="1">'S01 01-03 Pol'!#REF!</definedName>
    <definedName name="solver_opt" localSheetId="36" hidden="1">'S01 01-04 Pol'!#REF!</definedName>
    <definedName name="solver_opt" localSheetId="39" hidden="1">'S02 02-01 Pol'!#REF!</definedName>
    <definedName name="solver_opt" localSheetId="42" hidden="1">'S02 02-02 Pol'!#REF!</definedName>
    <definedName name="solver_opt" localSheetId="45" hidden="1">'S03 03-01 Pol'!#REF!</definedName>
    <definedName name="solver_opt" localSheetId="48" hidden="1">'S03 03-02 Pol'!#REF!</definedName>
    <definedName name="solver_opt" localSheetId="51" hidden="1">'S03 03-03 Pol'!#REF!</definedName>
    <definedName name="solver_opt" localSheetId="54" hidden="1">'S04 04-01 Pol'!#REF!</definedName>
    <definedName name="solver_opt" localSheetId="57" hidden="1">'S04 04-02 Pol'!#REF!</definedName>
    <definedName name="solver_opt" localSheetId="60" hidden="1">'S05 05-01 Pol'!#REF!</definedName>
    <definedName name="solver_opt" localSheetId="63" hidden="1">'S05 05-02 Pol'!#REF!</definedName>
    <definedName name="solver_opt" localSheetId="66" hidden="1">'S05 05-03 Pol'!#REF!</definedName>
    <definedName name="solver_opt" localSheetId="69" hidden="1">'S05 05-04 Pol'!#REF!</definedName>
    <definedName name="solver_opt" localSheetId="72" hidden="1">'S06 06-01 Pol'!#REF!</definedName>
    <definedName name="solver_opt" localSheetId="75" hidden="1">'S06 06-02 Pol'!#REF!</definedName>
    <definedName name="solver_opt" localSheetId="78" hidden="1">'S06 06-03 Pol'!#REF!</definedName>
    <definedName name="solver_opt" localSheetId="81" hidden="1">'S06 06-04 Pol'!#REF!</definedName>
    <definedName name="solver_opt" localSheetId="84" hidden="1">'S06 06-05 Pol'!#REF!</definedName>
    <definedName name="solver_opt" localSheetId="87" hidden="1">'S07 07-01 Pol'!#REF!</definedName>
    <definedName name="solver_opt" localSheetId="90" hidden="1">'S08 08-01 Pol'!#REF!</definedName>
    <definedName name="solver_opt" localSheetId="93" hidden="1">'S09 09-01 Pol'!#REF!</definedName>
    <definedName name="solver_opt" localSheetId="96" hidden="1">'S09 09-02 Pol'!#REF!</definedName>
    <definedName name="solver_opt" localSheetId="99" hidden="1">'S10 10-01 Pol'!#REF!</definedName>
    <definedName name="solver_opt" localSheetId="102" hidden="1">'Z01 01-01 Pol'!#REF!</definedName>
    <definedName name="solver_opt" localSheetId="105" hidden="1">'Z01 01-02 Pol'!#REF!</definedName>
    <definedName name="solver_opt" localSheetId="108" hidden="1">'Z01 01-03 Pol'!#REF!</definedName>
    <definedName name="solver_opt" localSheetId="111" hidden="1">'Z01 01-04 Pol'!#REF!</definedName>
    <definedName name="solver_opt" localSheetId="114" hidden="1">'Z01 01-05 Pol'!#REF!</definedName>
    <definedName name="solver_opt" localSheetId="117" hidden="1">'Z01 01-06 Pol'!#REF!</definedName>
    <definedName name="solver_opt" localSheetId="120" hidden="1">'Z01 01-07 Pol'!#REF!</definedName>
    <definedName name="solver_opt" localSheetId="123" hidden="1">'Z01 01-08 Pol'!#REF!</definedName>
    <definedName name="solver_opt" localSheetId="126" hidden="1">'Z01 01-09 Pol'!#REF!</definedName>
    <definedName name="solver_opt" localSheetId="129" hidden="1">'Z01 01-10 Pol'!#REF!</definedName>
    <definedName name="solver_opt" localSheetId="132" hidden="1">'Z01 01-11 Pol'!#REF!</definedName>
    <definedName name="solver_opt" localSheetId="135" hidden="1">'Z02 02-01 Pol'!#REF!</definedName>
    <definedName name="solver_opt" localSheetId="138" hidden="1">'Z02 02-02 Pol'!#REF!</definedName>
    <definedName name="solver_typ" localSheetId="3" hidden="1">1</definedName>
    <definedName name="solver_typ" localSheetId="6" hidden="1">1</definedName>
    <definedName name="solver_typ" localSheetId="9" hidden="1">1</definedName>
    <definedName name="solver_typ" localSheetId="12" hidden="1">1</definedName>
    <definedName name="solver_typ" localSheetId="15" hidden="1">1</definedName>
    <definedName name="solver_typ" localSheetId="18" hidden="1">1</definedName>
    <definedName name="solver_typ" localSheetId="21" hidden="1">1</definedName>
    <definedName name="solver_typ" localSheetId="24" hidden="1">1</definedName>
    <definedName name="solver_typ" localSheetId="27" hidden="1">1</definedName>
    <definedName name="solver_typ" localSheetId="30" hidden="1">1</definedName>
    <definedName name="solver_typ" localSheetId="33" hidden="1">1</definedName>
    <definedName name="solver_typ" localSheetId="36" hidden="1">1</definedName>
    <definedName name="solver_typ" localSheetId="39" hidden="1">1</definedName>
    <definedName name="solver_typ" localSheetId="42" hidden="1">1</definedName>
    <definedName name="solver_typ" localSheetId="45" hidden="1">1</definedName>
    <definedName name="solver_typ" localSheetId="48" hidden="1">1</definedName>
    <definedName name="solver_typ" localSheetId="51" hidden="1">1</definedName>
    <definedName name="solver_typ" localSheetId="54" hidden="1">1</definedName>
    <definedName name="solver_typ" localSheetId="57" hidden="1">1</definedName>
    <definedName name="solver_typ" localSheetId="60" hidden="1">1</definedName>
    <definedName name="solver_typ" localSheetId="63" hidden="1">1</definedName>
    <definedName name="solver_typ" localSheetId="66" hidden="1">1</definedName>
    <definedName name="solver_typ" localSheetId="69" hidden="1">1</definedName>
    <definedName name="solver_typ" localSheetId="72" hidden="1">1</definedName>
    <definedName name="solver_typ" localSheetId="75" hidden="1">1</definedName>
    <definedName name="solver_typ" localSheetId="78" hidden="1">1</definedName>
    <definedName name="solver_typ" localSheetId="81" hidden="1">1</definedName>
    <definedName name="solver_typ" localSheetId="84" hidden="1">1</definedName>
    <definedName name="solver_typ" localSheetId="87" hidden="1">1</definedName>
    <definedName name="solver_typ" localSheetId="90" hidden="1">1</definedName>
    <definedName name="solver_typ" localSheetId="93" hidden="1">1</definedName>
    <definedName name="solver_typ" localSheetId="96" hidden="1">1</definedName>
    <definedName name="solver_typ" localSheetId="99" hidden="1">1</definedName>
    <definedName name="solver_typ" localSheetId="102" hidden="1">1</definedName>
    <definedName name="solver_typ" localSheetId="105" hidden="1">1</definedName>
    <definedName name="solver_typ" localSheetId="108" hidden="1">1</definedName>
    <definedName name="solver_typ" localSheetId="111" hidden="1">1</definedName>
    <definedName name="solver_typ" localSheetId="114" hidden="1">1</definedName>
    <definedName name="solver_typ" localSheetId="117" hidden="1">1</definedName>
    <definedName name="solver_typ" localSheetId="120" hidden="1">1</definedName>
    <definedName name="solver_typ" localSheetId="123" hidden="1">1</definedName>
    <definedName name="solver_typ" localSheetId="126" hidden="1">1</definedName>
    <definedName name="solver_typ" localSheetId="129" hidden="1">1</definedName>
    <definedName name="solver_typ" localSheetId="132" hidden="1">1</definedName>
    <definedName name="solver_typ" localSheetId="135" hidden="1">1</definedName>
    <definedName name="solver_typ" localSheetId="138" hidden="1">1</definedName>
    <definedName name="solver_val" localSheetId="3" hidden="1">0</definedName>
    <definedName name="solver_val" localSheetId="6" hidden="1">0</definedName>
    <definedName name="solver_val" localSheetId="9" hidden="1">0</definedName>
    <definedName name="solver_val" localSheetId="12" hidden="1">0</definedName>
    <definedName name="solver_val" localSheetId="15" hidden="1">0</definedName>
    <definedName name="solver_val" localSheetId="18" hidden="1">0</definedName>
    <definedName name="solver_val" localSheetId="21" hidden="1">0</definedName>
    <definedName name="solver_val" localSheetId="24" hidden="1">0</definedName>
    <definedName name="solver_val" localSheetId="27" hidden="1">0</definedName>
    <definedName name="solver_val" localSheetId="30" hidden="1">0</definedName>
    <definedName name="solver_val" localSheetId="33" hidden="1">0</definedName>
    <definedName name="solver_val" localSheetId="36" hidden="1">0</definedName>
    <definedName name="solver_val" localSheetId="39" hidden="1">0</definedName>
    <definedName name="solver_val" localSheetId="42" hidden="1">0</definedName>
    <definedName name="solver_val" localSheetId="45" hidden="1">0</definedName>
    <definedName name="solver_val" localSheetId="48" hidden="1">0</definedName>
    <definedName name="solver_val" localSheetId="51" hidden="1">0</definedName>
    <definedName name="solver_val" localSheetId="54" hidden="1">0</definedName>
    <definedName name="solver_val" localSheetId="57" hidden="1">0</definedName>
    <definedName name="solver_val" localSheetId="60" hidden="1">0</definedName>
    <definedName name="solver_val" localSheetId="63" hidden="1">0</definedName>
    <definedName name="solver_val" localSheetId="66" hidden="1">0</definedName>
    <definedName name="solver_val" localSheetId="69" hidden="1">0</definedName>
    <definedName name="solver_val" localSheetId="72" hidden="1">0</definedName>
    <definedName name="solver_val" localSheetId="75" hidden="1">0</definedName>
    <definedName name="solver_val" localSheetId="78" hidden="1">0</definedName>
    <definedName name="solver_val" localSheetId="81" hidden="1">0</definedName>
    <definedName name="solver_val" localSheetId="84" hidden="1">0</definedName>
    <definedName name="solver_val" localSheetId="87" hidden="1">0</definedName>
    <definedName name="solver_val" localSheetId="90" hidden="1">0</definedName>
    <definedName name="solver_val" localSheetId="93" hidden="1">0</definedName>
    <definedName name="solver_val" localSheetId="96" hidden="1">0</definedName>
    <definedName name="solver_val" localSheetId="99" hidden="1">0</definedName>
    <definedName name="solver_val" localSheetId="102" hidden="1">0</definedName>
    <definedName name="solver_val" localSheetId="105" hidden="1">0</definedName>
    <definedName name="solver_val" localSheetId="108" hidden="1">0</definedName>
    <definedName name="solver_val" localSheetId="111" hidden="1">0</definedName>
    <definedName name="solver_val" localSheetId="114" hidden="1">0</definedName>
    <definedName name="solver_val" localSheetId="117" hidden="1">0</definedName>
    <definedName name="solver_val" localSheetId="120" hidden="1">0</definedName>
    <definedName name="solver_val" localSheetId="123" hidden="1">0</definedName>
    <definedName name="solver_val" localSheetId="126" hidden="1">0</definedName>
    <definedName name="solver_val" localSheetId="129" hidden="1">0</definedName>
    <definedName name="solver_val" localSheetId="132" hidden="1">0</definedName>
    <definedName name="solver_val" localSheetId="135" hidden="1">0</definedName>
    <definedName name="solver_val" localSheetId="138" hidden="1">0</definedName>
    <definedName name="SoucetDilu" localSheetId="0">Stavba!$F$158:$J$158</definedName>
    <definedName name="StavbaCelkem" localSheetId="0">Stavba!$H$48</definedName>
    <definedName name="Zhotovitel" localSheetId="0">Stavba!$D$7</definedName>
  </definedNames>
  <calcPr calcId="145621" fullCalcOnLoad="1"/>
</workbook>
</file>

<file path=xl/calcChain.xml><?xml version="1.0" encoding="utf-8"?>
<calcChain xmlns="http://schemas.openxmlformats.org/spreadsheetml/2006/main">
  <c r="H29" i="138" l="1"/>
  <c r="I28" i="138"/>
  <c r="D21" i="137"/>
  <c r="I27" i="138"/>
  <c r="G21" i="137" s="1"/>
  <c r="D20" i="137"/>
  <c r="I26" i="138"/>
  <c r="G20" i="137" s="1"/>
  <c r="D19" i="137"/>
  <c r="I25" i="138"/>
  <c r="G19" i="137" s="1"/>
  <c r="G18" i="137"/>
  <c r="D18" i="137"/>
  <c r="I24" i="138"/>
  <c r="D17" i="137"/>
  <c r="I23" i="138"/>
  <c r="G17" i="137" s="1"/>
  <c r="D16" i="137"/>
  <c r="I22" i="138"/>
  <c r="G16" i="137" s="1"/>
  <c r="G15" i="137"/>
  <c r="D15" i="137"/>
  <c r="I21" i="138"/>
  <c r="BE151" i="139"/>
  <c r="BD151" i="139"/>
  <c r="BD155" i="139" s="1"/>
  <c r="H15" i="138" s="1"/>
  <c r="BC151" i="139"/>
  <c r="BC155" i="139" s="1"/>
  <c r="G15" i="138" s="1"/>
  <c r="BB151" i="139"/>
  <c r="BA151" i="139"/>
  <c r="K151" i="139"/>
  <c r="K155" i="139" s="1"/>
  <c r="I151" i="139"/>
  <c r="I155" i="139" s="1"/>
  <c r="G151" i="139"/>
  <c r="B15" i="138"/>
  <c r="A15" i="138"/>
  <c r="BE155" i="139"/>
  <c r="I15" i="138" s="1"/>
  <c r="BB155" i="139"/>
  <c r="F15" i="138" s="1"/>
  <c r="BA155" i="139"/>
  <c r="E15" i="138" s="1"/>
  <c r="G155" i="139"/>
  <c r="BE148" i="139"/>
  <c r="BD148" i="139"/>
  <c r="BC148" i="139"/>
  <c r="BC149" i="139" s="1"/>
  <c r="G14" i="138" s="1"/>
  <c r="BB148" i="139"/>
  <c r="BB149" i="139" s="1"/>
  <c r="F14" i="138" s="1"/>
  <c r="K148" i="139"/>
  <c r="I148" i="139"/>
  <c r="I149" i="139" s="1"/>
  <c r="G148" i="139"/>
  <c r="BA148" i="139" s="1"/>
  <c r="BA149" i="139" s="1"/>
  <c r="E14" i="138" s="1"/>
  <c r="B14" i="138"/>
  <c r="A14" i="138"/>
  <c r="BE149" i="139"/>
  <c r="I14" i="138" s="1"/>
  <c r="BD149" i="139"/>
  <c r="H14" i="138" s="1"/>
  <c r="K149" i="139"/>
  <c r="BE144" i="139"/>
  <c r="BE146" i="139" s="1"/>
  <c r="I13" i="138" s="1"/>
  <c r="BD144" i="139"/>
  <c r="BC144" i="139"/>
  <c r="BB144" i="139"/>
  <c r="BB146" i="139" s="1"/>
  <c r="F13" i="138" s="1"/>
  <c r="BA144" i="139"/>
  <c r="BA146" i="139" s="1"/>
  <c r="E13" i="138" s="1"/>
  <c r="K144" i="139"/>
  <c r="I144" i="139"/>
  <c r="G144" i="139"/>
  <c r="G146" i="139" s="1"/>
  <c r="B13" i="138"/>
  <c r="A13" i="138"/>
  <c r="BD146" i="139"/>
  <c r="H13" i="138" s="1"/>
  <c r="BC146" i="139"/>
  <c r="G13" i="138" s="1"/>
  <c r="K146" i="139"/>
  <c r="I146" i="139"/>
  <c r="BE141" i="139"/>
  <c r="BD141" i="139"/>
  <c r="BC141" i="139"/>
  <c r="BB141" i="139"/>
  <c r="BA141" i="139"/>
  <c r="K141" i="139"/>
  <c r="I141" i="139"/>
  <c r="G141" i="139"/>
  <c r="BE140" i="139"/>
  <c r="BD140" i="139"/>
  <c r="BC140" i="139"/>
  <c r="BB140" i="139"/>
  <c r="BA140" i="139"/>
  <c r="K140" i="139"/>
  <c r="I140" i="139"/>
  <c r="G140" i="139"/>
  <c r="BE138" i="139"/>
  <c r="BD138" i="139"/>
  <c r="BC138" i="139"/>
  <c r="BB138" i="139"/>
  <c r="BA138" i="139"/>
  <c r="K138" i="139"/>
  <c r="I138" i="139"/>
  <c r="G138" i="139"/>
  <c r="BE136" i="139"/>
  <c r="BD136" i="139"/>
  <c r="BC136" i="139"/>
  <c r="BB136" i="139"/>
  <c r="BA136" i="139"/>
  <c r="K136" i="139"/>
  <c r="I136" i="139"/>
  <c r="G136" i="139"/>
  <c r="BE134" i="139"/>
  <c r="BD134" i="139"/>
  <c r="BC134" i="139"/>
  <c r="BB134" i="139"/>
  <c r="BA134" i="139"/>
  <c r="K134" i="139"/>
  <c r="I134" i="139"/>
  <c r="G134" i="139"/>
  <c r="BE133" i="139"/>
  <c r="BD133" i="139"/>
  <c r="BC133" i="139"/>
  <c r="BB133" i="139"/>
  <c r="BA133" i="139"/>
  <c r="K133" i="139"/>
  <c r="I133" i="139"/>
  <c r="G133" i="139"/>
  <c r="BE132" i="139"/>
  <c r="BD132" i="139"/>
  <c r="BC132" i="139"/>
  <c r="BB132" i="139"/>
  <c r="BA132" i="139"/>
  <c r="K132" i="139"/>
  <c r="I132" i="139"/>
  <c r="G132" i="139"/>
  <c r="BE131" i="139"/>
  <c r="BD131" i="139"/>
  <c r="BC131" i="139"/>
  <c r="BB131" i="139"/>
  <c r="BA131" i="139"/>
  <c r="K131" i="139"/>
  <c r="I131" i="139"/>
  <c r="G131" i="139"/>
  <c r="BE129" i="139"/>
  <c r="BD129" i="139"/>
  <c r="BC129" i="139"/>
  <c r="BB129" i="139"/>
  <c r="BA129" i="139"/>
  <c r="K129" i="139"/>
  <c r="I129" i="139"/>
  <c r="G129" i="139"/>
  <c r="BE126" i="139"/>
  <c r="BD126" i="139"/>
  <c r="BC126" i="139"/>
  <c r="BB126" i="139"/>
  <c r="BA126" i="139"/>
  <c r="K126" i="139"/>
  <c r="I126" i="139"/>
  <c r="G126" i="139"/>
  <c r="BE124" i="139"/>
  <c r="BD124" i="139"/>
  <c r="BC124" i="139"/>
  <c r="BB124" i="139"/>
  <c r="BA124" i="139"/>
  <c r="K124" i="139"/>
  <c r="I124" i="139"/>
  <c r="G124" i="139"/>
  <c r="BE122" i="139"/>
  <c r="BD122" i="139"/>
  <c r="BC122" i="139"/>
  <c r="BB122" i="139"/>
  <c r="BA122" i="139"/>
  <c r="K122" i="139"/>
  <c r="I122" i="139"/>
  <c r="G122" i="139"/>
  <c r="BE121" i="139"/>
  <c r="BD121" i="139"/>
  <c r="BC121" i="139"/>
  <c r="BB121" i="139"/>
  <c r="BA121" i="139"/>
  <c r="K121" i="139"/>
  <c r="I121" i="139"/>
  <c r="G121" i="139"/>
  <c r="BE120" i="139"/>
  <c r="BD120" i="139"/>
  <c r="BC120" i="139"/>
  <c r="BB120" i="139"/>
  <c r="BA120" i="139"/>
  <c r="K120" i="139"/>
  <c r="I120" i="139"/>
  <c r="G120" i="139"/>
  <c r="BE119" i="139"/>
  <c r="BD119" i="139"/>
  <c r="BC119" i="139"/>
  <c r="BB119" i="139"/>
  <c r="BA119" i="139"/>
  <c r="K119" i="139"/>
  <c r="I119" i="139"/>
  <c r="G119" i="139"/>
  <c r="BE118" i="139"/>
  <c r="BD118" i="139"/>
  <c r="BC118" i="139"/>
  <c r="BB118" i="139"/>
  <c r="BA118" i="139"/>
  <c r="K118" i="139"/>
  <c r="I118" i="139"/>
  <c r="G118" i="139"/>
  <c r="BE117" i="139"/>
  <c r="BD117" i="139"/>
  <c r="BC117" i="139"/>
  <c r="BB117" i="139"/>
  <c r="BA117" i="139"/>
  <c r="K117" i="139"/>
  <c r="I117" i="139"/>
  <c r="G117" i="139"/>
  <c r="BE116" i="139"/>
  <c r="BD116" i="139"/>
  <c r="BC116" i="139"/>
  <c r="BB116" i="139"/>
  <c r="BA116" i="139"/>
  <c r="K116" i="139"/>
  <c r="I116" i="139"/>
  <c r="G116" i="139"/>
  <c r="BE115" i="139"/>
  <c r="BE142" i="139" s="1"/>
  <c r="I12" i="138" s="1"/>
  <c r="BD115" i="139"/>
  <c r="BD142" i="139" s="1"/>
  <c r="H12" i="138" s="1"/>
  <c r="BC115" i="139"/>
  <c r="BB115" i="139"/>
  <c r="BA115" i="139"/>
  <c r="BA142" i="139" s="1"/>
  <c r="E12" i="138" s="1"/>
  <c r="K115" i="139"/>
  <c r="K142" i="139" s="1"/>
  <c r="I115" i="139"/>
  <c r="G115" i="139"/>
  <c r="B12" i="138"/>
  <c r="A12" i="138"/>
  <c r="BC142" i="139"/>
  <c r="G12" i="138" s="1"/>
  <c r="BB142" i="139"/>
  <c r="F12" i="138" s="1"/>
  <c r="I142" i="139"/>
  <c r="G142" i="139"/>
  <c r="BE112" i="139"/>
  <c r="BD112" i="139"/>
  <c r="BC112" i="139"/>
  <c r="BB112" i="139"/>
  <c r="K112" i="139"/>
  <c r="I112" i="139"/>
  <c r="G112" i="139"/>
  <c r="BA112" i="139" s="1"/>
  <c r="BE111" i="139"/>
  <c r="BD111" i="139"/>
  <c r="BC111" i="139"/>
  <c r="BB111" i="139"/>
  <c r="K111" i="139"/>
  <c r="I111" i="139"/>
  <c r="G111" i="139"/>
  <c r="BA111" i="139" s="1"/>
  <c r="BE110" i="139"/>
  <c r="BD110" i="139"/>
  <c r="BC110" i="139"/>
  <c r="BB110" i="139"/>
  <c r="K110" i="139"/>
  <c r="I110" i="139"/>
  <c r="G110" i="139"/>
  <c r="BA110" i="139" s="1"/>
  <c r="BE109" i="139"/>
  <c r="BD109" i="139"/>
  <c r="BD113" i="139" s="1"/>
  <c r="H11" i="138" s="1"/>
  <c r="BC109" i="139"/>
  <c r="BC113" i="139" s="1"/>
  <c r="G11" i="138" s="1"/>
  <c r="BB109" i="139"/>
  <c r="K109" i="139"/>
  <c r="K113" i="139" s="1"/>
  <c r="I109" i="139"/>
  <c r="I113" i="139" s="1"/>
  <c r="G109" i="139"/>
  <c r="BA109" i="139" s="1"/>
  <c r="B11" i="138"/>
  <c r="A11" i="138"/>
  <c r="BE113" i="139"/>
  <c r="I11" i="138" s="1"/>
  <c r="BB113" i="139"/>
  <c r="F11" i="138" s="1"/>
  <c r="G113" i="139"/>
  <c r="BE104" i="139"/>
  <c r="BD104" i="139"/>
  <c r="BC104" i="139"/>
  <c r="BB104" i="139"/>
  <c r="K104" i="139"/>
  <c r="I104" i="139"/>
  <c r="G104" i="139"/>
  <c r="BA104" i="139" s="1"/>
  <c r="BE103" i="139"/>
  <c r="BD103" i="139"/>
  <c r="BC103" i="139"/>
  <c r="BB103" i="139"/>
  <c r="K103" i="139"/>
  <c r="I103" i="139"/>
  <c r="G103" i="139"/>
  <c r="BA103" i="139" s="1"/>
  <c r="BE102" i="139"/>
  <c r="BD102" i="139"/>
  <c r="BC102" i="139"/>
  <c r="BB102" i="139"/>
  <c r="K102" i="139"/>
  <c r="I102" i="139"/>
  <c r="G102" i="139"/>
  <c r="BA102" i="139" s="1"/>
  <c r="BE97" i="139"/>
  <c r="BD97" i="139"/>
  <c r="BC97" i="139"/>
  <c r="BB97" i="139"/>
  <c r="K97" i="139"/>
  <c r="I97" i="139"/>
  <c r="G97" i="139"/>
  <c r="BA97" i="139" s="1"/>
  <c r="BE96" i="139"/>
  <c r="BD96" i="139"/>
  <c r="BC96" i="139"/>
  <c r="BB96" i="139"/>
  <c r="K96" i="139"/>
  <c r="I96" i="139"/>
  <c r="G96" i="139"/>
  <c r="BA96" i="139" s="1"/>
  <c r="BE95" i="139"/>
  <c r="BD95" i="139"/>
  <c r="BC95" i="139"/>
  <c r="BB95" i="139"/>
  <c r="K95" i="139"/>
  <c r="I95" i="139"/>
  <c r="G95" i="139"/>
  <c r="BA95" i="139" s="1"/>
  <c r="BE94" i="139"/>
  <c r="BD94" i="139"/>
  <c r="BC94" i="139"/>
  <c r="BB94" i="139"/>
  <c r="K94" i="139"/>
  <c r="I94" i="139"/>
  <c r="G94" i="139"/>
  <c r="BA94" i="139" s="1"/>
  <c r="BE93" i="139"/>
  <c r="BD93" i="139"/>
  <c r="BC93" i="139"/>
  <c r="BB93" i="139"/>
  <c r="K93" i="139"/>
  <c r="I93" i="139"/>
  <c r="G93" i="139"/>
  <c r="BA93" i="139" s="1"/>
  <c r="BE92" i="139"/>
  <c r="BD92" i="139"/>
  <c r="BC92" i="139"/>
  <c r="BB92" i="139"/>
  <c r="K92" i="139"/>
  <c r="I92" i="139"/>
  <c r="G92" i="139"/>
  <c r="BA92" i="139" s="1"/>
  <c r="BE90" i="139"/>
  <c r="BD90" i="139"/>
  <c r="BC90" i="139"/>
  <c r="BB90" i="139"/>
  <c r="K90" i="139"/>
  <c r="I90" i="139"/>
  <c r="G90" i="139"/>
  <c r="BA90" i="139" s="1"/>
  <c r="BE88" i="139"/>
  <c r="BD88" i="139"/>
  <c r="BC88" i="139"/>
  <c r="BB88" i="139"/>
  <c r="K88" i="139"/>
  <c r="I88" i="139"/>
  <c r="G88" i="139"/>
  <c r="BA88" i="139" s="1"/>
  <c r="BE86" i="139"/>
  <c r="BD86" i="139"/>
  <c r="BC86" i="139"/>
  <c r="BB86" i="139"/>
  <c r="K86" i="139"/>
  <c r="I86" i="139"/>
  <c r="G86" i="139"/>
  <c r="BA86" i="139" s="1"/>
  <c r="BE84" i="139"/>
  <c r="BD84" i="139"/>
  <c r="BC84" i="139"/>
  <c r="BB84" i="139"/>
  <c r="K84" i="139"/>
  <c r="I84" i="139"/>
  <c r="G84" i="139"/>
  <c r="BA84" i="139" s="1"/>
  <c r="BE82" i="139"/>
  <c r="BD82" i="139"/>
  <c r="BC82" i="139"/>
  <c r="BB82" i="139"/>
  <c r="K82" i="139"/>
  <c r="I82" i="139"/>
  <c r="G82" i="139"/>
  <c r="BA82" i="139" s="1"/>
  <c r="BE81" i="139"/>
  <c r="BD81" i="139"/>
  <c r="BC81" i="139"/>
  <c r="BB81" i="139"/>
  <c r="K81" i="139"/>
  <c r="I81" i="139"/>
  <c r="G81" i="139"/>
  <c r="BA81" i="139" s="1"/>
  <c r="BE79" i="139"/>
  <c r="BD79" i="139"/>
  <c r="BC79" i="139"/>
  <c r="BB79" i="139"/>
  <c r="K79" i="139"/>
  <c r="I79" i="139"/>
  <c r="G79" i="139"/>
  <c r="BA79" i="139" s="1"/>
  <c r="BE78" i="139"/>
  <c r="BD78" i="139"/>
  <c r="BC78" i="139"/>
  <c r="BB78" i="139"/>
  <c r="K78" i="139"/>
  <c r="I78" i="139"/>
  <c r="G78" i="139"/>
  <c r="BA78" i="139" s="1"/>
  <c r="BE75" i="139"/>
  <c r="BD75" i="139"/>
  <c r="BC75" i="139"/>
  <c r="BB75" i="139"/>
  <c r="K75" i="139"/>
  <c r="I75" i="139"/>
  <c r="G75" i="139"/>
  <c r="BA75" i="139" s="1"/>
  <c r="BE74" i="139"/>
  <c r="BD74" i="139"/>
  <c r="BC74" i="139"/>
  <c r="BB74" i="139"/>
  <c r="K74" i="139"/>
  <c r="I74" i="139"/>
  <c r="G74" i="139"/>
  <c r="BA74" i="139" s="1"/>
  <c r="BE73" i="139"/>
  <c r="BD73" i="139"/>
  <c r="BC73" i="139"/>
  <c r="BB73" i="139"/>
  <c r="K73" i="139"/>
  <c r="I73" i="139"/>
  <c r="G73" i="139"/>
  <c r="BA73" i="139" s="1"/>
  <c r="BE69" i="139"/>
  <c r="BD69" i="139"/>
  <c r="BC69" i="139"/>
  <c r="BC107" i="139" s="1"/>
  <c r="G10" i="138" s="1"/>
  <c r="BB69" i="139"/>
  <c r="BB107" i="139" s="1"/>
  <c r="F10" i="138" s="1"/>
  <c r="K69" i="139"/>
  <c r="I69" i="139"/>
  <c r="I107" i="139" s="1"/>
  <c r="G69" i="139"/>
  <c r="BA69" i="139" s="1"/>
  <c r="B10" i="138"/>
  <c r="A10" i="138"/>
  <c r="BE107" i="139"/>
  <c r="I10" i="138" s="1"/>
  <c r="BD107" i="139"/>
  <c r="H10" i="138" s="1"/>
  <c r="K107" i="139"/>
  <c r="BE65" i="139"/>
  <c r="BD65" i="139"/>
  <c r="BC65" i="139"/>
  <c r="BB65" i="139"/>
  <c r="BA65" i="139"/>
  <c r="K65" i="139"/>
  <c r="I65" i="139"/>
  <c r="G65" i="139"/>
  <c r="BE63" i="139"/>
  <c r="BE67" i="139" s="1"/>
  <c r="BD63" i="139"/>
  <c r="BC63" i="139"/>
  <c r="BB63" i="139"/>
  <c r="BB67" i="139" s="1"/>
  <c r="F9" i="138" s="1"/>
  <c r="BA63" i="139"/>
  <c r="BA67" i="139" s="1"/>
  <c r="K63" i="139"/>
  <c r="I63" i="139"/>
  <c r="G63" i="139"/>
  <c r="G67" i="139" s="1"/>
  <c r="I9" i="138"/>
  <c r="E9" i="138"/>
  <c r="B9" i="138"/>
  <c r="A9" i="138"/>
  <c r="BD67" i="139"/>
  <c r="H9" i="138" s="1"/>
  <c r="BC67" i="139"/>
  <c r="G9" i="138" s="1"/>
  <c r="K67" i="139"/>
  <c r="I67" i="139"/>
  <c r="BE56" i="139"/>
  <c r="BE61" i="139" s="1"/>
  <c r="I8" i="138" s="1"/>
  <c r="BD56" i="139"/>
  <c r="BD61" i="139" s="1"/>
  <c r="H8" i="138" s="1"/>
  <c r="BC56" i="139"/>
  <c r="BB56" i="139"/>
  <c r="BA56" i="139"/>
  <c r="BA61" i="139" s="1"/>
  <c r="E8" i="138" s="1"/>
  <c r="K56" i="139"/>
  <c r="K61" i="139" s="1"/>
  <c r="I56" i="139"/>
  <c r="G56" i="139"/>
  <c r="B8" i="138"/>
  <c r="A8" i="138"/>
  <c r="BC61" i="139"/>
  <c r="G8" i="138" s="1"/>
  <c r="BB61" i="139"/>
  <c r="F8" i="138" s="1"/>
  <c r="I61" i="139"/>
  <c r="G61" i="139"/>
  <c r="BE52" i="139"/>
  <c r="BD52" i="139"/>
  <c r="BC52" i="139"/>
  <c r="BB52" i="139"/>
  <c r="K52" i="139"/>
  <c r="I52" i="139"/>
  <c r="G52" i="139"/>
  <c r="BA52" i="139" s="1"/>
  <c r="BE50" i="139"/>
  <c r="BD50" i="139"/>
  <c r="BC50" i="139"/>
  <c r="BB50" i="139"/>
  <c r="K50" i="139"/>
  <c r="I50" i="139"/>
  <c r="G50" i="139"/>
  <c r="BA50" i="139" s="1"/>
  <c r="BE49" i="139"/>
  <c r="BD49" i="139"/>
  <c r="BC49" i="139"/>
  <c r="BB49" i="139"/>
  <c r="K49" i="139"/>
  <c r="I49" i="139"/>
  <c r="G49" i="139"/>
  <c r="BA49" i="139" s="1"/>
  <c r="BE48" i="139"/>
  <c r="BD48" i="139"/>
  <c r="BC48" i="139"/>
  <c r="BB48" i="139"/>
  <c r="K48" i="139"/>
  <c r="I48" i="139"/>
  <c r="G48" i="139"/>
  <c r="BA48" i="139" s="1"/>
  <c r="BE43" i="139"/>
  <c r="BD43" i="139"/>
  <c r="BC43" i="139"/>
  <c r="BB43" i="139"/>
  <c r="K43" i="139"/>
  <c r="I43" i="139"/>
  <c r="G43" i="139"/>
  <c r="BA43" i="139" s="1"/>
  <c r="BE42" i="139"/>
  <c r="BD42" i="139"/>
  <c r="BC42" i="139"/>
  <c r="BB42" i="139"/>
  <c r="K42" i="139"/>
  <c r="I42" i="139"/>
  <c r="G42" i="139"/>
  <c r="BA42" i="139" s="1"/>
  <c r="BE39" i="139"/>
  <c r="BD39" i="139"/>
  <c r="BC39" i="139"/>
  <c r="BB39" i="139"/>
  <c r="K39" i="139"/>
  <c r="I39" i="139"/>
  <c r="G39" i="139"/>
  <c r="BA39" i="139" s="1"/>
  <c r="BE37" i="139"/>
  <c r="BD37" i="139"/>
  <c r="BC37" i="139"/>
  <c r="BB37" i="139"/>
  <c r="K37" i="139"/>
  <c r="I37" i="139"/>
  <c r="G37" i="139"/>
  <c r="BA37" i="139" s="1"/>
  <c r="BE34" i="139"/>
  <c r="BD34" i="139"/>
  <c r="BC34" i="139"/>
  <c r="BB34" i="139"/>
  <c r="K34" i="139"/>
  <c r="I34" i="139"/>
  <c r="G34" i="139"/>
  <c r="BA34" i="139" s="1"/>
  <c r="BE32" i="139"/>
  <c r="BD32" i="139"/>
  <c r="BC32" i="139"/>
  <c r="BB32" i="139"/>
  <c r="K32" i="139"/>
  <c r="I32" i="139"/>
  <c r="G32" i="139"/>
  <c r="BA32" i="139" s="1"/>
  <c r="BE30" i="139"/>
  <c r="BD30" i="139"/>
  <c r="BC30" i="139"/>
  <c r="BB30" i="139"/>
  <c r="K30" i="139"/>
  <c r="I30" i="139"/>
  <c r="G30" i="139"/>
  <c r="BA30" i="139" s="1"/>
  <c r="BE29" i="139"/>
  <c r="BD29" i="139"/>
  <c r="BC29" i="139"/>
  <c r="BB29" i="139"/>
  <c r="K29" i="139"/>
  <c r="I29" i="139"/>
  <c r="G29" i="139"/>
  <c r="BA29" i="139" s="1"/>
  <c r="BE28" i="139"/>
  <c r="BD28" i="139"/>
  <c r="BC28" i="139"/>
  <c r="BB28" i="139"/>
  <c r="BA28" i="139"/>
  <c r="K28" i="139"/>
  <c r="I28" i="139"/>
  <c r="G28" i="139"/>
  <c r="BE27" i="139"/>
  <c r="BD27" i="139"/>
  <c r="BC27" i="139"/>
  <c r="BB27" i="139"/>
  <c r="BA27" i="139"/>
  <c r="K27" i="139"/>
  <c r="I27" i="139"/>
  <c r="G27" i="139"/>
  <c r="BE24" i="139"/>
  <c r="BD24" i="139"/>
  <c r="BC24" i="139"/>
  <c r="BB24" i="139"/>
  <c r="BA24" i="139"/>
  <c r="K24" i="139"/>
  <c r="I24" i="139"/>
  <c r="G24" i="139"/>
  <c r="BE22" i="139"/>
  <c r="BD22" i="139"/>
  <c r="BC22" i="139"/>
  <c r="BB22" i="139"/>
  <c r="BA22" i="139"/>
  <c r="K22" i="139"/>
  <c r="I22" i="139"/>
  <c r="G22" i="139"/>
  <c r="BE19" i="139"/>
  <c r="BD19" i="139"/>
  <c r="BC19" i="139"/>
  <c r="BB19" i="139"/>
  <c r="K19" i="139"/>
  <c r="I19" i="139"/>
  <c r="G19" i="139"/>
  <c r="BA19" i="139" s="1"/>
  <c r="BE18" i="139"/>
  <c r="BD18" i="139"/>
  <c r="BC18" i="139"/>
  <c r="BB18" i="139"/>
  <c r="BA18" i="139"/>
  <c r="K18" i="139"/>
  <c r="I18" i="139"/>
  <c r="G18" i="139"/>
  <c r="BE15" i="139"/>
  <c r="BD15" i="139"/>
  <c r="BC15" i="139"/>
  <c r="BB15" i="139"/>
  <c r="BA15" i="139"/>
  <c r="K15" i="139"/>
  <c r="I15" i="139"/>
  <c r="G15" i="139"/>
  <c r="BE12" i="139"/>
  <c r="BD12" i="139"/>
  <c r="BC12" i="139"/>
  <c r="BB12" i="139"/>
  <c r="K12" i="139"/>
  <c r="I12" i="139"/>
  <c r="G12" i="139"/>
  <c r="BA12" i="139" s="1"/>
  <c r="BE11" i="139"/>
  <c r="BD11" i="139"/>
  <c r="BC11" i="139"/>
  <c r="BB11" i="139"/>
  <c r="K11" i="139"/>
  <c r="I11" i="139"/>
  <c r="G11" i="139"/>
  <c r="BA11" i="139" s="1"/>
  <c r="BE10" i="139"/>
  <c r="BD10" i="139"/>
  <c r="BC10" i="139"/>
  <c r="BB10" i="139"/>
  <c r="BA10" i="139"/>
  <c r="K10" i="139"/>
  <c r="I10" i="139"/>
  <c r="G10" i="139"/>
  <c r="BE9" i="139"/>
  <c r="BD9" i="139"/>
  <c r="BC9" i="139"/>
  <c r="BB9" i="139"/>
  <c r="K9" i="139"/>
  <c r="I9" i="139"/>
  <c r="G9" i="139"/>
  <c r="BA9" i="139" s="1"/>
  <c r="BE8" i="139"/>
  <c r="BD8" i="139"/>
  <c r="BD54" i="139" s="1"/>
  <c r="H7" i="138" s="1"/>
  <c r="BC8" i="139"/>
  <c r="BB8" i="139"/>
  <c r="BA8" i="139"/>
  <c r="K8" i="139"/>
  <c r="K54" i="139" s="1"/>
  <c r="I8" i="139"/>
  <c r="G8" i="139"/>
  <c r="B7" i="138"/>
  <c r="A7" i="138"/>
  <c r="BE54" i="139"/>
  <c r="I7" i="138" s="1"/>
  <c r="BB54" i="139"/>
  <c r="F7" i="138" s="1"/>
  <c r="G54" i="139"/>
  <c r="E4" i="139"/>
  <c r="F3" i="139"/>
  <c r="G23" i="137"/>
  <c r="C33" i="137"/>
  <c r="F33" i="137" s="1"/>
  <c r="C31" i="137"/>
  <c r="G7" i="137"/>
  <c r="H21" i="135"/>
  <c r="I20" i="135"/>
  <c r="D21" i="134"/>
  <c r="I19" i="135"/>
  <c r="G21" i="134" s="1"/>
  <c r="D20" i="134"/>
  <c r="I18" i="135"/>
  <c r="G20" i="134" s="1"/>
  <c r="D19" i="134"/>
  <c r="I17" i="135"/>
  <c r="G19" i="134" s="1"/>
  <c r="G18" i="134"/>
  <c r="D18" i="134"/>
  <c r="I16" i="135"/>
  <c r="D17" i="134"/>
  <c r="I15" i="135"/>
  <c r="G17" i="134" s="1"/>
  <c r="D16" i="134"/>
  <c r="I14" i="135"/>
  <c r="G16" i="134" s="1"/>
  <c r="D15" i="134"/>
  <c r="I13" i="135"/>
  <c r="G15" i="134" s="1"/>
  <c r="BE15" i="136"/>
  <c r="BD15" i="136"/>
  <c r="BC15" i="136"/>
  <c r="BB15" i="136"/>
  <c r="BA15" i="136"/>
  <c r="K15" i="136"/>
  <c r="I15" i="136"/>
  <c r="G15" i="136"/>
  <c r="BE14" i="136"/>
  <c r="BD14" i="136"/>
  <c r="BC14" i="136"/>
  <c r="BB14" i="136"/>
  <c r="BA14" i="136"/>
  <c r="K14" i="136"/>
  <c r="I14" i="136"/>
  <c r="G14" i="136"/>
  <c r="BE13" i="136"/>
  <c r="BD13" i="136"/>
  <c r="BC13" i="136"/>
  <c r="BB13" i="136"/>
  <c r="BA13" i="136"/>
  <c r="K13" i="136"/>
  <c r="I13" i="136"/>
  <c r="G13" i="136"/>
  <c r="BE12" i="136"/>
  <c r="BD12" i="136"/>
  <c r="BC12" i="136"/>
  <c r="BB12" i="136"/>
  <c r="BA12" i="136"/>
  <c r="K12" i="136"/>
  <c r="I12" i="136"/>
  <c r="G12" i="136"/>
  <c r="BE11" i="136"/>
  <c r="BD11" i="136"/>
  <c r="BC11" i="136"/>
  <c r="BB11" i="136"/>
  <c r="BA11" i="136"/>
  <c r="K11" i="136"/>
  <c r="I11" i="136"/>
  <c r="G11" i="136"/>
  <c r="BE10" i="136"/>
  <c r="BD10" i="136"/>
  <c r="BC10" i="136"/>
  <c r="BB10" i="136"/>
  <c r="BA10" i="136"/>
  <c r="K10" i="136"/>
  <c r="I10" i="136"/>
  <c r="G10" i="136"/>
  <c r="BE9" i="136"/>
  <c r="BD9" i="136"/>
  <c r="BC9" i="136"/>
  <c r="BB9" i="136"/>
  <c r="BA9" i="136"/>
  <c r="K9" i="136"/>
  <c r="I9" i="136"/>
  <c r="G9" i="136"/>
  <c r="BE8" i="136"/>
  <c r="BE16" i="136" s="1"/>
  <c r="I7" i="135" s="1"/>
  <c r="I8" i="135" s="1"/>
  <c r="C21" i="134" s="1"/>
  <c r="BD8" i="136"/>
  <c r="BC8" i="136"/>
  <c r="BC16" i="136" s="1"/>
  <c r="G7" i="135" s="1"/>
  <c r="G8" i="135" s="1"/>
  <c r="C18" i="134" s="1"/>
  <c r="BB8" i="136"/>
  <c r="BA8" i="136"/>
  <c r="BA16" i="136" s="1"/>
  <c r="E7" i="135" s="1"/>
  <c r="E8" i="135" s="1"/>
  <c r="C15" i="134" s="1"/>
  <c r="K8" i="136"/>
  <c r="I8" i="136"/>
  <c r="I16" i="136" s="1"/>
  <c r="G8" i="136"/>
  <c r="B7" i="135"/>
  <c r="A7" i="135"/>
  <c r="BD16" i="136"/>
  <c r="H7" i="135" s="1"/>
  <c r="H8" i="135" s="1"/>
  <c r="C17" i="134" s="1"/>
  <c r="BB16" i="136"/>
  <c r="F7" i="135" s="1"/>
  <c r="F8" i="135" s="1"/>
  <c r="C16" i="134" s="1"/>
  <c r="K16" i="136"/>
  <c r="G16" i="136"/>
  <c r="E4" i="136"/>
  <c r="F3" i="136"/>
  <c r="G23" i="134"/>
  <c r="C33" i="134"/>
  <c r="F33" i="134" s="1"/>
  <c r="C31" i="134"/>
  <c r="G7" i="134"/>
  <c r="H21" i="132"/>
  <c r="I20" i="132"/>
  <c r="D21" i="131"/>
  <c r="I19" i="132"/>
  <c r="G21" i="131" s="1"/>
  <c r="D20" i="131"/>
  <c r="I18" i="132"/>
  <c r="G20" i="131" s="1"/>
  <c r="D19" i="131"/>
  <c r="I17" i="132"/>
  <c r="G19" i="131" s="1"/>
  <c r="G18" i="131"/>
  <c r="D18" i="131"/>
  <c r="I16" i="132"/>
  <c r="D17" i="131"/>
  <c r="I15" i="132"/>
  <c r="G17" i="131" s="1"/>
  <c r="D16" i="131"/>
  <c r="I14" i="132"/>
  <c r="G16" i="131" s="1"/>
  <c r="G15" i="131"/>
  <c r="D15" i="131"/>
  <c r="I13" i="132"/>
  <c r="BE19" i="133"/>
  <c r="BD19" i="133"/>
  <c r="BC19" i="133"/>
  <c r="BB19" i="133"/>
  <c r="BA19" i="133"/>
  <c r="K19" i="133"/>
  <c r="I19" i="133"/>
  <c r="G19" i="133"/>
  <c r="BE13" i="133"/>
  <c r="BD13" i="133"/>
  <c r="BC13" i="133"/>
  <c r="BB13" i="133"/>
  <c r="BA13" i="133"/>
  <c r="K13" i="133"/>
  <c r="I13" i="133"/>
  <c r="G13" i="133"/>
  <c r="BE8" i="133"/>
  <c r="BD8" i="133"/>
  <c r="BD25" i="133" s="1"/>
  <c r="H7" i="132" s="1"/>
  <c r="H8" i="132" s="1"/>
  <c r="C17" i="131" s="1"/>
  <c r="BC8" i="133"/>
  <c r="BB8" i="133"/>
  <c r="BA8" i="133"/>
  <c r="K8" i="133"/>
  <c r="K25" i="133" s="1"/>
  <c r="I8" i="133"/>
  <c r="G8" i="133"/>
  <c r="B7" i="132"/>
  <c r="A7" i="132"/>
  <c r="BE25" i="133"/>
  <c r="I7" i="132" s="1"/>
  <c r="I8" i="132" s="1"/>
  <c r="C21" i="131" s="1"/>
  <c r="BC25" i="133"/>
  <c r="G7" i="132" s="1"/>
  <c r="G8" i="132" s="1"/>
  <c r="C18" i="131" s="1"/>
  <c r="BB25" i="133"/>
  <c r="F7" i="132" s="1"/>
  <c r="F8" i="132" s="1"/>
  <c r="C16" i="131" s="1"/>
  <c r="BA25" i="133"/>
  <c r="E7" i="132" s="1"/>
  <c r="E8" i="132" s="1"/>
  <c r="C15" i="131" s="1"/>
  <c r="I25" i="133"/>
  <c r="G25" i="133"/>
  <c r="E4" i="133"/>
  <c r="F3" i="133"/>
  <c r="G23" i="131"/>
  <c r="C33" i="131"/>
  <c r="F33" i="131" s="1"/>
  <c r="C31" i="131"/>
  <c r="G7" i="131"/>
  <c r="H27" i="129"/>
  <c r="I26" i="129"/>
  <c r="G21" i="128"/>
  <c r="D21" i="128"/>
  <c r="I25" i="129"/>
  <c r="D20" i="128"/>
  <c r="I24" i="129"/>
  <c r="G20" i="128" s="1"/>
  <c r="D19" i="128"/>
  <c r="I23" i="129"/>
  <c r="G19" i="128" s="1"/>
  <c r="G18" i="128"/>
  <c r="D18" i="128"/>
  <c r="I22" i="129"/>
  <c r="G17" i="128"/>
  <c r="D17" i="128"/>
  <c r="I21" i="129"/>
  <c r="D16" i="128"/>
  <c r="I20" i="129"/>
  <c r="G16" i="128" s="1"/>
  <c r="D15" i="128"/>
  <c r="I19" i="129"/>
  <c r="G15" i="128" s="1"/>
  <c r="BE67" i="130"/>
  <c r="BE71" i="130" s="1"/>
  <c r="I13" i="129" s="1"/>
  <c r="BD67" i="130"/>
  <c r="BD71" i="130" s="1"/>
  <c r="H13" i="129" s="1"/>
  <c r="BC67" i="130"/>
  <c r="BB67" i="130"/>
  <c r="BA67" i="130"/>
  <c r="BA71" i="130" s="1"/>
  <c r="E13" i="129" s="1"/>
  <c r="K67" i="130"/>
  <c r="K71" i="130" s="1"/>
  <c r="I67" i="130"/>
  <c r="G67" i="130"/>
  <c r="B13" i="129"/>
  <c r="A13" i="129"/>
  <c r="BC71" i="130"/>
  <c r="G13" i="129" s="1"/>
  <c r="BB71" i="130"/>
  <c r="F13" i="129" s="1"/>
  <c r="I71" i="130"/>
  <c r="G71" i="130"/>
  <c r="BE64" i="130"/>
  <c r="BD64" i="130"/>
  <c r="BC64" i="130"/>
  <c r="BA64" i="130"/>
  <c r="K64" i="130"/>
  <c r="I64" i="130"/>
  <c r="G64" i="130"/>
  <c r="BB64" i="130" s="1"/>
  <c r="BE62" i="130"/>
  <c r="BD62" i="130"/>
  <c r="BC62" i="130"/>
  <c r="BA62" i="130"/>
  <c r="K62" i="130"/>
  <c r="I62" i="130"/>
  <c r="G62" i="130"/>
  <c r="BB62" i="130" s="1"/>
  <c r="BE58" i="130"/>
  <c r="BD58" i="130"/>
  <c r="BD65" i="130" s="1"/>
  <c r="H12" i="129" s="1"/>
  <c r="BC58" i="130"/>
  <c r="BC65" i="130" s="1"/>
  <c r="G12" i="129" s="1"/>
  <c r="BA58" i="130"/>
  <c r="K58" i="130"/>
  <c r="K65" i="130" s="1"/>
  <c r="I58" i="130"/>
  <c r="I65" i="130" s="1"/>
  <c r="G58" i="130"/>
  <c r="BB58" i="130" s="1"/>
  <c r="B12" i="129"/>
  <c r="A12" i="129"/>
  <c r="BE65" i="130"/>
  <c r="I12" i="129" s="1"/>
  <c r="BA65" i="130"/>
  <c r="E12" i="129" s="1"/>
  <c r="G65" i="130"/>
  <c r="BE55" i="130"/>
  <c r="BD55" i="130"/>
  <c r="BC55" i="130"/>
  <c r="BA55" i="130"/>
  <c r="K55" i="130"/>
  <c r="I55" i="130"/>
  <c r="G55" i="130"/>
  <c r="BB55" i="130" s="1"/>
  <c r="BE53" i="130"/>
  <c r="BD53" i="130"/>
  <c r="BC53" i="130"/>
  <c r="BC56" i="130" s="1"/>
  <c r="G11" i="129" s="1"/>
  <c r="BB53" i="130"/>
  <c r="BB56" i="130" s="1"/>
  <c r="F11" i="129" s="1"/>
  <c r="BA53" i="130"/>
  <c r="K53" i="130"/>
  <c r="I53" i="130"/>
  <c r="I56" i="130" s="1"/>
  <c r="G53" i="130"/>
  <c r="G56" i="130" s="1"/>
  <c r="B11" i="129"/>
  <c r="A11" i="129"/>
  <c r="BE56" i="130"/>
  <c r="I11" i="129" s="1"/>
  <c r="BD56" i="130"/>
  <c r="H11" i="129" s="1"/>
  <c r="BA56" i="130"/>
  <c r="E11" i="129" s="1"/>
  <c r="K56" i="130"/>
  <c r="BE50" i="130"/>
  <c r="BD50" i="130"/>
  <c r="BC50" i="130"/>
  <c r="BB50" i="130"/>
  <c r="BA50" i="130"/>
  <c r="K50" i="130"/>
  <c r="I50" i="130"/>
  <c r="G50" i="130"/>
  <c r="BE48" i="130"/>
  <c r="BD48" i="130"/>
  <c r="BC48" i="130"/>
  <c r="BA48" i="130"/>
  <c r="K48" i="130"/>
  <c r="I48" i="130"/>
  <c r="G48" i="130"/>
  <c r="BB48" i="130" s="1"/>
  <c r="BE46" i="130"/>
  <c r="BE51" i="130" s="1"/>
  <c r="I10" i="129" s="1"/>
  <c r="BD46" i="130"/>
  <c r="BC46" i="130"/>
  <c r="BA46" i="130"/>
  <c r="BA51" i="130" s="1"/>
  <c r="E10" i="129" s="1"/>
  <c r="K46" i="130"/>
  <c r="I46" i="130"/>
  <c r="G46" i="130"/>
  <c r="G51" i="130" s="1"/>
  <c r="B10" i="129"/>
  <c r="A10" i="129"/>
  <c r="BD51" i="130"/>
  <c r="H10" i="129" s="1"/>
  <c r="BC51" i="130"/>
  <c r="G10" i="129" s="1"/>
  <c r="K51" i="130"/>
  <c r="I51" i="130"/>
  <c r="BE43" i="130"/>
  <c r="BE44" i="130" s="1"/>
  <c r="I9" i="129" s="1"/>
  <c r="BD43" i="130"/>
  <c r="BD44" i="130" s="1"/>
  <c r="H9" i="129" s="1"/>
  <c r="BC43" i="130"/>
  <c r="BB43" i="130"/>
  <c r="BA43" i="130"/>
  <c r="BA44" i="130" s="1"/>
  <c r="E9" i="129" s="1"/>
  <c r="K43" i="130"/>
  <c r="K44" i="130" s="1"/>
  <c r="I43" i="130"/>
  <c r="G43" i="130"/>
  <c r="B9" i="129"/>
  <c r="A9" i="129"/>
  <c r="BC44" i="130"/>
  <c r="G9" i="129" s="1"/>
  <c r="BB44" i="130"/>
  <c r="F9" i="129" s="1"/>
  <c r="I44" i="130"/>
  <c r="G44" i="130"/>
  <c r="BE39" i="130"/>
  <c r="BD39" i="130"/>
  <c r="BD41" i="130" s="1"/>
  <c r="H8" i="129" s="1"/>
  <c r="BC39" i="130"/>
  <c r="BC41" i="130" s="1"/>
  <c r="G8" i="129" s="1"/>
  <c r="BB39" i="130"/>
  <c r="K39" i="130"/>
  <c r="K41" i="130" s="1"/>
  <c r="I39" i="130"/>
  <c r="I41" i="130" s="1"/>
  <c r="G39" i="130"/>
  <c r="BA39" i="130" s="1"/>
  <c r="BA41" i="130" s="1"/>
  <c r="E8" i="129" s="1"/>
  <c r="B8" i="129"/>
  <c r="A8" i="129"/>
  <c r="BE41" i="130"/>
  <c r="I8" i="129" s="1"/>
  <c r="BB41" i="130"/>
  <c r="F8" i="129" s="1"/>
  <c r="G41" i="130"/>
  <c r="BE35" i="130"/>
  <c r="BD35" i="130"/>
  <c r="BC35" i="130"/>
  <c r="BB35" i="130"/>
  <c r="K35" i="130"/>
  <c r="I35" i="130"/>
  <c r="G35" i="130"/>
  <c r="BA35" i="130" s="1"/>
  <c r="BE31" i="130"/>
  <c r="BD31" i="130"/>
  <c r="BC31" i="130"/>
  <c r="BB31" i="130"/>
  <c r="K31" i="130"/>
  <c r="I31" i="130"/>
  <c r="G31" i="130"/>
  <c r="BA31" i="130" s="1"/>
  <c r="BE28" i="130"/>
  <c r="BD28" i="130"/>
  <c r="BC28" i="130"/>
  <c r="BB28" i="130"/>
  <c r="K28" i="130"/>
  <c r="I28" i="130"/>
  <c r="G28" i="130"/>
  <c r="BA28" i="130" s="1"/>
  <c r="BE26" i="130"/>
  <c r="BD26" i="130"/>
  <c r="BC26" i="130"/>
  <c r="BB26" i="130"/>
  <c r="K26" i="130"/>
  <c r="I26" i="130"/>
  <c r="G26" i="130"/>
  <c r="BA26" i="130" s="1"/>
  <c r="BE23" i="130"/>
  <c r="BD23" i="130"/>
  <c r="BC23" i="130"/>
  <c r="BB23" i="130"/>
  <c r="K23" i="130"/>
  <c r="I23" i="130"/>
  <c r="G23" i="130"/>
  <c r="BA23" i="130" s="1"/>
  <c r="BE20" i="130"/>
  <c r="BD20" i="130"/>
  <c r="BC20" i="130"/>
  <c r="BB20" i="130"/>
  <c r="K20" i="130"/>
  <c r="I20" i="130"/>
  <c r="G20" i="130"/>
  <c r="BA20" i="130" s="1"/>
  <c r="BE14" i="130"/>
  <c r="BD14" i="130"/>
  <c r="BC14" i="130"/>
  <c r="BB14" i="130"/>
  <c r="K14" i="130"/>
  <c r="I14" i="130"/>
  <c r="G14" i="130"/>
  <c r="BA14" i="130" s="1"/>
  <c r="BE11" i="130"/>
  <c r="BD11" i="130"/>
  <c r="BC11" i="130"/>
  <c r="BB11" i="130"/>
  <c r="K11" i="130"/>
  <c r="I11" i="130"/>
  <c r="G11" i="130"/>
  <c r="BA11" i="130" s="1"/>
  <c r="BE8" i="130"/>
  <c r="BD8" i="130"/>
  <c r="BC8" i="130"/>
  <c r="BC37" i="130" s="1"/>
  <c r="G7" i="129" s="1"/>
  <c r="BB8" i="130"/>
  <c r="BB37" i="130" s="1"/>
  <c r="F7" i="129" s="1"/>
  <c r="K8" i="130"/>
  <c r="I8" i="130"/>
  <c r="I37" i="130" s="1"/>
  <c r="G8" i="130"/>
  <c r="G37" i="130" s="1"/>
  <c r="B7" i="129"/>
  <c r="A7" i="129"/>
  <c r="BE37" i="130"/>
  <c r="I7" i="129" s="1"/>
  <c r="BD37" i="130"/>
  <c r="H7" i="129" s="1"/>
  <c r="K37" i="130"/>
  <c r="E4" i="130"/>
  <c r="F3" i="130"/>
  <c r="G23" i="128"/>
  <c r="C33" i="128"/>
  <c r="F33" i="128" s="1"/>
  <c r="C31" i="128"/>
  <c r="G7" i="128"/>
  <c r="H23" i="126"/>
  <c r="I22" i="126"/>
  <c r="G21" i="125"/>
  <c r="D21" i="125"/>
  <c r="I21" i="126"/>
  <c r="D20" i="125"/>
  <c r="I20" i="126"/>
  <c r="G20" i="125" s="1"/>
  <c r="D19" i="125"/>
  <c r="I19" i="126"/>
  <c r="G19" i="125" s="1"/>
  <c r="G18" i="125"/>
  <c r="D18" i="125"/>
  <c r="I18" i="126"/>
  <c r="G17" i="125"/>
  <c r="D17" i="125"/>
  <c r="I17" i="126"/>
  <c r="D16" i="125"/>
  <c r="I16" i="126"/>
  <c r="G16" i="125" s="1"/>
  <c r="D15" i="125"/>
  <c r="I15" i="126"/>
  <c r="G15" i="125" s="1"/>
  <c r="BE25" i="127"/>
  <c r="BD25" i="127"/>
  <c r="BD29" i="127" s="1"/>
  <c r="H9" i="126" s="1"/>
  <c r="BC25" i="127"/>
  <c r="BC29" i="127" s="1"/>
  <c r="G9" i="126" s="1"/>
  <c r="BB25" i="127"/>
  <c r="BA25" i="127"/>
  <c r="K25" i="127"/>
  <c r="K29" i="127" s="1"/>
  <c r="I25" i="127"/>
  <c r="I29" i="127" s="1"/>
  <c r="G25" i="127"/>
  <c r="B9" i="126"/>
  <c r="A9" i="126"/>
  <c r="BE29" i="127"/>
  <c r="I9" i="126" s="1"/>
  <c r="BB29" i="127"/>
  <c r="F9" i="126" s="1"/>
  <c r="BA29" i="127"/>
  <c r="E9" i="126" s="1"/>
  <c r="G29" i="127"/>
  <c r="BE17" i="127"/>
  <c r="BD17" i="127"/>
  <c r="BC17" i="127"/>
  <c r="BC23" i="127" s="1"/>
  <c r="G8" i="126" s="1"/>
  <c r="BA17" i="127"/>
  <c r="K17" i="127"/>
  <c r="I17" i="127"/>
  <c r="I23" i="127" s="1"/>
  <c r="G17" i="127"/>
  <c r="G23" i="127" s="1"/>
  <c r="B8" i="126"/>
  <c r="A8" i="126"/>
  <c r="BE23" i="127"/>
  <c r="I8" i="126" s="1"/>
  <c r="BD23" i="127"/>
  <c r="H8" i="126" s="1"/>
  <c r="BA23" i="127"/>
  <c r="E8" i="126" s="1"/>
  <c r="K23" i="127"/>
  <c r="BE14" i="127"/>
  <c r="BD14" i="127"/>
  <c r="BC14" i="127"/>
  <c r="BA14" i="127"/>
  <c r="K14" i="127"/>
  <c r="I14" i="127"/>
  <c r="G14" i="127"/>
  <c r="BB14" i="127" s="1"/>
  <c r="BE12" i="127"/>
  <c r="BD12" i="127"/>
  <c r="BC12" i="127"/>
  <c r="BA12" i="127"/>
  <c r="K12" i="127"/>
  <c r="I12" i="127"/>
  <c r="G12" i="127"/>
  <c r="BB12" i="127" s="1"/>
  <c r="BE9" i="127"/>
  <c r="BD9" i="127"/>
  <c r="BC9" i="127"/>
  <c r="BB9" i="127"/>
  <c r="BA9" i="127"/>
  <c r="K9" i="127"/>
  <c r="I9" i="127"/>
  <c r="G9" i="127"/>
  <c r="BE8" i="127"/>
  <c r="BE15" i="127" s="1"/>
  <c r="I7" i="126" s="1"/>
  <c r="BD8" i="127"/>
  <c r="BC8" i="127"/>
  <c r="BA8" i="127"/>
  <c r="BA15" i="127" s="1"/>
  <c r="E7" i="126" s="1"/>
  <c r="K8" i="127"/>
  <c r="I8" i="127"/>
  <c r="G8" i="127"/>
  <c r="G15" i="127" s="1"/>
  <c r="B7" i="126"/>
  <c r="A7" i="126"/>
  <c r="BD15" i="127"/>
  <c r="H7" i="126" s="1"/>
  <c r="BC15" i="127"/>
  <c r="G7" i="126" s="1"/>
  <c r="K15" i="127"/>
  <c r="I15" i="127"/>
  <c r="E4" i="127"/>
  <c r="F3" i="127"/>
  <c r="G23" i="125"/>
  <c r="C33" i="125"/>
  <c r="F33" i="125" s="1"/>
  <c r="C31" i="125"/>
  <c r="G7" i="125"/>
  <c r="H23" i="123"/>
  <c r="I22" i="123"/>
  <c r="G21" i="122"/>
  <c r="D21" i="122"/>
  <c r="I21" i="123"/>
  <c r="D20" i="122"/>
  <c r="I20" i="123"/>
  <c r="G20" i="122" s="1"/>
  <c r="D19" i="122"/>
  <c r="I19" i="123"/>
  <c r="G19" i="122" s="1"/>
  <c r="G18" i="122"/>
  <c r="D18" i="122"/>
  <c r="I18" i="123"/>
  <c r="G17" i="122"/>
  <c r="D17" i="122"/>
  <c r="I17" i="123"/>
  <c r="D16" i="122"/>
  <c r="I16" i="123"/>
  <c r="G16" i="122" s="1"/>
  <c r="D15" i="122"/>
  <c r="I15" i="123"/>
  <c r="G15" i="122" s="1"/>
  <c r="BE25" i="124"/>
  <c r="BE29" i="124" s="1"/>
  <c r="I9" i="123" s="1"/>
  <c r="BD25" i="124"/>
  <c r="BD29" i="124" s="1"/>
  <c r="H9" i="123" s="1"/>
  <c r="BC25" i="124"/>
  <c r="BB25" i="124"/>
  <c r="BA25" i="124"/>
  <c r="BA29" i="124" s="1"/>
  <c r="E9" i="123" s="1"/>
  <c r="K25" i="124"/>
  <c r="K29" i="124" s="1"/>
  <c r="I25" i="124"/>
  <c r="G25" i="124"/>
  <c r="B9" i="123"/>
  <c r="A9" i="123"/>
  <c r="BC29" i="124"/>
  <c r="G9" i="123" s="1"/>
  <c r="BB29" i="124"/>
  <c r="F9" i="123" s="1"/>
  <c r="I29" i="124"/>
  <c r="G29" i="124"/>
  <c r="BE17" i="124"/>
  <c r="BD17" i="124"/>
  <c r="BD23" i="124" s="1"/>
  <c r="H8" i="123" s="1"/>
  <c r="BC17" i="124"/>
  <c r="BC23" i="124" s="1"/>
  <c r="G8" i="123" s="1"/>
  <c r="BA17" i="124"/>
  <c r="K17" i="124"/>
  <c r="K23" i="124" s="1"/>
  <c r="I17" i="124"/>
  <c r="I23" i="124" s="1"/>
  <c r="G17" i="124"/>
  <c r="BB17" i="124" s="1"/>
  <c r="BB23" i="124" s="1"/>
  <c r="F8" i="123" s="1"/>
  <c r="B8" i="123"/>
  <c r="A8" i="123"/>
  <c r="BE23" i="124"/>
  <c r="I8" i="123" s="1"/>
  <c r="BA23" i="124"/>
  <c r="E8" i="123" s="1"/>
  <c r="G23" i="124"/>
  <c r="BE14" i="124"/>
  <c r="BD14" i="124"/>
  <c r="BC14" i="124"/>
  <c r="BA14" i="124"/>
  <c r="K14" i="124"/>
  <c r="I14" i="124"/>
  <c r="G14" i="124"/>
  <c r="BB14" i="124" s="1"/>
  <c r="BE12" i="124"/>
  <c r="BD12" i="124"/>
  <c r="BC12" i="124"/>
  <c r="BA12" i="124"/>
  <c r="K12" i="124"/>
  <c r="I12" i="124"/>
  <c r="G12" i="124"/>
  <c r="BB12" i="124" s="1"/>
  <c r="BE9" i="124"/>
  <c r="BD9" i="124"/>
  <c r="BC9" i="124"/>
  <c r="BB9" i="124"/>
  <c r="BA9" i="124"/>
  <c r="K9" i="124"/>
  <c r="I9" i="124"/>
  <c r="G9" i="124"/>
  <c r="BE8" i="124"/>
  <c r="BD8" i="124"/>
  <c r="BC8" i="124"/>
  <c r="BC15" i="124" s="1"/>
  <c r="G7" i="123" s="1"/>
  <c r="BA8" i="124"/>
  <c r="K8" i="124"/>
  <c r="I8" i="124"/>
  <c r="I15" i="124" s="1"/>
  <c r="G8" i="124"/>
  <c r="G15" i="124" s="1"/>
  <c r="B7" i="123"/>
  <c r="A7" i="123"/>
  <c r="BE15" i="124"/>
  <c r="I7" i="123" s="1"/>
  <c r="BD15" i="124"/>
  <c r="H7" i="123" s="1"/>
  <c r="BA15" i="124"/>
  <c r="E7" i="123" s="1"/>
  <c r="K15" i="124"/>
  <c r="E4" i="124"/>
  <c r="F3" i="124"/>
  <c r="G23" i="122"/>
  <c r="C33" i="122"/>
  <c r="F33" i="122" s="1"/>
  <c r="C31" i="122"/>
  <c r="G7" i="122"/>
  <c r="H23" i="120"/>
  <c r="I22" i="120"/>
  <c r="D21" i="119"/>
  <c r="I21" i="120"/>
  <c r="G21" i="119" s="1"/>
  <c r="D20" i="119"/>
  <c r="I20" i="120"/>
  <c r="G20" i="119" s="1"/>
  <c r="D19" i="119"/>
  <c r="I19" i="120"/>
  <c r="G19" i="119" s="1"/>
  <c r="G18" i="119"/>
  <c r="D18" i="119"/>
  <c r="I18" i="120"/>
  <c r="G17" i="119"/>
  <c r="D17" i="119"/>
  <c r="I17" i="120"/>
  <c r="D16" i="119"/>
  <c r="I16" i="120"/>
  <c r="G16" i="119" s="1"/>
  <c r="D15" i="119"/>
  <c r="I15" i="120"/>
  <c r="G15" i="119" s="1"/>
  <c r="BE44" i="121"/>
  <c r="BD44" i="121"/>
  <c r="BD48" i="121" s="1"/>
  <c r="H9" i="120" s="1"/>
  <c r="BC44" i="121"/>
  <c r="BB44" i="121"/>
  <c r="BA44" i="121"/>
  <c r="K44" i="121"/>
  <c r="K48" i="121" s="1"/>
  <c r="I44" i="121"/>
  <c r="G44" i="121"/>
  <c r="B9" i="120"/>
  <c r="A9" i="120"/>
  <c r="BE48" i="121"/>
  <c r="I9" i="120" s="1"/>
  <c r="BC48" i="121"/>
  <c r="G9" i="120" s="1"/>
  <c r="BB48" i="121"/>
  <c r="F9" i="120" s="1"/>
  <c r="BA48" i="121"/>
  <c r="E9" i="120" s="1"/>
  <c r="I48" i="121"/>
  <c r="G48" i="121"/>
  <c r="BE36" i="121"/>
  <c r="BC36" i="121"/>
  <c r="BB36" i="121"/>
  <c r="BA36" i="121"/>
  <c r="K36" i="121"/>
  <c r="I36" i="121"/>
  <c r="G36" i="121"/>
  <c r="BD36" i="121" s="1"/>
  <c r="BE30" i="121"/>
  <c r="BC30" i="121"/>
  <c r="BB30" i="121"/>
  <c r="BA30" i="121"/>
  <c r="K30" i="121"/>
  <c r="I30" i="121"/>
  <c r="G30" i="121"/>
  <c r="BD30" i="121" s="1"/>
  <c r="BE26" i="121"/>
  <c r="BC26" i="121"/>
  <c r="BB26" i="121"/>
  <c r="BA26" i="121"/>
  <c r="K26" i="121"/>
  <c r="I26" i="121"/>
  <c r="G26" i="121"/>
  <c r="BD26" i="121" s="1"/>
  <c r="BE22" i="121"/>
  <c r="BC22" i="121"/>
  <c r="BC42" i="121" s="1"/>
  <c r="G8" i="120" s="1"/>
  <c r="BB22" i="121"/>
  <c r="BA22" i="121"/>
  <c r="K22" i="121"/>
  <c r="I22" i="121"/>
  <c r="I42" i="121" s="1"/>
  <c r="G22" i="121"/>
  <c r="BD22" i="121" s="1"/>
  <c r="BD42" i="121" s="1"/>
  <c r="H8" i="120" s="1"/>
  <c r="B8" i="120"/>
  <c r="A8" i="120"/>
  <c r="BE42" i="121"/>
  <c r="I8" i="120" s="1"/>
  <c r="BB42" i="121"/>
  <c r="F8" i="120" s="1"/>
  <c r="BA42" i="121"/>
  <c r="E8" i="120" s="1"/>
  <c r="K42" i="121"/>
  <c r="G42" i="121"/>
  <c r="BE16" i="121"/>
  <c r="BD16" i="121"/>
  <c r="BC16" i="121"/>
  <c r="BB16" i="121"/>
  <c r="K16" i="121"/>
  <c r="I16" i="121"/>
  <c r="G16" i="121"/>
  <c r="BA16" i="121" s="1"/>
  <c r="BE8" i="121"/>
  <c r="BD8" i="121"/>
  <c r="BC8" i="121"/>
  <c r="BB8" i="121"/>
  <c r="BB20" i="121" s="1"/>
  <c r="F7" i="120" s="1"/>
  <c r="K8" i="121"/>
  <c r="I8" i="121"/>
  <c r="G8" i="121"/>
  <c r="G20" i="121" s="1"/>
  <c r="B7" i="120"/>
  <c r="A7" i="120"/>
  <c r="BE20" i="121"/>
  <c r="I7" i="120" s="1"/>
  <c r="BD20" i="121"/>
  <c r="H7" i="120" s="1"/>
  <c r="BC20" i="121"/>
  <c r="G7" i="120" s="1"/>
  <c r="K20" i="121"/>
  <c r="I20" i="121"/>
  <c r="E4" i="121"/>
  <c r="F3" i="121"/>
  <c r="G23" i="119"/>
  <c r="C33" i="119"/>
  <c r="F33" i="119" s="1"/>
  <c r="C31" i="119"/>
  <c r="G7" i="119"/>
  <c r="H23" i="117"/>
  <c r="I22" i="117"/>
  <c r="G21" i="116"/>
  <c r="D21" i="116"/>
  <c r="I21" i="117"/>
  <c r="D20" i="116"/>
  <c r="I20" i="117"/>
  <c r="G20" i="116" s="1"/>
  <c r="D19" i="116"/>
  <c r="I19" i="117"/>
  <c r="G19" i="116" s="1"/>
  <c r="G18" i="116"/>
  <c r="D18" i="116"/>
  <c r="I18" i="117"/>
  <c r="G17" i="116"/>
  <c r="D17" i="116"/>
  <c r="I17" i="117"/>
  <c r="D16" i="116"/>
  <c r="I16" i="117"/>
  <c r="G16" i="116" s="1"/>
  <c r="D15" i="116"/>
  <c r="I15" i="117"/>
  <c r="G15" i="116" s="1"/>
  <c r="BE39" i="118"/>
  <c r="BD39" i="118"/>
  <c r="BD43" i="118" s="1"/>
  <c r="H9" i="117" s="1"/>
  <c r="BC39" i="118"/>
  <c r="BC43" i="118" s="1"/>
  <c r="G9" i="117" s="1"/>
  <c r="BB39" i="118"/>
  <c r="BA39" i="118"/>
  <c r="K39" i="118"/>
  <c r="K43" i="118" s="1"/>
  <c r="I39" i="118"/>
  <c r="I43" i="118" s="1"/>
  <c r="G39" i="118"/>
  <c r="B9" i="117"/>
  <c r="A9" i="117"/>
  <c r="BE43" i="118"/>
  <c r="I9" i="117" s="1"/>
  <c r="BB43" i="118"/>
  <c r="F9" i="117" s="1"/>
  <c r="BA43" i="118"/>
  <c r="E9" i="117" s="1"/>
  <c r="G43" i="118"/>
  <c r="BE31" i="118"/>
  <c r="BC31" i="118"/>
  <c r="BB31" i="118"/>
  <c r="BA31" i="118"/>
  <c r="K31" i="118"/>
  <c r="I31" i="118"/>
  <c r="G31" i="118"/>
  <c r="BD31" i="118" s="1"/>
  <c r="BE25" i="118"/>
  <c r="BC25" i="118"/>
  <c r="BB25" i="118"/>
  <c r="BA25" i="118"/>
  <c r="K25" i="118"/>
  <c r="I25" i="118"/>
  <c r="G25" i="118"/>
  <c r="BD25" i="118" s="1"/>
  <c r="BE21" i="118"/>
  <c r="BC21" i="118"/>
  <c r="BB21" i="118"/>
  <c r="BA21" i="118"/>
  <c r="K21" i="118"/>
  <c r="I21" i="118"/>
  <c r="G21" i="118"/>
  <c r="BD21" i="118" s="1"/>
  <c r="BE17" i="118"/>
  <c r="BC17" i="118"/>
  <c r="BC37" i="118" s="1"/>
  <c r="G8" i="117" s="1"/>
  <c r="BB17" i="118"/>
  <c r="BB37" i="118" s="1"/>
  <c r="F8" i="117" s="1"/>
  <c r="BA17" i="118"/>
  <c r="K17" i="118"/>
  <c r="I17" i="118"/>
  <c r="I37" i="118" s="1"/>
  <c r="G17" i="118"/>
  <c r="BD17" i="118" s="1"/>
  <c r="B8" i="117"/>
  <c r="A8" i="117"/>
  <c r="BE37" i="118"/>
  <c r="I8" i="117" s="1"/>
  <c r="BA37" i="118"/>
  <c r="E8" i="117" s="1"/>
  <c r="K37" i="118"/>
  <c r="BE11" i="118"/>
  <c r="BD11" i="118"/>
  <c r="BC11" i="118"/>
  <c r="BB11" i="118"/>
  <c r="BA11" i="118"/>
  <c r="K11" i="118"/>
  <c r="I11" i="118"/>
  <c r="G11" i="118"/>
  <c r="BE8" i="118"/>
  <c r="BE15" i="118" s="1"/>
  <c r="I7" i="117" s="1"/>
  <c r="BD8" i="118"/>
  <c r="BC8" i="118"/>
  <c r="BB8" i="118"/>
  <c r="BB15" i="118" s="1"/>
  <c r="F7" i="117" s="1"/>
  <c r="BA8" i="118"/>
  <c r="BA15" i="118" s="1"/>
  <c r="E7" i="117" s="1"/>
  <c r="K8" i="118"/>
  <c r="I8" i="118"/>
  <c r="G8" i="118"/>
  <c r="G15" i="118" s="1"/>
  <c r="B7" i="117"/>
  <c r="A7" i="117"/>
  <c r="BD15" i="118"/>
  <c r="H7" i="117" s="1"/>
  <c r="BC15" i="118"/>
  <c r="G7" i="117" s="1"/>
  <c r="K15" i="118"/>
  <c r="I15" i="118"/>
  <c r="E4" i="118"/>
  <c r="F3" i="118"/>
  <c r="G23" i="116"/>
  <c r="C33" i="116"/>
  <c r="F33" i="116" s="1"/>
  <c r="C31" i="116"/>
  <c r="G7" i="116"/>
  <c r="H23" i="114"/>
  <c r="I22" i="114"/>
  <c r="G21" i="113"/>
  <c r="D21" i="113"/>
  <c r="I21" i="114"/>
  <c r="D20" i="113"/>
  <c r="I20" i="114"/>
  <c r="G20" i="113" s="1"/>
  <c r="D19" i="113"/>
  <c r="I19" i="114"/>
  <c r="G19" i="113" s="1"/>
  <c r="G18" i="113"/>
  <c r="D18" i="113"/>
  <c r="I18" i="114"/>
  <c r="G17" i="113"/>
  <c r="D17" i="113"/>
  <c r="I17" i="114"/>
  <c r="D16" i="113"/>
  <c r="I16" i="114"/>
  <c r="G16" i="113" s="1"/>
  <c r="D15" i="113"/>
  <c r="I15" i="114"/>
  <c r="G15" i="113" s="1"/>
  <c r="BE39" i="115"/>
  <c r="BD39" i="115"/>
  <c r="BD40" i="115" s="1"/>
  <c r="H9" i="114" s="1"/>
  <c r="BC39" i="115"/>
  <c r="BC40" i="115" s="1"/>
  <c r="G9" i="114" s="1"/>
  <c r="BB39" i="115"/>
  <c r="BA39" i="115"/>
  <c r="K39" i="115"/>
  <c r="K40" i="115" s="1"/>
  <c r="I39" i="115"/>
  <c r="I40" i="115" s="1"/>
  <c r="G39" i="115"/>
  <c r="B9" i="114"/>
  <c r="A9" i="114"/>
  <c r="BE40" i="115"/>
  <c r="I9" i="114" s="1"/>
  <c r="BB40" i="115"/>
  <c r="F9" i="114" s="1"/>
  <c r="BA40" i="115"/>
  <c r="E9" i="114" s="1"/>
  <c r="G40" i="115"/>
  <c r="BE35" i="115"/>
  <c r="BD35" i="115"/>
  <c r="BC35" i="115"/>
  <c r="BC37" i="115" s="1"/>
  <c r="G8" i="114" s="1"/>
  <c r="BB35" i="115"/>
  <c r="BB37" i="115" s="1"/>
  <c r="F8" i="114" s="1"/>
  <c r="K35" i="115"/>
  <c r="I35" i="115"/>
  <c r="I37" i="115" s="1"/>
  <c r="G35" i="115"/>
  <c r="BA35" i="115" s="1"/>
  <c r="BA37" i="115" s="1"/>
  <c r="E8" i="114" s="1"/>
  <c r="B8" i="114"/>
  <c r="A8" i="114"/>
  <c r="BE37" i="115"/>
  <c r="I8" i="114" s="1"/>
  <c r="BD37" i="115"/>
  <c r="H8" i="114" s="1"/>
  <c r="K37" i="115"/>
  <c r="BE31" i="115"/>
  <c r="BD31" i="115"/>
  <c r="BC31" i="115"/>
  <c r="BB31" i="115"/>
  <c r="BA31" i="115"/>
  <c r="K31" i="115"/>
  <c r="I31" i="115"/>
  <c r="G31" i="115"/>
  <c r="BE28" i="115"/>
  <c r="BD28" i="115"/>
  <c r="BC28" i="115"/>
  <c r="BB28" i="115"/>
  <c r="BA28" i="115"/>
  <c r="K28" i="115"/>
  <c r="I28" i="115"/>
  <c r="G28" i="115"/>
  <c r="BE26" i="115"/>
  <c r="BD26" i="115"/>
  <c r="BC26" i="115"/>
  <c r="BB26" i="115"/>
  <c r="BA26" i="115"/>
  <c r="K26" i="115"/>
  <c r="I26" i="115"/>
  <c r="G26" i="115"/>
  <c r="BE20" i="115"/>
  <c r="BD20" i="115"/>
  <c r="BC20" i="115"/>
  <c r="BB20" i="115"/>
  <c r="BA20" i="115"/>
  <c r="K20" i="115"/>
  <c r="I20" i="115"/>
  <c r="G20" i="115"/>
  <c r="BE17" i="115"/>
  <c r="BD17" i="115"/>
  <c r="BC17" i="115"/>
  <c r="BB17" i="115"/>
  <c r="BA17" i="115"/>
  <c r="K17" i="115"/>
  <c r="I17" i="115"/>
  <c r="G17" i="115"/>
  <c r="BE13" i="115"/>
  <c r="BD13" i="115"/>
  <c r="BC13" i="115"/>
  <c r="BB13" i="115"/>
  <c r="BA13" i="115"/>
  <c r="K13" i="115"/>
  <c r="I13" i="115"/>
  <c r="G13" i="115"/>
  <c r="BE8" i="115"/>
  <c r="BE33" i="115" s="1"/>
  <c r="I7" i="114" s="1"/>
  <c r="BD8" i="115"/>
  <c r="BC8" i="115"/>
  <c r="BB8" i="115"/>
  <c r="BB33" i="115" s="1"/>
  <c r="F7" i="114" s="1"/>
  <c r="BA8" i="115"/>
  <c r="BA33" i="115" s="1"/>
  <c r="E7" i="114" s="1"/>
  <c r="K8" i="115"/>
  <c r="I8" i="115"/>
  <c r="G8" i="115"/>
  <c r="G33" i="115" s="1"/>
  <c r="B7" i="114"/>
  <c r="A7" i="114"/>
  <c r="BD33" i="115"/>
  <c r="H7" i="114" s="1"/>
  <c r="BC33" i="115"/>
  <c r="G7" i="114" s="1"/>
  <c r="K33" i="115"/>
  <c r="I33" i="115"/>
  <c r="E4" i="115"/>
  <c r="F3" i="115"/>
  <c r="G23" i="113"/>
  <c r="F33" i="113"/>
  <c r="C33" i="113"/>
  <c r="C31" i="113"/>
  <c r="G7" i="113"/>
  <c r="H31" i="111"/>
  <c r="I30" i="111"/>
  <c r="D21" i="110"/>
  <c r="I29" i="111"/>
  <c r="G21" i="110" s="1"/>
  <c r="D20" i="110"/>
  <c r="I28" i="111"/>
  <c r="G20" i="110" s="1"/>
  <c r="G19" i="110"/>
  <c r="D19" i="110"/>
  <c r="I27" i="111"/>
  <c r="G18" i="110"/>
  <c r="D18" i="110"/>
  <c r="I26" i="111"/>
  <c r="D17" i="110"/>
  <c r="I25" i="111"/>
  <c r="G17" i="110" s="1"/>
  <c r="D16" i="110"/>
  <c r="I24" i="111"/>
  <c r="G16" i="110" s="1"/>
  <c r="G15" i="110"/>
  <c r="D15" i="110"/>
  <c r="I23" i="111"/>
  <c r="BE324" i="112"/>
  <c r="BD324" i="112"/>
  <c r="BD328" i="112" s="1"/>
  <c r="H17" i="111" s="1"/>
  <c r="BC324" i="112"/>
  <c r="BC328" i="112" s="1"/>
  <c r="G17" i="111" s="1"/>
  <c r="BB324" i="112"/>
  <c r="BA324" i="112"/>
  <c r="K324" i="112"/>
  <c r="K328" i="112" s="1"/>
  <c r="I324" i="112"/>
  <c r="I328" i="112" s="1"/>
  <c r="G324" i="112"/>
  <c r="B17" i="111"/>
  <c r="A17" i="111"/>
  <c r="BE328" i="112"/>
  <c r="I17" i="111" s="1"/>
  <c r="BB328" i="112"/>
  <c r="F17" i="111" s="1"/>
  <c r="BA328" i="112"/>
  <c r="E17" i="111" s="1"/>
  <c r="G328" i="112"/>
  <c r="BE321" i="112"/>
  <c r="BD321" i="112"/>
  <c r="BC321" i="112"/>
  <c r="BB321" i="112"/>
  <c r="BA321" i="112"/>
  <c r="K321" i="112"/>
  <c r="I321" i="112"/>
  <c r="G321" i="112"/>
  <c r="BE315" i="112"/>
  <c r="BD315" i="112"/>
  <c r="BC315" i="112"/>
  <c r="BB315" i="112"/>
  <c r="BA315" i="112"/>
  <c r="K315" i="112"/>
  <c r="I315" i="112"/>
  <c r="G315" i="112"/>
  <c r="BE312" i="112"/>
  <c r="BD312" i="112"/>
  <c r="BC312" i="112"/>
  <c r="BC322" i="112" s="1"/>
  <c r="G16" i="111" s="1"/>
  <c r="BA312" i="112"/>
  <c r="K312" i="112"/>
  <c r="I312" i="112"/>
  <c r="I322" i="112" s="1"/>
  <c r="G312" i="112"/>
  <c r="G322" i="112" s="1"/>
  <c r="B16" i="111"/>
  <c r="A16" i="111"/>
  <c r="BE322" i="112"/>
  <c r="I16" i="111" s="1"/>
  <c r="BD322" i="112"/>
  <c r="H16" i="111" s="1"/>
  <c r="BA322" i="112"/>
  <c r="E16" i="111" s="1"/>
  <c r="K322" i="112"/>
  <c r="BE309" i="112"/>
  <c r="BD309" i="112"/>
  <c r="BC309" i="112"/>
  <c r="BA309" i="112"/>
  <c r="K309" i="112"/>
  <c r="I309" i="112"/>
  <c r="G309" i="112"/>
  <c r="BB309" i="112" s="1"/>
  <c r="BE299" i="112"/>
  <c r="BD299" i="112"/>
  <c r="BC299" i="112"/>
  <c r="BA299" i="112"/>
  <c r="K299" i="112"/>
  <c r="I299" i="112"/>
  <c r="G299" i="112"/>
  <c r="BB299" i="112" s="1"/>
  <c r="BE293" i="112"/>
  <c r="BE310" i="112" s="1"/>
  <c r="I15" i="111" s="1"/>
  <c r="BD293" i="112"/>
  <c r="BC293" i="112"/>
  <c r="BA293" i="112"/>
  <c r="BA310" i="112" s="1"/>
  <c r="E15" i="111" s="1"/>
  <c r="K293" i="112"/>
  <c r="I293" i="112"/>
  <c r="G293" i="112"/>
  <c r="G310" i="112" s="1"/>
  <c r="B15" i="111"/>
  <c r="A15" i="111"/>
  <c r="BD310" i="112"/>
  <c r="H15" i="111" s="1"/>
  <c r="BC310" i="112"/>
  <c r="G15" i="111" s="1"/>
  <c r="K310" i="112"/>
  <c r="I310" i="112"/>
  <c r="BE290" i="112"/>
  <c r="BD290" i="112"/>
  <c r="BC290" i="112"/>
  <c r="BA290" i="112"/>
  <c r="K290" i="112"/>
  <c r="I290" i="112"/>
  <c r="G290" i="112"/>
  <c r="BB290" i="112" s="1"/>
  <c r="BE284" i="112"/>
  <c r="BD284" i="112"/>
  <c r="BC284" i="112"/>
  <c r="BA284" i="112"/>
  <c r="K284" i="112"/>
  <c r="I284" i="112"/>
  <c r="G284" i="112"/>
  <c r="BB284" i="112" s="1"/>
  <c r="BE278" i="112"/>
  <c r="BD278" i="112"/>
  <c r="BC278" i="112"/>
  <c r="BA278" i="112"/>
  <c r="K278" i="112"/>
  <c r="I278" i="112"/>
  <c r="G278" i="112"/>
  <c r="BB278" i="112" s="1"/>
  <c r="BE276" i="112"/>
  <c r="BD276" i="112"/>
  <c r="BC276" i="112"/>
  <c r="BA276" i="112"/>
  <c r="K276" i="112"/>
  <c r="I276" i="112"/>
  <c r="G276" i="112"/>
  <c r="BB276" i="112" s="1"/>
  <c r="BE270" i="112"/>
  <c r="BD270" i="112"/>
  <c r="BC270" i="112"/>
  <c r="BA270" i="112"/>
  <c r="K270" i="112"/>
  <c r="I270" i="112"/>
  <c r="G270" i="112"/>
  <c r="BB270" i="112" s="1"/>
  <c r="BE264" i="112"/>
  <c r="BD264" i="112"/>
  <c r="BC264" i="112"/>
  <c r="BA264" i="112"/>
  <c r="K264" i="112"/>
  <c r="I264" i="112"/>
  <c r="G264" i="112"/>
  <c r="BB264" i="112" s="1"/>
  <c r="BE262" i="112"/>
  <c r="BE291" i="112" s="1"/>
  <c r="I14" i="111" s="1"/>
  <c r="BD262" i="112"/>
  <c r="BC262" i="112"/>
  <c r="BA262" i="112"/>
  <c r="BA291" i="112" s="1"/>
  <c r="E14" i="111" s="1"/>
  <c r="K262" i="112"/>
  <c r="I262" i="112"/>
  <c r="G262" i="112"/>
  <c r="BB262" i="112" s="1"/>
  <c r="BB291" i="112" s="1"/>
  <c r="F14" i="111" s="1"/>
  <c r="B14" i="111"/>
  <c r="A14" i="111"/>
  <c r="BC291" i="112"/>
  <c r="G14" i="111" s="1"/>
  <c r="I291" i="112"/>
  <c r="G291" i="112"/>
  <c r="BE259" i="112"/>
  <c r="BD259" i="112"/>
  <c r="BC259" i="112"/>
  <c r="BA259" i="112"/>
  <c r="K259" i="112"/>
  <c r="I259" i="112"/>
  <c r="G259" i="112"/>
  <c r="BB259" i="112" s="1"/>
  <c r="BE253" i="112"/>
  <c r="BD253" i="112"/>
  <c r="BC253" i="112"/>
  <c r="BA253" i="112"/>
  <c r="K253" i="112"/>
  <c r="I253" i="112"/>
  <c r="G253" i="112"/>
  <c r="BB253" i="112" s="1"/>
  <c r="BE251" i="112"/>
  <c r="BD251" i="112"/>
  <c r="BC251" i="112"/>
  <c r="BA251" i="112"/>
  <c r="K251" i="112"/>
  <c r="I251" i="112"/>
  <c r="G251" i="112"/>
  <c r="BB251" i="112" s="1"/>
  <c r="BE249" i="112"/>
  <c r="BD249" i="112"/>
  <c r="BC249" i="112"/>
  <c r="BA249" i="112"/>
  <c r="K249" i="112"/>
  <c r="I249" i="112"/>
  <c r="G249" i="112"/>
  <c r="BB249" i="112" s="1"/>
  <c r="BE246" i="112"/>
  <c r="BD246" i="112"/>
  <c r="BC246" i="112"/>
  <c r="BA246" i="112"/>
  <c r="K246" i="112"/>
  <c r="I246" i="112"/>
  <c r="G246" i="112"/>
  <c r="BB246" i="112" s="1"/>
  <c r="BE244" i="112"/>
  <c r="BD244" i="112"/>
  <c r="BD260" i="112" s="1"/>
  <c r="H13" i="111" s="1"/>
  <c r="BC244" i="112"/>
  <c r="BC260" i="112" s="1"/>
  <c r="G13" i="111" s="1"/>
  <c r="BA244" i="112"/>
  <c r="K244" i="112"/>
  <c r="K260" i="112" s="1"/>
  <c r="I244" i="112"/>
  <c r="G244" i="112"/>
  <c r="BB244" i="112" s="1"/>
  <c r="BB260" i="112" s="1"/>
  <c r="F13" i="111" s="1"/>
  <c r="B13" i="111"/>
  <c r="A13" i="111"/>
  <c r="BE260" i="112"/>
  <c r="I13" i="111" s="1"/>
  <c r="BA260" i="112"/>
  <c r="E13" i="111" s="1"/>
  <c r="G260" i="112"/>
  <c r="BE241" i="112"/>
  <c r="BD241" i="112"/>
  <c r="BC241" i="112"/>
  <c r="BA241" i="112"/>
  <c r="K241" i="112"/>
  <c r="I241" i="112"/>
  <c r="G241" i="112"/>
  <c r="BB241" i="112" s="1"/>
  <c r="BE235" i="112"/>
  <c r="BD235" i="112"/>
  <c r="BC235" i="112"/>
  <c r="BA235" i="112"/>
  <c r="K235" i="112"/>
  <c r="I235" i="112"/>
  <c r="G235" i="112"/>
  <c r="BB235" i="112" s="1"/>
  <c r="BE228" i="112"/>
  <c r="BD228" i="112"/>
  <c r="BC228" i="112"/>
  <c r="BA228" i="112"/>
  <c r="K228" i="112"/>
  <c r="I228" i="112"/>
  <c r="G228" i="112"/>
  <c r="BB228" i="112" s="1"/>
  <c r="BE222" i="112"/>
  <c r="BD222" i="112"/>
  <c r="BC222" i="112"/>
  <c r="BA222" i="112"/>
  <c r="K222" i="112"/>
  <c r="I222" i="112"/>
  <c r="G222" i="112"/>
  <c r="BB222" i="112" s="1"/>
  <c r="BE216" i="112"/>
  <c r="BD216" i="112"/>
  <c r="BC216" i="112"/>
  <c r="BA216" i="112"/>
  <c r="K216" i="112"/>
  <c r="I216" i="112"/>
  <c r="G216" i="112"/>
  <c r="BB216" i="112" s="1"/>
  <c r="BE210" i="112"/>
  <c r="BD210" i="112"/>
  <c r="BC210" i="112"/>
  <c r="BA210" i="112"/>
  <c r="K210" i="112"/>
  <c r="I210" i="112"/>
  <c r="G210" i="112"/>
  <c r="BB210" i="112" s="1"/>
  <c r="BE208" i="112"/>
  <c r="BD208" i="112"/>
  <c r="BC208" i="112"/>
  <c r="BA208" i="112"/>
  <c r="K208" i="112"/>
  <c r="I208" i="112"/>
  <c r="G208" i="112"/>
  <c r="BB208" i="112" s="1"/>
  <c r="BE201" i="112"/>
  <c r="BD201" i="112"/>
  <c r="BC201" i="112"/>
  <c r="BA201" i="112"/>
  <c r="K201" i="112"/>
  <c r="I201" i="112"/>
  <c r="G201" i="112"/>
  <c r="BB201" i="112" s="1"/>
  <c r="BE195" i="112"/>
  <c r="BD195" i="112"/>
  <c r="BC195" i="112"/>
  <c r="BA195" i="112"/>
  <c r="K195" i="112"/>
  <c r="I195" i="112"/>
  <c r="G195" i="112"/>
  <c r="BB195" i="112" s="1"/>
  <c r="BE188" i="112"/>
  <c r="BD188" i="112"/>
  <c r="BC188" i="112"/>
  <c r="BC242" i="112" s="1"/>
  <c r="G12" i="111" s="1"/>
  <c r="BA188" i="112"/>
  <c r="K188" i="112"/>
  <c r="I188" i="112"/>
  <c r="I242" i="112" s="1"/>
  <c r="G188" i="112"/>
  <c r="G242" i="112" s="1"/>
  <c r="B12" i="111"/>
  <c r="A12" i="111"/>
  <c r="BE242" i="112"/>
  <c r="I12" i="111" s="1"/>
  <c r="BD242" i="112"/>
  <c r="H12" i="111" s="1"/>
  <c r="BA242" i="112"/>
  <c r="E12" i="111" s="1"/>
  <c r="K242" i="112"/>
  <c r="BE185" i="112"/>
  <c r="BD185" i="112"/>
  <c r="BC185" i="112"/>
  <c r="BA185" i="112"/>
  <c r="K185" i="112"/>
  <c r="I185" i="112"/>
  <c r="G185" i="112"/>
  <c r="BB185" i="112" s="1"/>
  <c r="BE181" i="112"/>
  <c r="BD181" i="112"/>
  <c r="BC181" i="112"/>
  <c r="BA181" i="112"/>
  <c r="K181" i="112"/>
  <c r="I181" i="112"/>
  <c r="G181" i="112"/>
  <c r="G186" i="112" s="1"/>
  <c r="B11" i="111"/>
  <c r="A11" i="111"/>
  <c r="BD186" i="112"/>
  <c r="H11" i="111" s="1"/>
  <c r="BC186" i="112"/>
  <c r="G11" i="111" s="1"/>
  <c r="K186" i="112"/>
  <c r="I186" i="112"/>
  <c r="BE178" i="112"/>
  <c r="BD178" i="112"/>
  <c r="BC178" i="112"/>
  <c r="BA178" i="112"/>
  <c r="K178" i="112"/>
  <c r="I178" i="112"/>
  <c r="G178" i="112"/>
  <c r="BB178" i="112" s="1"/>
  <c r="BE174" i="112"/>
  <c r="BE179" i="112" s="1"/>
  <c r="I10" i="111" s="1"/>
  <c r="BD174" i="112"/>
  <c r="BC174" i="112"/>
  <c r="BA174" i="112"/>
  <c r="BA179" i="112" s="1"/>
  <c r="E10" i="111" s="1"/>
  <c r="K174" i="112"/>
  <c r="K179" i="112" s="1"/>
  <c r="I174" i="112"/>
  <c r="G174" i="112"/>
  <c r="BB174" i="112" s="1"/>
  <c r="B10" i="111"/>
  <c r="A10" i="111"/>
  <c r="BC179" i="112"/>
  <c r="G10" i="111" s="1"/>
  <c r="I179" i="112"/>
  <c r="G179" i="112"/>
  <c r="BE171" i="112"/>
  <c r="BD171" i="112"/>
  <c r="BD172" i="112" s="1"/>
  <c r="H9" i="111" s="1"/>
  <c r="BC171" i="112"/>
  <c r="BC172" i="112" s="1"/>
  <c r="BB171" i="112"/>
  <c r="K171" i="112"/>
  <c r="K172" i="112" s="1"/>
  <c r="I171" i="112"/>
  <c r="I172" i="112" s="1"/>
  <c r="G171" i="112"/>
  <c r="BA171" i="112" s="1"/>
  <c r="BA172" i="112" s="1"/>
  <c r="E9" i="111" s="1"/>
  <c r="G9" i="111"/>
  <c r="B9" i="111"/>
  <c r="A9" i="111"/>
  <c r="BE172" i="112"/>
  <c r="I9" i="111" s="1"/>
  <c r="BB172" i="112"/>
  <c r="F9" i="111" s="1"/>
  <c r="G172" i="112"/>
  <c r="BE158" i="112"/>
  <c r="BD158" i="112"/>
  <c r="BC158" i="112"/>
  <c r="BC169" i="112" s="1"/>
  <c r="G8" i="111" s="1"/>
  <c r="BB158" i="112"/>
  <c r="BB169" i="112" s="1"/>
  <c r="K158" i="112"/>
  <c r="I158" i="112"/>
  <c r="I169" i="112" s="1"/>
  <c r="G158" i="112"/>
  <c r="F8" i="111"/>
  <c r="B8" i="111"/>
  <c r="A8" i="111"/>
  <c r="BE169" i="112"/>
  <c r="I8" i="111" s="1"/>
  <c r="BD169" i="112"/>
  <c r="H8" i="111" s="1"/>
  <c r="K169" i="112"/>
  <c r="BE150" i="112"/>
  <c r="BD150" i="112"/>
  <c r="BC150" i="112"/>
  <c r="BB150" i="112"/>
  <c r="BA150" i="112"/>
  <c r="K150" i="112"/>
  <c r="I150" i="112"/>
  <c r="G150" i="112"/>
  <c r="BE143" i="112"/>
  <c r="BD143" i="112"/>
  <c r="BC143" i="112"/>
  <c r="BB143" i="112"/>
  <c r="BA143" i="112"/>
  <c r="K143" i="112"/>
  <c r="I143" i="112"/>
  <c r="G143" i="112"/>
  <c r="BE136" i="112"/>
  <c r="BD136" i="112"/>
  <c r="BC136" i="112"/>
  <c r="BB136" i="112"/>
  <c r="BA136" i="112"/>
  <c r="K136" i="112"/>
  <c r="I136" i="112"/>
  <c r="G136" i="112"/>
  <c r="BE129" i="112"/>
  <c r="BD129" i="112"/>
  <c r="BC129" i="112"/>
  <c r="BB129" i="112"/>
  <c r="BA129" i="112"/>
  <c r="K129" i="112"/>
  <c r="I129" i="112"/>
  <c r="G129" i="112"/>
  <c r="BE123" i="112"/>
  <c r="BD123" i="112"/>
  <c r="BC123" i="112"/>
  <c r="BB123" i="112"/>
  <c r="BA123" i="112"/>
  <c r="K123" i="112"/>
  <c r="I123" i="112"/>
  <c r="G123" i="112"/>
  <c r="BE117" i="112"/>
  <c r="BD117" i="112"/>
  <c r="BC117" i="112"/>
  <c r="BB117" i="112"/>
  <c r="BA117" i="112"/>
  <c r="K117" i="112"/>
  <c r="I117" i="112"/>
  <c r="G117" i="112"/>
  <c r="BE111" i="112"/>
  <c r="BD111" i="112"/>
  <c r="BC111" i="112"/>
  <c r="BB111" i="112"/>
  <c r="BA111" i="112"/>
  <c r="K111" i="112"/>
  <c r="I111" i="112"/>
  <c r="G111" i="112"/>
  <c r="BE109" i="112"/>
  <c r="BD109" i="112"/>
  <c r="BC109" i="112"/>
  <c r="BB109" i="112"/>
  <c r="BA109" i="112"/>
  <c r="K109" i="112"/>
  <c r="I109" i="112"/>
  <c r="G109" i="112"/>
  <c r="BE107" i="112"/>
  <c r="BD107" i="112"/>
  <c r="BC107" i="112"/>
  <c r="BB107" i="112"/>
  <c r="BA107" i="112"/>
  <c r="K107" i="112"/>
  <c r="I107" i="112"/>
  <c r="G107" i="112"/>
  <c r="BE100" i="112"/>
  <c r="BD100" i="112"/>
  <c r="BC100" i="112"/>
  <c r="BB100" i="112"/>
  <c r="BA100" i="112"/>
  <c r="K100" i="112"/>
  <c r="I100" i="112"/>
  <c r="G100" i="112"/>
  <c r="BE98" i="112"/>
  <c r="BD98" i="112"/>
  <c r="BC98" i="112"/>
  <c r="BB98" i="112"/>
  <c r="BA98" i="112"/>
  <c r="K98" i="112"/>
  <c r="I98" i="112"/>
  <c r="G98" i="112"/>
  <c r="BE94" i="112"/>
  <c r="BD94" i="112"/>
  <c r="BC94" i="112"/>
  <c r="BB94" i="112"/>
  <c r="BA94" i="112"/>
  <c r="K94" i="112"/>
  <c r="I94" i="112"/>
  <c r="G94" i="112"/>
  <c r="BE88" i="112"/>
  <c r="BD88" i="112"/>
  <c r="BC88" i="112"/>
  <c r="BB88" i="112"/>
  <c r="BA88" i="112"/>
  <c r="K88" i="112"/>
  <c r="I88" i="112"/>
  <c r="G88" i="112"/>
  <c r="BE81" i="112"/>
  <c r="BD81" i="112"/>
  <c r="BC81" i="112"/>
  <c r="BB81" i="112"/>
  <c r="BA81" i="112"/>
  <c r="K81" i="112"/>
  <c r="I81" i="112"/>
  <c r="G81" i="112"/>
  <c r="BE75" i="112"/>
  <c r="BD75" i="112"/>
  <c r="BC75" i="112"/>
  <c r="BB75" i="112"/>
  <c r="BA75" i="112"/>
  <c r="K75" i="112"/>
  <c r="I75" i="112"/>
  <c r="G75" i="112"/>
  <c r="BE73" i="112"/>
  <c r="BD73" i="112"/>
  <c r="BC73" i="112"/>
  <c r="BB73" i="112"/>
  <c r="BA73" i="112"/>
  <c r="K73" i="112"/>
  <c r="I73" i="112"/>
  <c r="G73" i="112"/>
  <c r="BE70" i="112"/>
  <c r="BD70" i="112"/>
  <c r="BC70" i="112"/>
  <c r="BB70" i="112"/>
  <c r="BA70" i="112"/>
  <c r="K70" i="112"/>
  <c r="I70" i="112"/>
  <c r="G70" i="112"/>
  <c r="BE64" i="112"/>
  <c r="BD64" i="112"/>
  <c r="BC64" i="112"/>
  <c r="BB64" i="112"/>
  <c r="BA64" i="112"/>
  <c r="K64" i="112"/>
  <c r="I64" i="112"/>
  <c r="G64" i="112"/>
  <c r="BE62" i="112"/>
  <c r="BD62" i="112"/>
  <c r="BC62" i="112"/>
  <c r="BB62" i="112"/>
  <c r="BA62" i="112"/>
  <c r="K62" i="112"/>
  <c r="I62" i="112"/>
  <c r="G62" i="112"/>
  <c r="BE59" i="112"/>
  <c r="BD59" i="112"/>
  <c r="BC59" i="112"/>
  <c r="BB59" i="112"/>
  <c r="BA59" i="112"/>
  <c r="K59" i="112"/>
  <c r="I59" i="112"/>
  <c r="G59" i="112"/>
  <c r="BE51" i="112"/>
  <c r="BD51" i="112"/>
  <c r="BC51" i="112"/>
  <c r="BB51" i="112"/>
  <c r="BA51" i="112"/>
  <c r="K51" i="112"/>
  <c r="I51" i="112"/>
  <c r="G51" i="112"/>
  <c r="BE45" i="112"/>
  <c r="BD45" i="112"/>
  <c r="BC45" i="112"/>
  <c r="BB45" i="112"/>
  <c r="BA45" i="112"/>
  <c r="K45" i="112"/>
  <c r="I45" i="112"/>
  <c r="G45" i="112"/>
  <c r="BE38" i="112"/>
  <c r="BD38" i="112"/>
  <c r="BC38" i="112"/>
  <c r="BB38" i="112"/>
  <c r="BA38" i="112"/>
  <c r="K38" i="112"/>
  <c r="I38" i="112"/>
  <c r="G38" i="112"/>
  <c r="BE26" i="112"/>
  <c r="BD26" i="112"/>
  <c r="BC26" i="112"/>
  <c r="BB26" i="112"/>
  <c r="BA26" i="112"/>
  <c r="K26" i="112"/>
  <c r="I26" i="112"/>
  <c r="G26" i="112"/>
  <c r="BE22" i="112"/>
  <c r="BD22" i="112"/>
  <c r="BC22" i="112"/>
  <c r="BB22" i="112"/>
  <c r="BA22" i="112"/>
  <c r="K22" i="112"/>
  <c r="I22" i="112"/>
  <c r="G22" i="112"/>
  <c r="BE10" i="112"/>
  <c r="BD10" i="112"/>
  <c r="BC10" i="112"/>
  <c r="BB10" i="112"/>
  <c r="BA10" i="112"/>
  <c r="K10" i="112"/>
  <c r="I10" i="112"/>
  <c r="G10" i="112"/>
  <c r="BE8" i="112"/>
  <c r="BE156" i="112" s="1"/>
  <c r="BD8" i="112"/>
  <c r="BC8" i="112"/>
  <c r="BB8" i="112"/>
  <c r="BB156" i="112" s="1"/>
  <c r="F7" i="111" s="1"/>
  <c r="BA8" i="112"/>
  <c r="BA156" i="112" s="1"/>
  <c r="E7" i="111" s="1"/>
  <c r="K8" i="112"/>
  <c r="I8" i="112"/>
  <c r="G8" i="112"/>
  <c r="G156" i="112" s="1"/>
  <c r="I7" i="111"/>
  <c r="B7" i="111"/>
  <c r="A7" i="111"/>
  <c r="BD156" i="112"/>
  <c r="H7" i="111" s="1"/>
  <c r="BC156" i="112"/>
  <c r="G7" i="111" s="1"/>
  <c r="K156" i="112"/>
  <c r="I156" i="112"/>
  <c r="E4" i="112"/>
  <c r="F3" i="112"/>
  <c r="G23" i="110"/>
  <c r="C33" i="110"/>
  <c r="F33" i="110" s="1"/>
  <c r="C31" i="110"/>
  <c r="G7" i="110"/>
  <c r="H32" i="108"/>
  <c r="I31" i="108"/>
  <c r="D21" i="107"/>
  <c r="I30" i="108"/>
  <c r="G21" i="107" s="1"/>
  <c r="D20" i="107"/>
  <c r="I29" i="108"/>
  <c r="G20" i="107" s="1"/>
  <c r="D19" i="107"/>
  <c r="I28" i="108"/>
  <c r="G19" i="107" s="1"/>
  <c r="G18" i="107"/>
  <c r="D18" i="107"/>
  <c r="I27" i="108"/>
  <c r="D17" i="107"/>
  <c r="I26" i="108"/>
  <c r="G17" i="107" s="1"/>
  <c r="D16" i="107"/>
  <c r="I25" i="108"/>
  <c r="G16" i="107" s="1"/>
  <c r="G15" i="107"/>
  <c r="D15" i="107"/>
  <c r="I24" i="108"/>
  <c r="BE334" i="109"/>
  <c r="BD334" i="109"/>
  <c r="BD338" i="109" s="1"/>
  <c r="H18" i="108" s="1"/>
  <c r="BC334" i="109"/>
  <c r="BC338" i="109" s="1"/>
  <c r="G18" i="108" s="1"/>
  <c r="BB334" i="109"/>
  <c r="BA334" i="109"/>
  <c r="K334" i="109"/>
  <c r="K338" i="109" s="1"/>
  <c r="I334" i="109"/>
  <c r="I338" i="109" s="1"/>
  <c r="G334" i="109"/>
  <c r="B18" i="108"/>
  <c r="A18" i="108"/>
  <c r="BE338" i="109"/>
  <c r="I18" i="108" s="1"/>
  <c r="BB338" i="109"/>
  <c r="F18" i="108" s="1"/>
  <c r="BA338" i="109"/>
  <c r="E18" i="108" s="1"/>
  <c r="G338" i="109"/>
  <c r="BE331" i="109"/>
  <c r="BD331" i="109"/>
  <c r="BC331" i="109"/>
  <c r="BB331" i="109"/>
  <c r="BA331" i="109"/>
  <c r="K331" i="109"/>
  <c r="I331" i="109"/>
  <c r="G331" i="109"/>
  <c r="BE325" i="109"/>
  <c r="BD325" i="109"/>
  <c r="BC325" i="109"/>
  <c r="BA325" i="109"/>
  <c r="K325" i="109"/>
  <c r="I325" i="109"/>
  <c r="G325" i="109"/>
  <c r="BB325" i="109" s="1"/>
  <c r="BE322" i="109"/>
  <c r="BD322" i="109"/>
  <c r="BC322" i="109"/>
  <c r="BC332" i="109" s="1"/>
  <c r="G17" i="108" s="1"/>
  <c r="BA322" i="109"/>
  <c r="K322" i="109"/>
  <c r="I322" i="109"/>
  <c r="I332" i="109" s="1"/>
  <c r="G322" i="109"/>
  <c r="G332" i="109" s="1"/>
  <c r="H17" i="108"/>
  <c r="B17" i="108"/>
  <c r="A17" i="108"/>
  <c r="BE332" i="109"/>
  <c r="I17" i="108" s="1"/>
  <c r="BD332" i="109"/>
  <c r="BA332" i="109"/>
  <c r="E17" i="108" s="1"/>
  <c r="K332" i="109"/>
  <c r="BE319" i="109"/>
  <c r="BD319" i="109"/>
  <c r="BC319" i="109"/>
  <c r="BA319" i="109"/>
  <c r="K319" i="109"/>
  <c r="I319" i="109"/>
  <c r="G319" i="109"/>
  <c r="BB319" i="109" s="1"/>
  <c r="BE313" i="109"/>
  <c r="BE320" i="109" s="1"/>
  <c r="I16" i="108" s="1"/>
  <c r="BD313" i="109"/>
  <c r="BC313" i="109"/>
  <c r="BA313" i="109"/>
  <c r="BA320" i="109" s="1"/>
  <c r="E16" i="108" s="1"/>
  <c r="K313" i="109"/>
  <c r="I313" i="109"/>
  <c r="G313" i="109"/>
  <c r="BB313" i="109" s="1"/>
  <c r="BB320" i="109" s="1"/>
  <c r="F16" i="108" s="1"/>
  <c r="B16" i="108"/>
  <c r="A16" i="108"/>
  <c r="BD320" i="109"/>
  <c r="H16" i="108" s="1"/>
  <c r="BC320" i="109"/>
  <c r="G16" i="108" s="1"/>
  <c r="K320" i="109"/>
  <c r="I320" i="109"/>
  <c r="BE310" i="109"/>
  <c r="BD310" i="109"/>
  <c r="BC310" i="109"/>
  <c r="BA310" i="109"/>
  <c r="K310" i="109"/>
  <c r="I310" i="109"/>
  <c r="G310" i="109"/>
  <c r="BB310" i="109" s="1"/>
  <c r="BE306" i="109"/>
  <c r="BD306" i="109"/>
  <c r="BC306" i="109"/>
  <c r="BA306" i="109"/>
  <c r="K306" i="109"/>
  <c r="I306" i="109"/>
  <c r="G306" i="109"/>
  <c r="BB306" i="109" s="1"/>
  <c r="BE298" i="109"/>
  <c r="BD298" i="109"/>
  <c r="BC298" i="109"/>
  <c r="BA298" i="109"/>
  <c r="K298" i="109"/>
  <c r="I298" i="109"/>
  <c r="G298" i="109"/>
  <c r="BB298" i="109" s="1"/>
  <c r="BE292" i="109"/>
  <c r="BE311" i="109" s="1"/>
  <c r="I15" i="108" s="1"/>
  <c r="BD292" i="109"/>
  <c r="BD311" i="109" s="1"/>
  <c r="H15" i="108" s="1"/>
  <c r="BC292" i="109"/>
  <c r="BA292" i="109"/>
  <c r="BA311" i="109" s="1"/>
  <c r="E15" i="108" s="1"/>
  <c r="K292" i="109"/>
  <c r="K311" i="109" s="1"/>
  <c r="I292" i="109"/>
  <c r="G292" i="109"/>
  <c r="BB292" i="109" s="1"/>
  <c r="B15" i="108"/>
  <c r="A15" i="108"/>
  <c r="BC311" i="109"/>
  <c r="G15" i="108" s="1"/>
  <c r="I311" i="109"/>
  <c r="G311" i="109"/>
  <c r="BE289" i="109"/>
  <c r="BD289" i="109"/>
  <c r="BC289" i="109"/>
  <c r="BA289" i="109"/>
  <c r="K289" i="109"/>
  <c r="I289" i="109"/>
  <c r="G289" i="109"/>
  <c r="BB289" i="109" s="1"/>
  <c r="BE283" i="109"/>
  <c r="BD283" i="109"/>
  <c r="BC283" i="109"/>
  <c r="BA283" i="109"/>
  <c r="K283" i="109"/>
  <c r="I283" i="109"/>
  <c r="G283" i="109"/>
  <c r="BB283" i="109" s="1"/>
  <c r="BE277" i="109"/>
  <c r="BD277" i="109"/>
  <c r="BC277" i="109"/>
  <c r="BA277" i="109"/>
  <c r="K277" i="109"/>
  <c r="I277" i="109"/>
  <c r="G277" i="109"/>
  <c r="BB277" i="109" s="1"/>
  <c r="BE271" i="109"/>
  <c r="BD271" i="109"/>
  <c r="BC271" i="109"/>
  <c r="BA271" i="109"/>
  <c r="K271" i="109"/>
  <c r="I271" i="109"/>
  <c r="G271" i="109"/>
  <c r="BB271" i="109" s="1"/>
  <c r="BE264" i="109"/>
  <c r="BD264" i="109"/>
  <c r="BC264" i="109"/>
  <c r="BA264" i="109"/>
  <c r="K264" i="109"/>
  <c r="I264" i="109"/>
  <c r="G264" i="109"/>
  <c r="BB264" i="109" s="1"/>
  <c r="BE258" i="109"/>
  <c r="BD258" i="109"/>
  <c r="BD290" i="109" s="1"/>
  <c r="H14" i="108" s="1"/>
  <c r="BC258" i="109"/>
  <c r="BC290" i="109" s="1"/>
  <c r="G14" i="108" s="1"/>
  <c r="BA258" i="109"/>
  <c r="K258" i="109"/>
  <c r="K290" i="109" s="1"/>
  <c r="I258" i="109"/>
  <c r="I290" i="109" s="1"/>
  <c r="G258" i="109"/>
  <c r="BB258" i="109" s="1"/>
  <c r="B14" i="108"/>
  <c r="A14" i="108"/>
  <c r="BE290" i="109"/>
  <c r="I14" i="108" s="1"/>
  <c r="BA290" i="109"/>
  <c r="E14" i="108" s="1"/>
  <c r="G290" i="109"/>
  <c r="BE255" i="109"/>
  <c r="BD255" i="109"/>
  <c r="BC255" i="109"/>
  <c r="BA255" i="109"/>
  <c r="K255" i="109"/>
  <c r="I255" i="109"/>
  <c r="G255" i="109"/>
  <c r="BB255" i="109" s="1"/>
  <c r="BE253" i="109"/>
  <c r="BD253" i="109"/>
  <c r="BC253" i="109"/>
  <c r="BB253" i="109"/>
  <c r="BA253" i="109"/>
  <c r="K253" i="109"/>
  <c r="I253" i="109"/>
  <c r="G253" i="109"/>
  <c r="BE247" i="109"/>
  <c r="BD247" i="109"/>
  <c r="BC247" i="109"/>
  <c r="BA247" i="109"/>
  <c r="K247" i="109"/>
  <c r="I247" i="109"/>
  <c r="G247" i="109"/>
  <c r="BB247" i="109" s="1"/>
  <c r="BE245" i="109"/>
  <c r="BD245" i="109"/>
  <c r="BC245" i="109"/>
  <c r="BB245" i="109"/>
  <c r="BA245" i="109"/>
  <c r="K245" i="109"/>
  <c r="I245" i="109"/>
  <c r="G245" i="109"/>
  <c r="BE242" i="109"/>
  <c r="BD242" i="109"/>
  <c r="BC242" i="109"/>
  <c r="BB242" i="109"/>
  <c r="BA242" i="109"/>
  <c r="K242" i="109"/>
  <c r="I242" i="109"/>
  <c r="G242" i="109"/>
  <c r="BE240" i="109"/>
  <c r="BD240" i="109"/>
  <c r="BC240" i="109"/>
  <c r="BA240" i="109"/>
  <c r="K240" i="109"/>
  <c r="I240" i="109"/>
  <c r="G240" i="109"/>
  <c r="BB240" i="109" s="1"/>
  <c r="BE238" i="109"/>
  <c r="BD238" i="109"/>
  <c r="BC238" i="109"/>
  <c r="BB238" i="109"/>
  <c r="BA238" i="109"/>
  <c r="K238" i="109"/>
  <c r="I238" i="109"/>
  <c r="G238" i="109"/>
  <c r="BE235" i="109"/>
  <c r="BD235" i="109"/>
  <c r="BC235" i="109"/>
  <c r="BC256" i="109" s="1"/>
  <c r="G13" i="108" s="1"/>
  <c r="BA235" i="109"/>
  <c r="K235" i="109"/>
  <c r="I235" i="109"/>
  <c r="I256" i="109" s="1"/>
  <c r="G235" i="109"/>
  <c r="G256" i="109" s="1"/>
  <c r="B13" i="108"/>
  <c r="A13" i="108"/>
  <c r="BE256" i="109"/>
  <c r="I13" i="108" s="1"/>
  <c r="BD256" i="109"/>
  <c r="H13" i="108" s="1"/>
  <c r="BA256" i="109"/>
  <c r="E13" i="108" s="1"/>
  <c r="K256" i="109"/>
  <c r="BE232" i="109"/>
  <c r="BD232" i="109"/>
  <c r="BC232" i="109"/>
  <c r="BA232" i="109"/>
  <c r="K232" i="109"/>
  <c r="I232" i="109"/>
  <c r="G232" i="109"/>
  <c r="BB232" i="109" s="1"/>
  <c r="BE225" i="109"/>
  <c r="BD225" i="109"/>
  <c r="BC225" i="109"/>
  <c r="BA225" i="109"/>
  <c r="K225" i="109"/>
  <c r="I225" i="109"/>
  <c r="G225" i="109"/>
  <c r="BB225" i="109" s="1"/>
  <c r="BE219" i="109"/>
  <c r="BD219" i="109"/>
  <c r="BC219" i="109"/>
  <c r="BA219" i="109"/>
  <c r="K219" i="109"/>
  <c r="I219" i="109"/>
  <c r="G219" i="109"/>
  <c r="BB219" i="109" s="1"/>
  <c r="BE213" i="109"/>
  <c r="BD213" i="109"/>
  <c r="BC213" i="109"/>
  <c r="BB213" i="109"/>
  <c r="BA213" i="109"/>
  <c r="K213" i="109"/>
  <c r="I213" i="109"/>
  <c r="G213" i="109"/>
  <c r="BE207" i="109"/>
  <c r="BD207" i="109"/>
  <c r="BC207" i="109"/>
  <c r="BA207" i="109"/>
  <c r="K207" i="109"/>
  <c r="I207" i="109"/>
  <c r="G207" i="109"/>
  <c r="BB207" i="109" s="1"/>
  <c r="BE201" i="109"/>
  <c r="BD201" i="109"/>
  <c r="BC201" i="109"/>
  <c r="BA201" i="109"/>
  <c r="K201" i="109"/>
  <c r="I201" i="109"/>
  <c r="G201" i="109"/>
  <c r="BB201" i="109" s="1"/>
  <c r="BE199" i="109"/>
  <c r="BD199" i="109"/>
  <c r="BC199" i="109"/>
  <c r="BB199" i="109"/>
  <c r="BA199" i="109"/>
  <c r="K199" i="109"/>
  <c r="I199" i="109"/>
  <c r="G199" i="109"/>
  <c r="BE192" i="109"/>
  <c r="BD192" i="109"/>
  <c r="BC192" i="109"/>
  <c r="BA192" i="109"/>
  <c r="K192" i="109"/>
  <c r="I192" i="109"/>
  <c r="G192" i="109"/>
  <c r="BB192" i="109" s="1"/>
  <c r="BE186" i="109"/>
  <c r="BD186" i="109"/>
  <c r="BC186" i="109"/>
  <c r="BB186" i="109"/>
  <c r="BA186" i="109"/>
  <c r="K186" i="109"/>
  <c r="I186" i="109"/>
  <c r="G186" i="109"/>
  <c r="BE179" i="109"/>
  <c r="BE233" i="109" s="1"/>
  <c r="I12" i="108" s="1"/>
  <c r="BD179" i="109"/>
  <c r="BC179" i="109"/>
  <c r="BB179" i="109"/>
  <c r="BA179" i="109"/>
  <c r="BA233" i="109" s="1"/>
  <c r="E12" i="108" s="1"/>
  <c r="K179" i="109"/>
  <c r="I179" i="109"/>
  <c r="G179" i="109"/>
  <c r="G233" i="109" s="1"/>
  <c r="B12" i="108"/>
  <c r="A12" i="108"/>
  <c r="BD233" i="109"/>
  <c r="H12" i="108" s="1"/>
  <c r="BC233" i="109"/>
  <c r="G12" i="108" s="1"/>
  <c r="K233" i="109"/>
  <c r="I233" i="109"/>
  <c r="BE173" i="109"/>
  <c r="BE177" i="109" s="1"/>
  <c r="I11" i="108" s="1"/>
  <c r="BD173" i="109"/>
  <c r="BD177" i="109" s="1"/>
  <c r="H11" i="108" s="1"/>
  <c r="BC173" i="109"/>
  <c r="BA173" i="109"/>
  <c r="BA177" i="109" s="1"/>
  <c r="E11" i="108" s="1"/>
  <c r="K173" i="109"/>
  <c r="K177" i="109" s="1"/>
  <c r="I173" i="109"/>
  <c r="G173" i="109"/>
  <c r="BB173" i="109" s="1"/>
  <c r="BB177" i="109" s="1"/>
  <c r="F11" i="108" s="1"/>
  <c r="B11" i="108"/>
  <c r="A11" i="108"/>
  <c r="BC177" i="109"/>
  <c r="G11" i="108" s="1"/>
  <c r="I177" i="109"/>
  <c r="G177" i="109"/>
  <c r="BE170" i="109"/>
  <c r="BD170" i="109"/>
  <c r="BC170" i="109"/>
  <c r="BA170" i="109"/>
  <c r="K170" i="109"/>
  <c r="I170" i="109"/>
  <c r="G170" i="109"/>
  <c r="BB170" i="109" s="1"/>
  <c r="BE167" i="109"/>
  <c r="BD167" i="109"/>
  <c r="BD171" i="109" s="1"/>
  <c r="H10" i="108" s="1"/>
  <c r="BC167" i="109"/>
  <c r="BC171" i="109" s="1"/>
  <c r="G10" i="108" s="1"/>
  <c r="BA167" i="109"/>
  <c r="K167" i="109"/>
  <c r="K171" i="109" s="1"/>
  <c r="I167" i="109"/>
  <c r="I171" i="109" s="1"/>
  <c r="G167" i="109"/>
  <c r="BB167" i="109" s="1"/>
  <c r="B10" i="108"/>
  <c r="A10" i="108"/>
  <c r="BE171" i="109"/>
  <c r="I10" i="108" s="1"/>
  <c r="BA171" i="109"/>
  <c r="E10" i="108" s="1"/>
  <c r="G171" i="109"/>
  <c r="BE164" i="109"/>
  <c r="BD164" i="109"/>
  <c r="BC164" i="109"/>
  <c r="BC165" i="109" s="1"/>
  <c r="G9" i="108" s="1"/>
  <c r="BB164" i="109"/>
  <c r="BB165" i="109" s="1"/>
  <c r="F9" i="108" s="1"/>
  <c r="K164" i="109"/>
  <c r="I164" i="109"/>
  <c r="I165" i="109" s="1"/>
  <c r="G164" i="109"/>
  <c r="B9" i="108"/>
  <c r="A9" i="108"/>
  <c r="BE165" i="109"/>
  <c r="I9" i="108" s="1"/>
  <c r="BD165" i="109"/>
  <c r="H9" i="108" s="1"/>
  <c r="K165" i="109"/>
  <c r="BE152" i="109"/>
  <c r="BE162" i="109" s="1"/>
  <c r="BD152" i="109"/>
  <c r="BC152" i="109"/>
  <c r="BB152" i="109"/>
  <c r="BB162" i="109" s="1"/>
  <c r="F8" i="108" s="1"/>
  <c r="BA152" i="109"/>
  <c r="BA162" i="109" s="1"/>
  <c r="K152" i="109"/>
  <c r="I152" i="109"/>
  <c r="G152" i="109"/>
  <c r="G162" i="109" s="1"/>
  <c r="I8" i="108"/>
  <c r="E8" i="108"/>
  <c r="B8" i="108"/>
  <c r="A8" i="108"/>
  <c r="BD162" i="109"/>
  <c r="H8" i="108" s="1"/>
  <c r="BC162" i="109"/>
  <c r="G8" i="108" s="1"/>
  <c r="K162" i="109"/>
  <c r="I162" i="109"/>
  <c r="BE144" i="109"/>
  <c r="BD144" i="109"/>
  <c r="BC144" i="109"/>
  <c r="BB144" i="109"/>
  <c r="BA144" i="109"/>
  <c r="K144" i="109"/>
  <c r="I144" i="109"/>
  <c r="G144" i="109"/>
  <c r="BE142" i="109"/>
  <c r="BD142" i="109"/>
  <c r="BC142" i="109"/>
  <c r="BB142" i="109"/>
  <c r="BA142" i="109"/>
  <c r="K142" i="109"/>
  <c r="I142" i="109"/>
  <c r="G142" i="109"/>
  <c r="BE136" i="109"/>
  <c r="BD136" i="109"/>
  <c r="BC136" i="109"/>
  <c r="BB136" i="109"/>
  <c r="BA136" i="109"/>
  <c r="K136" i="109"/>
  <c r="I136" i="109"/>
  <c r="G136" i="109"/>
  <c r="BE134" i="109"/>
  <c r="BD134" i="109"/>
  <c r="BC134" i="109"/>
  <c r="BB134" i="109"/>
  <c r="BA134" i="109"/>
  <c r="K134" i="109"/>
  <c r="I134" i="109"/>
  <c r="G134" i="109"/>
  <c r="BE128" i="109"/>
  <c r="BD128" i="109"/>
  <c r="BC128" i="109"/>
  <c r="BB128" i="109"/>
  <c r="BA128" i="109"/>
  <c r="K128" i="109"/>
  <c r="I128" i="109"/>
  <c r="G128" i="109"/>
  <c r="BE122" i="109"/>
  <c r="BD122" i="109"/>
  <c r="BC122" i="109"/>
  <c r="BB122" i="109"/>
  <c r="BA122" i="109"/>
  <c r="K122" i="109"/>
  <c r="I122" i="109"/>
  <c r="G122" i="109"/>
  <c r="BE116" i="109"/>
  <c r="BD116" i="109"/>
  <c r="BC116" i="109"/>
  <c r="BB116" i="109"/>
  <c r="BA116" i="109"/>
  <c r="K116" i="109"/>
  <c r="I116" i="109"/>
  <c r="G116" i="109"/>
  <c r="BE109" i="109"/>
  <c r="BD109" i="109"/>
  <c r="BC109" i="109"/>
  <c r="BB109" i="109"/>
  <c r="BA109" i="109"/>
  <c r="K109" i="109"/>
  <c r="I109" i="109"/>
  <c r="G109" i="109"/>
  <c r="BE103" i="109"/>
  <c r="BD103" i="109"/>
  <c r="BC103" i="109"/>
  <c r="BB103" i="109"/>
  <c r="BA103" i="109"/>
  <c r="K103" i="109"/>
  <c r="I103" i="109"/>
  <c r="G103" i="109"/>
  <c r="BE100" i="109"/>
  <c r="BD100" i="109"/>
  <c r="BC100" i="109"/>
  <c r="BB100" i="109"/>
  <c r="BA100" i="109"/>
  <c r="K100" i="109"/>
  <c r="I100" i="109"/>
  <c r="G100" i="109"/>
  <c r="BE98" i="109"/>
  <c r="BD98" i="109"/>
  <c r="BC98" i="109"/>
  <c r="BB98" i="109"/>
  <c r="BA98" i="109"/>
  <c r="K98" i="109"/>
  <c r="I98" i="109"/>
  <c r="G98" i="109"/>
  <c r="BE96" i="109"/>
  <c r="BD96" i="109"/>
  <c r="BC96" i="109"/>
  <c r="BB96" i="109"/>
  <c r="BA96" i="109"/>
  <c r="K96" i="109"/>
  <c r="I96" i="109"/>
  <c r="G96" i="109"/>
  <c r="BE89" i="109"/>
  <c r="BD89" i="109"/>
  <c r="BC89" i="109"/>
  <c r="BB89" i="109"/>
  <c r="BA89" i="109"/>
  <c r="K89" i="109"/>
  <c r="I89" i="109"/>
  <c r="G89" i="109"/>
  <c r="BE83" i="109"/>
  <c r="BD83" i="109"/>
  <c r="BC83" i="109"/>
  <c r="BB83" i="109"/>
  <c r="BA83" i="109"/>
  <c r="K83" i="109"/>
  <c r="I83" i="109"/>
  <c r="G83" i="109"/>
  <c r="BE81" i="109"/>
  <c r="BD81" i="109"/>
  <c r="BC81" i="109"/>
  <c r="BB81" i="109"/>
  <c r="BA81" i="109"/>
  <c r="K81" i="109"/>
  <c r="I81" i="109"/>
  <c r="G81" i="109"/>
  <c r="BE75" i="109"/>
  <c r="BD75" i="109"/>
  <c r="BC75" i="109"/>
  <c r="BB75" i="109"/>
  <c r="BA75" i="109"/>
  <c r="K75" i="109"/>
  <c r="I75" i="109"/>
  <c r="G75" i="109"/>
  <c r="BE69" i="109"/>
  <c r="BD69" i="109"/>
  <c r="BC69" i="109"/>
  <c r="BB69" i="109"/>
  <c r="BA69" i="109"/>
  <c r="K69" i="109"/>
  <c r="I69" i="109"/>
  <c r="G69" i="109"/>
  <c r="BE67" i="109"/>
  <c r="BD67" i="109"/>
  <c r="BC67" i="109"/>
  <c r="BB67" i="109"/>
  <c r="BA67" i="109"/>
  <c r="K67" i="109"/>
  <c r="I67" i="109"/>
  <c r="G67" i="109"/>
  <c r="BE64" i="109"/>
  <c r="BD64" i="109"/>
  <c r="BC64" i="109"/>
  <c r="BB64" i="109"/>
  <c r="BA64" i="109"/>
  <c r="K64" i="109"/>
  <c r="I64" i="109"/>
  <c r="G64" i="109"/>
  <c r="BE54" i="109"/>
  <c r="BD54" i="109"/>
  <c r="BC54" i="109"/>
  <c r="BB54" i="109"/>
  <c r="BA54" i="109"/>
  <c r="K54" i="109"/>
  <c r="I54" i="109"/>
  <c r="G54" i="109"/>
  <c r="BE51" i="109"/>
  <c r="BD51" i="109"/>
  <c r="BC51" i="109"/>
  <c r="BB51" i="109"/>
  <c r="BA51" i="109"/>
  <c r="K51" i="109"/>
  <c r="I51" i="109"/>
  <c r="G51" i="109"/>
  <c r="BE44" i="109"/>
  <c r="BD44" i="109"/>
  <c r="BC44" i="109"/>
  <c r="BB44" i="109"/>
  <c r="BA44" i="109"/>
  <c r="K44" i="109"/>
  <c r="I44" i="109"/>
  <c r="G44" i="109"/>
  <c r="BE33" i="109"/>
  <c r="BD33" i="109"/>
  <c r="BC33" i="109"/>
  <c r="BB33" i="109"/>
  <c r="BA33" i="109"/>
  <c r="K33" i="109"/>
  <c r="I33" i="109"/>
  <c r="G33" i="109"/>
  <c r="BE26" i="109"/>
  <c r="BD26" i="109"/>
  <c r="BC26" i="109"/>
  <c r="BB26" i="109"/>
  <c r="BA26" i="109"/>
  <c r="K26" i="109"/>
  <c r="I26" i="109"/>
  <c r="G26" i="109"/>
  <c r="BE12" i="109"/>
  <c r="BD12" i="109"/>
  <c r="BC12" i="109"/>
  <c r="BB12" i="109"/>
  <c r="BA12" i="109"/>
  <c r="K12" i="109"/>
  <c r="I12" i="109"/>
  <c r="G12" i="109"/>
  <c r="BE8" i="109"/>
  <c r="BE150" i="109" s="1"/>
  <c r="I7" i="108" s="1"/>
  <c r="BD8" i="109"/>
  <c r="BD150" i="109" s="1"/>
  <c r="H7" i="108" s="1"/>
  <c r="BC8" i="109"/>
  <c r="BB8" i="109"/>
  <c r="BA8" i="109"/>
  <c r="BA150" i="109" s="1"/>
  <c r="E7" i="108" s="1"/>
  <c r="K8" i="109"/>
  <c r="K150" i="109" s="1"/>
  <c r="I8" i="109"/>
  <c r="G8" i="109"/>
  <c r="B7" i="108"/>
  <c r="A7" i="108"/>
  <c r="BC150" i="109"/>
  <c r="G7" i="108" s="1"/>
  <c r="BB150" i="109"/>
  <c r="F7" i="108" s="1"/>
  <c r="I150" i="109"/>
  <c r="G150" i="109"/>
  <c r="E4" i="109"/>
  <c r="F3" i="109"/>
  <c r="G23" i="107"/>
  <c r="F33" i="107"/>
  <c r="C33" i="107"/>
  <c r="C31" i="107"/>
  <c r="G7" i="107"/>
  <c r="H21" i="105"/>
  <c r="I20" i="105"/>
  <c r="G21" i="104"/>
  <c r="D21" i="104"/>
  <c r="I19" i="105"/>
  <c r="D20" i="104"/>
  <c r="I18" i="105"/>
  <c r="G20" i="104" s="1"/>
  <c r="D19" i="104"/>
  <c r="I17" i="105"/>
  <c r="G19" i="104" s="1"/>
  <c r="G18" i="104"/>
  <c r="D18" i="104"/>
  <c r="I16" i="105"/>
  <c r="G17" i="104"/>
  <c r="D17" i="104"/>
  <c r="I15" i="105"/>
  <c r="D16" i="104"/>
  <c r="I14" i="105"/>
  <c r="G16" i="104" s="1"/>
  <c r="D15" i="104"/>
  <c r="I13" i="105"/>
  <c r="G15" i="104" s="1"/>
  <c r="BE46" i="106"/>
  <c r="BD46" i="106"/>
  <c r="BC46" i="106"/>
  <c r="BA46" i="106"/>
  <c r="K46" i="106"/>
  <c r="I46" i="106"/>
  <c r="G46" i="106"/>
  <c r="BB46" i="106" s="1"/>
  <c r="BE43" i="106"/>
  <c r="BD43" i="106"/>
  <c r="BC43" i="106"/>
  <c r="BA43" i="106"/>
  <c r="K43" i="106"/>
  <c r="I43" i="106"/>
  <c r="G43" i="106"/>
  <c r="BB43" i="106" s="1"/>
  <c r="BE39" i="106"/>
  <c r="BD39" i="106"/>
  <c r="BC39" i="106"/>
  <c r="BA39" i="106"/>
  <c r="K39" i="106"/>
  <c r="I39" i="106"/>
  <c r="G39" i="106"/>
  <c r="BB39" i="106" s="1"/>
  <c r="BE35" i="106"/>
  <c r="BD35" i="106"/>
  <c r="BC35" i="106"/>
  <c r="BA35" i="106"/>
  <c r="K35" i="106"/>
  <c r="I35" i="106"/>
  <c r="G35" i="106"/>
  <c r="BB35" i="106" s="1"/>
  <c r="BE30" i="106"/>
  <c r="BD30" i="106"/>
  <c r="BC30" i="106"/>
  <c r="BA30" i="106"/>
  <c r="K30" i="106"/>
  <c r="I30" i="106"/>
  <c r="G30" i="106"/>
  <c r="BB30" i="106" s="1"/>
  <c r="BE21" i="106"/>
  <c r="BD21" i="106"/>
  <c r="BC21" i="106"/>
  <c r="BA21" i="106"/>
  <c r="K21" i="106"/>
  <c r="I21" i="106"/>
  <c r="G21" i="106"/>
  <c r="BB21" i="106" s="1"/>
  <c r="BE8" i="106"/>
  <c r="BD8" i="106"/>
  <c r="BD49" i="106" s="1"/>
  <c r="H7" i="105" s="1"/>
  <c r="H8" i="105" s="1"/>
  <c r="C17" i="104" s="1"/>
  <c r="BC8" i="106"/>
  <c r="BC49" i="106" s="1"/>
  <c r="G7" i="105" s="1"/>
  <c r="G8" i="105" s="1"/>
  <c r="C18" i="104" s="1"/>
  <c r="BA8" i="106"/>
  <c r="K8" i="106"/>
  <c r="K49" i="106" s="1"/>
  <c r="I8" i="106"/>
  <c r="I49" i="106" s="1"/>
  <c r="G8" i="106"/>
  <c r="BB8" i="106" s="1"/>
  <c r="B7" i="105"/>
  <c r="A7" i="105"/>
  <c r="BE49" i="106"/>
  <c r="I7" i="105" s="1"/>
  <c r="I8" i="105" s="1"/>
  <c r="C21" i="104" s="1"/>
  <c r="BA49" i="106"/>
  <c r="E7" i="105" s="1"/>
  <c r="E8" i="105" s="1"/>
  <c r="C15" i="104" s="1"/>
  <c r="G49" i="106"/>
  <c r="E4" i="106"/>
  <c r="F3" i="106"/>
  <c r="G23" i="104"/>
  <c r="C33" i="104"/>
  <c r="F33" i="104" s="1"/>
  <c r="C31" i="104"/>
  <c r="G7" i="104"/>
  <c r="H21" i="102"/>
  <c r="I20" i="102"/>
  <c r="G21" i="101"/>
  <c r="D21" i="101"/>
  <c r="I19" i="102"/>
  <c r="D20" i="101"/>
  <c r="I18" i="102"/>
  <c r="G20" i="101" s="1"/>
  <c r="D19" i="101"/>
  <c r="I17" i="102"/>
  <c r="G19" i="101" s="1"/>
  <c r="G18" i="101"/>
  <c r="D18" i="101"/>
  <c r="I16" i="102"/>
  <c r="G17" i="101"/>
  <c r="D17" i="101"/>
  <c r="I15" i="102"/>
  <c r="D16" i="101"/>
  <c r="I14" i="102"/>
  <c r="G16" i="101" s="1"/>
  <c r="D15" i="101"/>
  <c r="I13" i="102"/>
  <c r="G15" i="101" s="1"/>
  <c r="BE30" i="103"/>
  <c r="BD30" i="103"/>
  <c r="BC30" i="103"/>
  <c r="BA30" i="103"/>
  <c r="K30" i="103"/>
  <c r="I30" i="103"/>
  <c r="G30" i="103"/>
  <c r="BB30" i="103" s="1"/>
  <c r="BE24" i="103"/>
  <c r="BD24" i="103"/>
  <c r="BC24" i="103"/>
  <c r="BA24" i="103"/>
  <c r="K24" i="103"/>
  <c r="I24" i="103"/>
  <c r="G24" i="103"/>
  <c r="BB24" i="103" s="1"/>
  <c r="BE21" i="103"/>
  <c r="BD21" i="103"/>
  <c r="BC21" i="103"/>
  <c r="BA21" i="103"/>
  <c r="K21" i="103"/>
  <c r="I21" i="103"/>
  <c r="G21" i="103"/>
  <c r="BB21" i="103" s="1"/>
  <c r="BE8" i="103"/>
  <c r="BE33" i="103" s="1"/>
  <c r="I7" i="102" s="1"/>
  <c r="I8" i="102" s="1"/>
  <c r="C21" i="101" s="1"/>
  <c r="BD8" i="103"/>
  <c r="BD33" i="103" s="1"/>
  <c r="H7" i="102" s="1"/>
  <c r="H8" i="102" s="1"/>
  <c r="C17" i="101" s="1"/>
  <c r="BC8" i="103"/>
  <c r="BA8" i="103"/>
  <c r="BA33" i="103" s="1"/>
  <c r="E7" i="102" s="1"/>
  <c r="E8" i="102" s="1"/>
  <c r="C15" i="101" s="1"/>
  <c r="K8" i="103"/>
  <c r="K33" i="103" s="1"/>
  <c r="I8" i="103"/>
  <c r="G8" i="103"/>
  <c r="BB8" i="103" s="1"/>
  <c r="BB33" i="103" s="1"/>
  <c r="F7" i="102" s="1"/>
  <c r="F8" i="102" s="1"/>
  <c r="C16" i="101" s="1"/>
  <c r="B7" i="102"/>
  <c r="A7" i="102"/>
  <c r="BC33" i="103"/>
  <c r="G7" i="102" s="1"/>
  <c r="G8" i="102" s="1"/>
  <c r="C18" i="101" s="1"/>
  <c r="I33" i="103"/>
  <c r="G33" i="103"/>
  <c r="E4" i="103"/>
  <c r="F3" i="103"/>
  <c r="G23" i="101"/>
  <c r="F33" i="101"/>
  <c r="C33" i="101"/>
  <c r="C31" i="101"/>
  <c r="G7" i="101"/>
  <c r="H24" i="99"/>
  <c r="I23" i="99"/>
  <c r="G21" i="98"/>
  <c r="D21" i="98"/>
  <c r="I22" i="99"/>
  <c r="D20" i="98"/>
  <c r="I21" i="99"/>
  <c r="G20" i="98" s="1"/>
  <c r="D19" i="98"/>
  <c r="I20" i="99"/>
  <c r="G19" i="98" s="1"/>
  <c r="G18" i="98"/>
  <c r="D18" i="98"/>
  <c r="I19" i="99"/>
  <c r="G17" i="98"/>
  <c r="D17" i="98"/>
  <c r="I18" i="99"/>
  <c r="D16" i="98"/>
  <c r="I17" i="99"/>
  <c r="G16" i="98" s="1"/>
  <c r="D15" i="98"/>
  <c r="I16" i="99"/>
  <c r="G15" i="98" s="1"/>
  <c r="BE56" i="100"/>
  <c r="BE57" i="100" s="1"/>
  <c r="I10" i="99" s="1"/>
  <c r="BD56" i="100"/>
  <c r="BD57" i="100" s="1"/>
  <c r="H10" i="99" s="1"/>
  <c r="BC56" i="100"/>
  <c r="BB56" i="100"/>
  <c r="BA56" i="100"/>
  <c r="BA57" i="100" s="1"/>
  <c r="E10" i="99" s="1"/>
  <c r="K56" i="100"/>
  <c r="K57" i="100" s="1"/>
  <c r="I56" i="100"/>
  <c r="G56" i="100"/>
  <c r="B10" i="99"/>
  <c r="A10" i="99"/>
  <c r="BC57" i="100"/>
  <c r="G10" i="99" s="1"/>
  <c r="BB57" i="100"/>
  <c r="F10" i="99" s="1"/>
  <c r="I57" i="100"/>
  <c r="G57" i="100"/>
  <c r="BE45" i="100"/>
  <c r="BD45" i="100"/>
  <c r="BC45" i="100"/>
  <c r="BB45" i="100"/>
  <c r="K45" i="100"/>
  <c r="I45" i="100"/>
  <c r="G45" i="100"/>
  <c r="BA45" i="100" s="1"/>
  <c r="BE43" i="100"/>
  <c r="BD43" i="100"/>
  <c r="BD54" i="100" s="1"/>
  <c r="H9" i="99" s="1"/>
  <c r="BC43" i="100"/>
  <c r="BC54" i="100" s="1"/>
  <c r="G9" i="99" s="1"/>
  <c r="BB43" i="100"/>
  <c r="K43" i="100"/>
  <c r="K54" i="100" s="1"/>
  <c r="I43" i="100"/>
  <c r="I54" i="100" s="1"/>
  <c r="G43" i="100"/>
  <c r="BA43" i="100" s="1"/>
  <c r="BA54" i="100" s="1"/>
  <c r="E9" i="99" s="1"/>
  <c r="B9" i="99"/>
  <c r="A9" i="99"/>
  <c r="BE54" i="100"/>
  <c r="I9" i="99" s="1"/>
  <c r="BB54" i="100"/>
  <c r="F9" i="99" s="1"/>
  <c r="G54" i="100"/>
  <c r="BE39" i="100"/>
  <c r="BD39" i="100"/>
  <c r="BC39" i="100"/>
  <c r="BB39" i="100"/>
  <c r="K39" i="100"/>
  <c r="I39" i="100"/>
  <c r="G39" i="100"/>
  <c r="BA39" i="100" s="1"/>
  <c r="BE36" i="100"/>
  <c r="BD36" i="100"/>
  <c r="BC36" i="100"/>
  <c r="BC41" i="100" s="1"/>
  <c r="G8" i="99" s="1"/>
  <c r="BB36" i="100"/>
  <c r="BB41" i="100" s="1"/>
  <c r="F8" i="99" s="1"/>
  <c r="K36" i="100"/>
  <c r="I36" i="100"/>
  <c r="I41" i="100" s="1"/>
  <c r="G36" i="100"/>
  <c r="G41" i="100" s="1"/>
  <c r="B8" i="99"/>
  <c r="A8" i="99"/>
  <c r="BE41" i="100"/>
  <c r="I8" i="99" s="1"/>
  <c r="BD41" i="100"/>
  <c r="H8" i="99" s="1"/>
  <c r="K41" i="100"/>
  <c r="BE31" i="100"/>
  <c r="BD31" i="100"/>
  <c r="BC31" i="100"/>
  <c r="BB31" i="100"/>
  <c r="BA31" i="100"/>
  <c r="K31" i="100"/>
  <c r="I31" i="100"/>
  <c r="G31" i="100"/>
  <c r="BE27" i="100"/>
  <c r="BD27" i="100"/>
  <c r="BC27" i="100"/>
  <c r="BB27" i="100"/>
  <c r="BA27" i="100"/>
  <c r="K27" i="100"/>
  <c r="I27" i="100"/>
  <c r="G27" i="100"/>
  <c r="BE24" i="100"/>
  <c r="BD24" i="100"/>
  <c r="BC24" i="100"/>
  <c r="BB24" i="100"/>
  <c r="BA24" i="100"/>
  <c r="K24" i="100"/>
  <c r="I24" i="100"/>
  <c r="G24" i="100"/>
  <c r="BE21" i="100"/>
  <c r="BD21" i="100"/>
  <c r="BC21" i="100"/>
  <c r="BB21" i="100"/>
  <c r="BA21" i="100"/>
  <c r="K21" i="100"/>
  <c r="I21" i="100"/>
  <c r="G21" i="100"/>
  <c r="BE17" i="100"/>
  <c r="BD17" i="100"/>
  <c r="BC17" i="100"/>
  <c r="BB17" i="100"/>
  <c r="BA17" i="100"/>
  <c r="K17" i="100"/>
  <c r="I17" i="100"/>
  <c r="G17" i="100"/>
  <c r="BE15" i="100"/>
  <c r="BD15" i="100"/>
  <c r="BC15" i="100"/>
  <c r="BB15" i="100"/>
  <c r="BA15" i="100"/>
  <c r="K15" i="100"/>
  <c r="I15" i="100"/>
  <c r="G15" i="100"/>
  <c r="BE13" i="100"/>
  <c r="BD13" i="100"/>
  <c r="BC13" i="100"/>
  <c r="BB13" i="100"/>
  <c r="BA13" i="100"/>
  <c r="K13" i="100"/>
  <c r="I13" i="100"/>
  <c r="G13" i="100"/>
  <c r="BE10" i="100"/>
  <c r="BD10" i="100"/>
  <c r="BC10" i="100"/>
  <c r="BB10" i="100"/>
  <c r="BA10" i="100"/>
  <c r="K10" i="100"/>
  <c r="I10" i="100"/>
  <c r="G10" i="100"/>
  <c r="BE8" i="100"/>
  <c r="BE34" i="100" s="1"/>
  <c r="I7" i="99" s="1"/>
  <c r="BD8" i="100"/>
  <c r="BC8" i="100"/>
  <c r="BB8" i="100"/>
  <c r="BB34" i="100" s="1"/>
  <c r="F7" i="99" s="1"/>
  <c r="F11" i="99" s="1"/>
  <c r="C16" i="98" s="1"/>
  <c r="BA8" i="100"/>
  <c r="BA34" i="100" s="1"/>
  <c r="E7" i="99" s="1"/>
  <c r="K8" i="100"/>
  <c r="I8" i="100"/>
  <c r="G8" i="100"/>
  <c r="G34" i="100" s="1"/>
  <c r="B7" i="99"/>
  <c r="A7" i="99"/>
  <c r="BD34" i="100"/>
  <c r="H7" i="99" s="1"/>
  <c r="BC34" i="100"/>
  <c r="G7" i="99" s="1"/>
  <c r="K34" i="100"/>
  <c r="I34" i="100"/>
  <c r="E4" i="100"/>
  <c r="F3" i="100"/>
  <c r="G23" i="98"/>
  <c r="C33" i="98"/>
  <c r="F33" i="98" s="1"/>
  <c r="C31" i="98"/>
  <c r="G7" i="98"/>
  <c r="H21" i="96"/>
  <c r="G23" i="95" s="1"/>
  <c r="I20" i="96"/>
  <c r="G21" i="95"/>
  <c r="D21" i="95"/>
  <c r="I19" i="96"/>
  <c r="D20" i="95"/>
  <c r="I18" i="96"/>
  <c r="G20" i="95" s="1"/>
  <c r="D19" i="95"/>
  <c r="I17" i="96"/>
  <c r="G19" i="95" s="1"/>
  <c r="G18" i="95"/>
  <c r="D18" i="95"/>
  <c r="I16" i="96"/>
  <c r="G17" i="95"/>
  <c r="D17" i="95"/>
  <c r="I15" i="96"/>
  <c r="D16" i="95"/>
  <c r="I14" i="96"/>
  <c r="G16" i="95" s="1"/>
  <c r="D15" i="95"/>
  <c r="I13" i="96"/>
  <c r="G15" i="95" s="1"/>
  <c r="BE48" i="97"/>
  <c r="BD48" i="97"/>
  <c r="BC48" i="97"/>
  <c r="BA48" i="97"/>
  <c r="K48" i="97"/>
  <c r="I48" i="97"/>
  <c r="G48" i="97"/>
  <c r="BB48" i="97" s="1"/>
  <c r="BE46" i="97"/>
  <c r="BD46" i="97"/>
  <c r="BC46" i="97"/>
  <c r="BA46" i="97"/>
  <c r="K46" i="97"/>
  <c r="I46" i="97"/>
  <c r="G46" i="97"/>
  <c r="BB46" i="97" s="1"/>
  <c r="BE42" i="97"/>
  <c r="BD42" i="97"/>
  <c r="BC42" i="97"/>
  <c r="BA42" i="97"/>
  <c r="K42" i="97"/>
  <c r="I42" i="97"/>
  <c r="G42" i="97"/>
  <c r="BB42" i="97" s="1"/>
  <c r="BE38" i="97"/>
  <c r="BD38" i="97"/>
  <c r="BC38" i="97"/>
  <c r="BA38" i="97"/>
  <c r="K38" i="97"/>
  <c r="I38" i="97"/>
  <c r="G38" i="97"/>
  <c r="BB38" i="97" s="1"/>
  <c r="BE24" i="97"/>
  <c r="BD24" i="97"/>
  <c r="BC24" i="97"/>
  <c r="BA24" i="97"/>
  <c r="K24" i="97"/>
  <c r="I24" i="97"/>
  <c r="G24" i="97"/>
  <c r="BB24" i="97" s="1"/>
  <c r="BE20" i="97"/>
  <c r="BD20" i="97"/>
  <c r="BC20" i="97"/>
  <c r="BA20" i="97"/>
  <c r="K20" i="97"/>
  <c r="I20" i="97"/>
  <c r="G20" i="97"/>
  <c r="BB20" i="97" s="1"/>
  <c r="BE16" i="97"/>
  <c r="BD16" i="97"/>
  <c r="BC16" i="97"/>
  <c r="BA16" i="97"/>
  <c r="K16" i="97"/>
  <c r="I16" i="97"/>
  <c r="G16" i="97"/>
  <c r="BB16" i="97" s="1"/>
  <c r="BE12" i="97"/>
  <c r="BD12" i="97"/>
  <c r="BC12" i="97"/>
  <c r="BA12" i="97"/>
  <c r="K12" i="97"/>
  <c r="I12" i="97"/>
  <c r="G12" i="97"/>
  <c r="BB12" i="97" s="1"/>
  <c r="BE8" i="97"/>
  <c r="BD8" i="97"/>
  <c r="BD49" i="97" s="1"/>
  <c r="H7" i="96" s="1"/>
  <c r="H8" i="96" s="1"/>
  <c r="C17" i="95" s="1"/>
  <c r="BC8" i="97"/>
  <c r="BC49" i="97" s="1"/>
  <c r="G7" i="96" s="1"/>
  <c r="G8" i="96" s="1"/>
  <c r="C18" i="95" s="1"/>
  <c r="BA8" i="97"/>
  <c r="K8" i="97"/>
  <c r="K49" i="97" s="1"/>
  <c r="I8" i="97"/>
  <c r="I49" i="97" s="1"/>
  <c r="G8" i="97"/>
  <c r="BB8" i="97" s="1"/>
  <c r="B7" i="96"/>
  <c r="A7" i="96"/>
  <c r="BE49" i="97"/>
  <c r="I7" i="96" s="1"/>
  <c r="I8" i="96" s="1"/>
  <c r="C21" i="95" s="1"/>
  <c r="BA49" i="97"/>
  <c r="E7" i="96" s="1"/>
  <c r="E8" i="96" s="1"/>
  <c r="C15" i="95" s="1"/>
  <c r="G49" i="97"/>
  <c r="E4" i="97"/>
  <c r="F3" i="97"/>
  <c r="C33" i="95"/>
  <c r="F33" i="95" s="1"/>
  <c r="C31" i="95"/>
  <c r="G7" i="95"/>
  <c r="H24" i="93"/>
  <c r="I23" i="93"/>
  <c r="G21" i="92"/>
  <c r="D21" i="92"/>
  <c r="I22" i="93"/>
  <c r="D20" i="92"/>
  <c r="I21" i="93"/>
  <c r="G20" i="92" s="1"/>
  <c r="D19" i="92"/>
  <c r="I20" i="93"/>
  <c r="G19" i="92" s="1"/>
  <c r="G18" i="92"/>
  <c r="D18" i="92"/>
  <c r="I19" i="93"/>
  <c r="G17" i="92"/>
  <c r="D17" i="92"/>
  <c r="I18" i="93"/>
  <c r="D16" i="92"/>
  <c r="I17" i="93"/>
  <c r="G16" i="92" s="1"/>
  <c r="D15" i="92"/>
  <c r="I16" i="93"/>
  <c r="G15" i="92" s="1"/>
  <c r="BE106" i="94"/>
  <c r="BD106" i="94"/>
  <c r="BD107" i="94" s="1"/>
  <c r="H10" i="93" s="1"/>
  <c r="BC106" i="94"/>
  <c r="BC107" i="94" s="1"/>
  <c r="G10" i="93" s="1"/>
  <c r="BB106" i="94"/>
  <c r="BA106" i="94"/>
  <c r="K106" i="94"/>
  <c r="K107" i="94" s="1"/>
  <c r="I106" i="94"/>
  <c r="I107" i="94" s="1"/>
  <c r="G106" i="94"/>
  <c r="B10" i="93"/>
  <c r="A10" i="93"/>
  <c r="BE107" i="94"/>
  <c r="I10" i="93" s="1"/>
  <c r="BB107" i="94"/>
  <c r="F10" i="93" s="1"/>
  <c r="BA107" i="94"/>
  <c r="E10" i="93" s="1"/>
  <c r="G107" i="94"/>
  <c r="BE100" i="94"/>
  <c r="BD100" i="94"/>
  <c r="BC100" i="94"/>
  <c r="BB100" i="94"/>
  <c r="K100" i="94"/>
  <c r="I100" i="94"/>
  <c r="G100" i="94"/>
  <c r="BA100" i="94" s="1"/>
  <c r="BE98" i="94"/>
  <c r="BD98" i="94"/>
  <c r="BC98" i="94"/>
  <c r="BB98" i="94"/>
  <c r="K98" i="94"/>
  <c r="I98" i="94"/>
  <c r="G98" i="94"/>
  <c r="BA98" i="94" s="1"/>
  <c r="BE95" i="94"/>
  <c r="BD95" i="94"/>
  <c r="BC95" i="94"/>
  <c r="BC104" i="94" s="1"/>
  <c r="G9" i="93" s="1"/>
  <c r="BB95" i="94"/>
  <c r="BB104" i="94" s="1"/>
  <c r="F9" i="93" s="1"/>
  <c r="K95" i="94"/>
  <c r="I95" i="94"/>
  <c r="I104" i="94" s="1"/>
  <c r="G95" i="94"/>
  <c r="BA95" i="94" s="1"/>
  <c r="B9" i="93"/>
  <c r="A9" i="93"/>
  <c r="BE104" i="94"/>
  <c r="I9" i="93" s="1"/>
  <c r="BD104" i="94"/>
  <c r="H9" i="93" s="1"/>
  <c r="K104" i="94"/>
  <c r="BE91" i="94"/>
  <c r="BD91" i="94"/>
  <c r="BC91" i="94"/>
  <c r="BB91" i="94"/>
  <c r="BA91" i="94"/>
  <c r="K91" i="94"/>
  <c r="I91" i="94"/>
  <c r="G91" i="94"/>
  <c r="BE80" i="94"/>
  <c r="BD80" i="94"/>
  <c r="BC80" i="94"/>
  <c r="BB80" i="94"/>
  <c r="BA80" i="94"/>
  <c r="K80" i="94"/>
  <c r="I80" i="94"/>
  <c r="G80" i="94"/>
  <c r="BE73" i="94"/>
  <c r="BD73" i="94"/>
  <c r="BC73" i="94"/>
  <c r="BB73" i="94"/>
  <c r="BA73" i="94"/>
  <c r="K73" i="94"/>
  <c r="I73" i="94"/>
  <c r="G73" i="94"/>
  <c r="BE66" i="94"/>
  <c r="BD66" i="94"/>
  <c r="BC66" i="94"/>
  <c r="BB66" i="94"/>
  <c r="BA66" i="94"/>
  <c r="K66" i="94"/>
  <c r="I66" i="94"/>
  <c r="G66" i="94"/>
  <c r="BE59" i="94"/>
  <c r="BD59" i="94"/>
  <c r="BC59" i="94"/>
  <c r="BB59" i="94"/>
  <c r="BA59" i="94"/>
  <c r="K59" i="94"/>
  <c r="I59" i="94"/>
  <c r="G59" i="94"/>
  <c r="BE57" i="94"/>
  <c r="BD57" i="94"/>
  <c r="BC57" i="94"/>
  <c r="BB57" i="94"/>
  <c r="BA57" i="94"/>
  <c r="K57" i="94"/>
  <c r="I57" i="94"/>
  <c r="G57" i="94"/>
  <c r="BE55" i="94"/>
  <c r="BD55" i="94"/>
  <c r="BC55" i="94"/>
  <c r="BB55" i="94"/>
  <c r="BA55" i="94"/>
  <c r="K55" i="94"/>
  <c r="I55" i="94"/>
  <c r="G55" i="94"/>
  <c r="BE50" i="94"/>
  <c r="BD50" i="94"/>
  <c r="BC50" i="94"/>
  <c r="BB50" i="94"/>
  <c r="BA50" i="94"/>
  <c r="K50" i="94"/>
  <c r="I50" i="94"/>
  <c r="G50" i="94"/>
  <c r="BE47" i="94"/>
  <c r="BE93" i="94" s="1"/>
  <c r="I8" i="93" s="1"/>
  <c r="BD47" i="94"/>
  <c r="BC47" i="94"/>
  <c r="BB47" i="94"/>
  <c r="BB93" i="94" s="1"/>
  <c r="F8" i="93" s="1"/>
  <c r="BA47" i="94"/>
  <c r="BA93" i="94" s="1"/>
  <c r="E8" i="93" s="1"/>
  <c r="K47" i="94"/>
  <c r="I47" i="94"/>
  <c r="G47" i="94"/>
  <c r="G93" i="94" s="1"/>
  <c r="B8" i="93"/>
  <c r="A8" i="93"/>
  <c r="BD93" i="94"/>
  <c r="H8" i="93" s="1"/>
  <c r="BC93" i="94"/>
  <c r="G8" i="93" s="1"/>
  <c r="K93" i="94"/>
  <c r="I93" i="94"/>
  <c r="BE40" i="94"/>
  <c r="BD40" i="94"/>
  <c r="BC40" i="94"/>
  <c r="BB40" i="94"/>
  <c r="BA40" i="94"/>
  <c r="K40" i="94"/>
  <c r="I40" i="94"/>
  <c r="G40" i="94"/>
  <c r="BE32" i="94"/>
  <c r="BD32" i="94"/>
  <c r="BC32" i="94"/>
  <c r="BB32" i="94"/>
  <c r="BA32" i="94"/>
  <c r="K32" i="94"/>
  <c r="I32" i="94"/>
  <c r="G32" i="94"/>
  <c r="BE29" i="94"/>
  <c r="BD29" i="94"/>
  <c r="BC29" i="94"/>
  <c r="BB29" i="94"/>
  <c r="BA29" i="94"/>
  <c r="K29" i="94"/>
  <c r="I29" i="94"/>
  <c r="G29" i="94"/>
  <c r="BE21" i="94"/>
  <c r="BD21" i="94"/>
  <c r="BC21" i="94"/>
  <c r="BB21" i="94"/>
  <c r="BA21" i="94"/>
  <c r="K21" i="94"/>
  <c r="I21" i="94"/>
  <c r="G21" i="94"/>
  <c r="BE14" i="94"/>
  <c r="BD14" i="94"/>
  <c r="BC14" i="94"/>
  <c r="BB14" i="94"/>
  <c r="BA14" i="94"/>
  <c r="K14" i="94"/>
  <c r="I14" i="94"/>
  <c r="G14" i="94"/>
  <c r="BE11" i="94"/>
  <c r="BD11" i="94"/>
  <c r="BC11" i="94"/>
  <c r="BB11" i="94"/>
  <c r="BA11" i="94"/>
  <c r="K11" i="94"/>
  <c r="I11" i="94"/>
  <c r="G11" i="94"/>
  <c r="BE8" i="94"/>
  <c r="BE45" i="94" s="1"/>
  <c r="I7" i="93" s="1"/>
  <c r="BD8" i="94"/>
  <c r="BD45" i="94" s="1"/>
  <c r="H7" i="93" s="1"/>
  <c r="BC8" i="94"/>
  <c r="BB8" i="94"/>
  <c r="BA8" i="94"/>
  <c r="BA45" i="94" s="1"/>
  <c r="E7" i="93" s="1"/>
  <c r="K8" i="94"/>
  <c r="K45" i="94" s="1"/>
  <c r="I8" i="94"/>
  <c r="G8" i="94"/>
  <c r="B7" i="93"/>
  <c r="A7" i="93"/>
  <c r="BC45" i="94"/>
  <c r="G7" i="93" s="1"/>
  <c r="BB45" i="94"/>
  <c r="F7" i="93" s="1"/>
  <c r="I45" i="94"/>
  <c r="G45" i="94"/>
  <c r="E4" i="94"/>
  <c r="F3" i="94"/>
  <c r="G23" i="92"/>
  <c r="C33" i="92"/>
  <c r="F33" i="92" s="1"/>
  <c r="C31" i="92"/>
  <c r="G7" i="92"/>
  <c r="H24" i="90"/>
  <c r="I23" i="90"/>
  <c r="D21" i="89"/>
  <c r="I22" i="90"/>
  <c r="G21" i="89" s="1"/>
  <c r="D20" i="89"/>
  <c r="I21" i="90"/>
  <c r="G20" i="89" s="1"/>
  <c r="D19" i="89"/>
  <c r="I20" i="90"/>
  <c r="G19" i="89" s="1"/>
  <c r="G18" i="89"/>
  <c r="D18" i="89"/>
  <c r="I19" i="90"/>
  <c r="D17" i="89"/>
  <c r="I18" i="90"/>
  <c r="G17" i="89" s="1"/>
  <c r="D16" i="89"/>
  <c r="I17" i="90"/>
  <c r="G16" i="89" s="1"/>
  <c r="D15" i="89"/>
  <c r="I16" i="90"/>
  <c r="G15" i="89" s="1"/>
  <c r="BE60" i="91"/>
  <c r="BD60" i="91"/>
  <c r="BC60" i="91"/>
  <c r="BA60" i="91"/>
  <c r="K60" i="91"/>
  <c r="I60" i="91"/>
  <c r="G60" i="91"/>
  <c r="BB60" i="91" s="1"/>
  <c r="BE56" i="91"/>
  <c r="BE61" i="91" s="1"/>
  <c r="I10" i="90" s="1"/>
  <c r="BD56" i="91"/>
  <c r="BD61" i="91" s="1"/>
  <c r="H10" i="90" s="1"/>
  <c r="BC56" i="91"/>
  <c r="BA56" i="91"/>
  <c r="BA61" i="91" s="1"/>
  <c r="E10" i="90" s="1"/>
  <c r="K56" i="91"/>
  <c r="K61" i="91" s="1"/>
  <c r="I56" i="91"/>
  <c r="G56" i="91"/>
  <c r="BB56" i="91" s="1"/>
  <c r="B10" i="90"/>
  <c r="A10" i="90"/>
  <c r="BC61" i="91"/>
  <c r="G10" i="90" s="1"/>
  <c r="I61" i="91"/>
  <c r="G61" i="91"/>
  <c r="BE53" i="91"/>
  <c r="BD53" i="91"/>
  <c r="BD54" i="91" s="1"/>
  <c r="H9" i="90" s="1"/>
  <c r="BC53" i="91"/>
  <c r="BC54" i="91" s="1"/>
  <c r="G9" i="90" s="1"/>
  <c r="BB53" i="91"/>
  <c r="K53" i="91"/>
  <c r="K54" i="91" s="1"/>
  <c r="I53" i="91"/>
  <c r="I54" i="91" s="1"/>
  <c r="G53" i="91"/>
  <c r="BA53" i="91" s="1"/>
  <c r="BA54" i="91" s="1"/>
  <c r="E9" i="90" s="1"/>
  <c r="B9" i="90"/>
  <c r="A9" i="90"/>
  <c r="BE54" i="91"/>
  <c r="I9" i="90" s="1"/>
  <c r="BB54" i="91"/>
  <c r="F9" i="90" s="1"/>
  <c r="G54" i="91"/>
  <c r="BE37" i="91"/>
  <c r="BD37" i="91"/>
  <c r="BC37" i="91"/>
  <c r="BB37" i="91"/>
  <c r="K37" i="91"/>
  <c r="I37" i="91"/>
  <c r="G37" i="91"/>
  <c r="BA37" i="91" s="1"/>
  <c r="BE33" i="91"/>
  <c r="BD33" i="91"/>
  <c r="BC33" i="91"/>
  <c r="BB33" i="91"/>
  <c r="K33" i="91"/>
  <c r="I33" i="91"/>
  <c r="G33" i="91"/>
  <c r="BA33" i="91" s="1"/>
  <c r="BE31" i="91"/>
  <c r="BD31" i="91"/>
  <c r="BC31" i="91"/>
  <c r="BB31" i="91"/>
  <c r="K31" i="91"/>
  <c r="I31" i="91"/>
  <c r="G31" i="91"/>
  <c r="BA31" i="91" s="1"/>
  <c r="BE28" i="91"/>
  <c r="BD28" i="91"/>
  <c r="BC28" i="91"/>
  <c r="BC51" i="91" s="1"/>
  <c r="G8" i="90" s="1"/>
  <c r="BB28" i="91"/>
  <c r="BB51" i="91" s="1"/>
  <c r="F8" i="90" s="1"/>
  <c r="K28" i="91"/>
  <c r="I28" i="91"/>
  <c r="I51" i="91" s="1"/>
  <c r="G28" i="91"/>
  <c r="G51" i="91" s="1"/>
  <c r="B8" i="90"/>
  <c r="A8" i="90"/>
  <c r="BE51" i="91"/>
  <c r="I8" i="90" s="1"/>
  <c r="BD51" i="91"/>
  <c r="H8" i="90" s="1"/>
  <c r="K51" i="91"/>
  <c r="BE21" i="91"/>
  <c r="BD21" i="91"/>
  <c r="BC21" i="91"/>
  <c r="BB21" i="91"/>
  <c r="BA21" i="91"/>
  <c r="K21" i="91"/>
  <c r="I21" i="91"/>
  <c r="G21" i="91"/>
  <c r="BE18" i="91"/>
  <c r="BD18" i="91"/>
  <c r="BC18" i="91"/>
  <c r="BB18" i="91"/>
  <c r="BA18" i="91"/>
  <c r="K18" i="91"/>
  <c r="I18" i="91"/>
  <c r="G18" i="91"/>
  <c r="BE15" i="91"/>
  <c r="BD15" i="91"/>
  <c r="BC15" i="91"/>
  <c r="BB15" i="91"/>
  <c r="BA15" i="91"/>
  <c r="K15" i="91"/>
  <c r="I15" i="91"/>
  <c r="G15" i="91"/>
  <c r="BE11" i="91"/>
  <c r="BD11" i="91"/>
  <c r="BC11" i="91"/>
  <c r="BB11" i="91"/>
  <c r="BA11" i="91"/>
  <c r="K11" i="91"/>
  <c r="I11" i="91"/>
  <c r="G11" i="91"/>
  <c r="BE8" i="91"/>
  <c r="BE26" i="91" s="1"/>
  <c r="I7" i="90" s="1"/>
  <c r="BD8" i="91"/>
  <c r="BC8" i="91"/>
  <c r="BB8" i="91"/>
  <c r="BB26" i="91" s="1"/>
  <c r="F7" i="90" s="1"/>
  <c r="BA8" i="91"/>
  <c r="BA26" i="91" s="1"/>
  <c r="E7" i="90" s="1"/>
  <c r="K8" i="91"/>
  <c r="I8" i="91"/>
  <c r="G8" i="91"/>
  <c r="G26" i="91" s="1"/>
  <c r="B7" i="90"/>
  <c r="A7" i="90"/>
  <c r="BD26" i="91"/>
  <c r="H7" i="90" s="1"/>
  <c r="BC26" i="91"/>
  <c r="G7" i="90" s="1"/>
  <c r="K26" i="91"/>
  <c r="I26" i="91"/>
  <c r="E4" i="91"/>
  <c r="F3" i="91"/>
  <c r="G23" i="89"/>
  <c r="C33" i="89"/>
  <c r="F33" i="89" s="1"/>
  <c r="C31" i="89"/>
  <c r="G7" i="89"/>
  <c r="H26" i="87"/>
  <c r="I25" i="87"/>
  <c r="G21" i="86"/>
  <c r="D21" i="86"/>
  <c r="I24" i="87"/>
  <c r="D20" i="86"/>
  <c r="I23" i="87"/>
  <c r="G20" i="86" s="1"/>
  <c r="D19" i="86"/>
  <c r="I22" i="87"/>
  <c r="G19" i="86" s="1"/>
  <c r="G18" i="86"/>
  <c r="D18" i="86"/>
  <c r="I21" i="87"/>
  <c r="G17" i="86"/>
  <c r="D17" i="86"/>
  <c r="I20" i="87"/>
  <c r="D16" i="86"/>
  <c r="I19" i="87"/>
  <c r="G16" i="86" s="1"/>
  <c r="D15" i="86"/>
  <c r="I18" i="87"/>
  <c r="G15" i="86" s="1"/>
  <c r="BE83" i="88"/>
  <c r="BE87" i="88" s="1"/>
  <c r="I12" i="87" s="1"/>
  <c r="BD83" i="88"/>
  <c r="BD87" i="88" s="1"/>
  <c r="H12" i="87" s="1"/>
  <c r="BC83" i="88"/>
  <c r="BB83" i="88"/>
  <c r="BA83" i="88"/>
  <c r="BA87" i="88" s="1"/>
  <c r="E12" i="87" s="1"/>
  <c r="K83" i="88"/>
  <c r="K87" i="88" s="1"/>
  <c r="I83" i="88"/>
  <c r="G83" i="88"/>
  <c r="B12" i="87"/>
  <c r="A12" i="87"/>
  <c r="BC87" i="88"/>
  <c r="G12" i="87" s="1"/>
  <c r="BB87" i="88"/>
  <c r="F12" i="87" s="1"/>
  <c r="I87" i="88"/>
  <c r="G87" i="88"/>
  <c r="BE80" i="88"/>
  <c r="BD80" i="88"/>
  <c r="BD81" i="88" s="1"/>
  <c r="H11" i="87" s="1"/>
  <c r="BC80" i="88"/>
  <c r="BC81" i="88" s="1"/>
  <c r="G11" i="87" s="1"/>
  <c r="BB80" i="88"/>
  <c r="K80" i="88"/>
  <c r="K81" i="88" s="1"/>
  <c r="I80" i="88"/>
  <c r="I81" i="88" s="1"/>
  <c r="G80" i="88"/>
  <c r="BA80" i="88" s="1"/>
  <c r="BA81" i="88" s="1"/>
  <c r="E11" i="87" s="1"/>
  <c r="B11" i="87"/>
  <c r="A11" i="87"/>
  <c r="BE81" i="88"/>
  <c r="I11" i="87" s="1"/>
  <c r="BB81" i="88"/>
  <c r="F11" i="87" s="1"/>
  <c r="G81" i="88"/>
  <c r="BE75" i="88"/>
  <c r="BD75" i="88"/>
  <c r="BC75" i="88"/>
  <c r="BB75" i="88"/>
  <c r="K75" i="88"/>
  <c r="I75" i="88"/>
  <c r="G75" i="88"/>
  <c r="BA75" i="88" s="1"/>
  <c r="BE72" i="88"/>
  <c r="BD72" i="88"/>
  <c r="BC72" i="88"/>
  <c r="BB72" i="88"/>
  <c r="K72" i="88"/>
  <c r="I72" i="88"/>
  <c r="G72" i="88"/>
  <c r="BA72" i="88" s="1"/>
  <c r="BE68" i="88"/>
  <c r="BD68" i="88"/>
  <c r="BC68" i="88"/>
  <c r="BB68" i="88"/>
  <c r="K68" i="88"/>
  <c r="I68" i="88"/>
  <c r="G68" i="88"/>
  <c r="BA68" i="88" s="1"/>
  <c r="BE65" i="88"/>
  <c r="BD65" i="88"/>
  <c r="BC65" i="88"/>
  <c r="BB65" i="88"/>
  <c r="K65" i="88"/>
  <c r="I65" i="88"/>
  <c r="G65" i="88"/>
  <c r="BA65" i="88" s="1"/>
  <c r="BE63" i="88"/>
  <c r="BD63" i="88"/>
  <c r="BC63" i="88"/>
  <c r="BC78" i="88" s="1"/>
  <c r="G10" i="87" s="1"/>
  <c r="BB63" i="88"/>
  <c r="BB78" i="88" s="1"/>
  <c r="F10" i="87" s="1"/>
  <c r="K63" i="88"/>
  <c r="I63" i="88"/>
  <c r="I78" i="88" s="1"/>
  <c r="G63" i="88"/>
  <c r="BA63" i="88" s="1"/>
  <c r="B10" i="87"/>
  <c r="A10" i="87"/>
  <c r="BE78" i="88"/>
  <c r="I10" i="87" s="1"/>
  <c r="BD78" i="88"/>
  <c r="H10" i="87" s="1"/>
  <c r="K78" i="88"/>
  <c r="BE59" i="88"/>
  <c r="BE61" i="88" s="1"/>
  <c r="I9" i="87" s="1"/>
  <c r="BD59" i="88"/>
  <c r="BC59" i="88"/>
  <c r="BB59" i="88"/>
  <c r="BB61" i="88" s="1"/>
  <c r="F9" i="87" s="1"/>
  <c r="BA59" i="88"/>
  <c r="BA61" i="88" s="1"/>
  <c r="E9" i="87" s="1"/>
  <c r="K59" i="88"/>
  <c r="I59" i="88"/>
  <c r="G59" i="88"/>
  <c r="G61" i="88" s="1"/>
  <c r="B9" i="87"/>
  <c r="A9" i="87"/>
  <c r="BD61" i="88"/>
  <c r="H9" i="87" s="1"/>
  <c r="BC61" i="88"/>
  <c r="G9" i="87" s="1"/>
  <c r="K61" i="88"/>
  <c r="I61" i="88"/>
  <c r="BE53" i="88"/>
  <c r="BD53" i="88"/>
  <c r="BC53" i="88"/>
  <c r="BB53" i="88"/>
  <c r="BA53" i="88"/>
  <c r="K53" i="88"/>
  <c r="I53" i="88"/>
  <c r="G53" i="88"/>
  <c r="BE48" i="88"/>
  <c r="BD48" i="88"/>
  <c r="BC48" i="88"/>
  <c r="BB48" i="88"/>
  <c r="BA48" i="88"/>
  <c r="K48" i="88"/>
  <c r="I48" i="88"/>
  <c r="G48" i="88"/>
  <c r="BE46" i="88"/>
  <c r="BD46" i="88"/>
  <c r="BC46" i="88"/>
  <c r="BB46" i="88"/>
  <c r="BA46" i="88"/>
  <c r="K46" i="88"/>
  <c r="I46" i="88"/>
  <c r="G46" i="88"/>
  <c r="BE44" i="88"/>
  <c r="BD44" i="88"/>
  <c r="BC44" i="88"/>
  <c r="BB44" i="88"/>
  <c r="BA44" i="88"/>
  <c r="K44" i="88"/>
  <c r="I44" i="88"/>
  <c r="G44" i="88"/>
  <c r="BE41" i="88"/>
  <c r="BD41" i="88"/>
  <c r="BC41" i="88"/>
  <c r="BB41" i="88"/>
  <c r="BA41" i="88"/>
  <c r="K41" i="88"/>
  <c r="I41" i="88"/>
  <c r="G41" i="88"/>
  <c r="BE38" i="88"/>
  <c r="BD38" i="88"/>
  <c r="BC38" i="88"/>
  <c r="BB38" i="88"/>
  <c r="BA38" i="88"/>
  <c r="K38" i="88"/>
  <c r="I38" i="88"/>
  <c r="G38" i="88"/>
  <c r="BE36" i="88"/>
  <c r="BD36" i="88"/>
  <c r="BC36" i="88"/>
  <c r="BB36" i="88"/>
  <c r="BA36" i="88"/>
  <c r="K36" i="88"/>
  <c r="I36" i="88"/>
  <c r="G36" i="88"/>
  <c r="BE34" i="88"/>
  <c r="BD34" i="88"/>
  <c r="BC34" i="88"/>
  <c r="BB34" i="88"/>
  <c r="BA34" i="88"/>
  <c r="K34" i="88"/>
  <c r="I34" i="88"/>
  <c r="G34" i="88"/>
  <c r="BE31" i="88"/>
  <c r="BD31" i="88"/>
  <c r="BC31" i="88"/>
  <c r="BB31" i="88"/>
  <c r="BA31" i="88"/>
  <c r="K31" i="88"/>
  <c r="I31" i="88"/>
  <c r="G31" i="88"/>
  <c r="BE26" i="88"/>
  <c r="BD26" i="88"/>
  <c r="BC26" i="88"/>
  <c r="BB26" i="88"/>
  <c r="BA26" i="88"/>
  <c r="K26" i="88"/>
  <c r="I26" i="88"/>
  <c r="G26" i="88"/>
  <c r="BE24" i="88"/>
  <c r="BE57" i="88" s="1"/>
  <c r="I8" i="87" s="1"/>
  <c r="BD24" i="88"/>
  <c r="BD57" i="88" s="1"/>
  <c r="H8" i="87" s="1"/>
  <c r="BC24" i="88"/>
  <c r="BB24" i="88"/>
  <c r="BA24" i="88"/>
  <c r="BA57" i="88" s="1"/>
  <c r="E8" i="87" s="1"/>
  <c r="K24" i="88"/>
  <c r="K57" i="88" s="1"/>
  <c r="I24" i="88"/>
  <c r="G24" i="88"/>
  <c r="B8" i="87"/>
  <c r="A8" i="87"/>
  <c r="BC57" i="88"/>
  <c r="G8" i="87" s="1"/>
  <c r="BB57" i="88"/>
  <c r="F8" i="87" s="1"/>
  <c r="I57" i="88"/>
  <c r="G57" i="88"/>
  <c r="BE18" i="88"/>
  <c r="BD18" i="88"/>
  <c r="BC18" i="88"/>
  <c r="BB18" i="88"/>
  <c r="K18" i="88"/>
  <c r="I18" i="88"/>
  <c r="G18" i="88"/>
  <c r="BA18" i="88" s="1"/>
  <c r="BE16" i="88"/>
  <c r="BD16" i="88"/>
  <c r="BC16" i="88"/>
  <c r="BB16" i="88"/>
  <c r="K16" i="88"/>
  <c r="I16" i="88"/>
  <c r="G16" i="88"/>
  <c r="BA16" i="88" s="1"/>
  <c r="BE14" i="88"/>
  <c r="BD14" i="88"/>
  <c r="BC14" i="88"/>
  <c r="BB14" i="88"/>
  <c r="K14" i="88"/>
  <c r="I14" i="88"/>
  <c r="G14" i="88"/>
  <c r="BA14" i="88" s="1"/>
  <c r="BE12" i="88"/>
  <c r="BD12" i="88"/>
  <c r="BC12" i="88"/>
  <c r="BB12" i="88"/>
  <c r="K12" i="88"/>
  <c r="I12" i="88"/>
  <c r="G12" i="88"/>
  <c r="BA12" i="88" s="1"/>
  <c r="BE10" i="88"/>
  <c r="BD10" i="88"/>
  <c r="BC10" i="88"/>
  <c r="BB10" i="88"/>
  <c r="K10" i="88"/>
  <c r="I10" i="88"/>
  <c r="G10" i="88"/>
  <c r="BA10" i="88" s="1"/>
  <c r="BE8" i="88"/>
  <c r="BD8" i="88"/>
  <c r="BD22" i="88" s="1"/>
  <c r="H7" i="87" s="1"/>
  <c r="BC8" i="88"/>
  <c r="BC22" i="88" s="1"/>
  <c r="G7" i="87" s="1"/>
  <c r="BB8" i="88"/>
  <c r="K8" i="88"/>
  <c r="K22" i="88" s="1"/>
  <c r="I8" i="88"/>
  <c r="I22" i="88" s="1"/>
  <c r="G8" i="88"/>
  <c r="BA8" i="88" s="1"/>
  <c r="BA22" i="88" s="1"/>
  <c r="E7" i="87" s="1"/>
  <c r="B7" i="87"/>
  <c r="A7" i="87"/>
  <c r="BE22" i="88"/>
  <c r="I7" i="87" s="1"/>
  <c r="BB22" i="88"/>
  <c r="F7" i="87" s="1"/>
  <c r="G22" i="88"/>
  <c r="E4" i="88"/>
  <c r="F3" i="88"/>
  <c r="G23" i="86"/>
  <c r="C33" i="86"/>
  <c r="F33" i="86" s="1"/>
  <c r="C31" i="86"/>
  <c r="G7" i="86"/>
  <c r="H27" i="84"/>
  <c r="I26" i="84"/>
  <c r="G21" i="83"/>
  <c r="D21" i="83"/>
  <c r="I25" i="84"/>
  <c r="D20" i="83"/>
  <c r="I24" i="84"/>
  <c r="G20" i="83" s="1"/>
  <c r="D19" i="83"/>
  <c r="I23" i="84"/>
  <c r="G19" i="83" s="1"/>
  <c r="G18" i="83"/>
  <c r="D18" i="83"/>
  <c r="I22" i="84"/>
  <c r="G17" i="83"/>
  <c r="D17" i="83"/>
  <c r="I21" i="84"/>
  <c r="D16" i="83"/>
  <c r="I20" i="84"/>
  <c r="G16" i="83" s="1"/>
  <c r="D15" i="83"/>
  <c r="I19" i="84"/>
  <c r="G15" i="83" s="1"/>
  <c r="BE59" i="85"/>
  <c r="BD59" i="85"/>
  <c r="BD63" i="85" s="1"/>
  <c r="H13" i="84" s="1"/>
  <c r="BC59" i="85"/>
  <c r="BC63" i="85" s="1"/>
  <c r="G13" i="84" s="1"/>
  <c r="BB59" i="85"/>
  <c r="BA59" i="85"/>
  <c r="K59" i="85"/>
  <c r="K63" i="85" s="1"/>
  <c r="I59" i="85"/>
  <c r="I63" i="85" s="1"/>
  <c r="G59" i="85"/>
  <c r="B13" i="84"/>
  <c r="A13" i="84"/>
  <c r="BE63" i="85"/>
  <c r="I13" i="84" s="1"/>
  <c r="BB63" i="85"/>
  <c r="F13" i="84" s="1"/>
  <c r="BA63" i="85"/>
  <c r="E13" i="84" s="1"/>
  <c r="G63" i="85"/>
  <c r="BE55" i="85"/>
  <c r="BC55" i="85"/>
  <c r="BB55" i="85"/>
  <c r="BA55" i="85"/>
  <c r="K55" i="85"/>
  <c r="I55" i="85"/>
  <c r="G55" i="85"/>
  <c r="BD55" i="85" s="1"/>
  <c r="BE53" i="85"/>
  <c r="BC53" i="85"/>
  <c r="BB53" i="85"/>
  <c r="BA53" i="85"/>
  <c r="K53" i="85"/>
  <c r="I53" i="85"/>
  <c r="G53" i="85"/>
  <c r="BD53" i="85" s="1"/>
  <c r="BE51" i="85"/>
  <c r="BC51" i="85"/>
  <c r="BB51" i="85"/>
  <c r="BA51" i="85"/>
  <c r="K51" i="85"/>
  <c r="I51" i="85"/>
  <c r="G51" i="85"/>
  <c r="BD51" i="85" s="1"/>
  <c r="BE49" i="85"/>
  <c r="BC49" i="85"/>
  <c r="BB49" i="85"/>
  <c r="BA49" i="85"/>
  <c r="K49" i="85"/>
  <c r="I49" i="85"/>
  <c r="G49" i="85"/>
  <c r="BD49" i="85" s="1"/>
  <c r="BE46" i="85"/>
  <c r="BC46" i="85"/>
  <c r="BC57" i="85" s="1"/>
  <c r="G12" i="84" s="1"/>
  <c r="BB46" i="85"/>
  <c r="BB57" i="85" s="1"/>
  <c r="F12" i="84" s="1"/>
  <c r="BA46" i="85"/>
  <c r="K46" i="85"/>
  <c r="I46" i="85"/>
  <c r="I57" i="85" s="1"/>
  <c r="G46" i="85"/>
  <c r="BD46" i="85" s="1"/>
  <c r="B12" i="84"/>
  <c r="A12" i="84"/>
  <c r="BE57" i="85"/>
  <c r="I12" i="84" s="1"/>
  <c r="BA57" i="85"/>
  <c r="E12" i="84" s="1"/>
  <c r="K57" i="85"/>
  <c r="BE42" i="85"/>
  <c r="BD42" i="85"/>
  <c r="BB42" i="85"/>
  <c r="BA42" i="85"/>
  <c r="K42" i="85"/>
  <c r="I42" i="85"/>
  <c r="G42" i="85"/>
  <c r="BC42" i="85" s="1"/>
  <c r="BE40" i="85"/>
  <c r="BD40" i="85"/>
  <c r="BB40" i="85"/>
  <c r="BA40" i="85"/>
  <c r="K40" i="85"/>
  <c r="I40" i="85"/>
  <c r="G40" i="85"/>
  <c r="BC40" i="85" s="1"/>
  <c r="BC44" i="85" s="1"/>
  <c r="G11" i="84" s="1"/>
  <c r="BE38" i="85"/>
  <c r="BC38" i="85"/>
  <c r="BB38" i="85"/>
  <c r="BA38" i="85"/>
  <c r="K38" i="85"/>
  <c r="I38" i="85"/>
  <c r="G38" i="85"/>
  <c r="BD38" i="85" s="1"/>
  <c r="BE36" i="85"/>
  <c r="BC36" i="85"/>
  <c r="BB36" i="85"/>
  <c r="BA36" i="85"/>
  <c r="K36" i="85"/>
  <c r="I36" i="85"/>
  <c r="G36" i="85"/>
  <c r="BD36" i="85" s="1"/>
  <c r="BE34" i="85"/>
  <c r="BE44" i="85" s="1"/>
  <c r="I11" i="84" s="1"/>
  <c r="BC34" i="85"/>
  <c r="BB34" i="85"/>
  <c r="BB44" i="85" s="1"/>
  <c r="F11" i="84" s="1"/>
  <c r="BA34" i="85"/>
  <c r="BA44" i="85" s="1"/>
  <c r="E11" i="84" s="1"/>
  <c r="K34" i="85"/>
  <c r="I34" i="85"/>
  <c r="G34" i="85"/>
  <c r="BD34" i="85" s="1"/>
  <c r="B11" i="84"/>
  <c r="A11" i="84"/>
  <c r="K44" i="85"/>
  <c r="I44" i="85"/>
  <c r="BE29" i="85"/>
  <c r="BD29" i="85"/>
  <c r="BC29" i="85"/>
  <c r="BB29" i="85"/>
  <c r="BA29" i="85"/>
  <c r="K29" i="85"/>
  <c r="I29" i="85"/>
  <c r="G29" i="85"/>
  <c r="BE26" i="85"/>
  <c r="BD26" i="85"/>
  <c r="BC26" i="85"/>
  <c r="BB26" i="85"/>
  <c r="BA26" i="85"/>
  <c r="K26" i="85"/>
  <c r="I26" i="85"/>
  <c r="G26" i="85"/>
  <c r="BE24" i="85"/>
  <c r="BD24" i="85"/>
  <c r="BC24" i="85"/>
  <c r="BB24" i="85"/>
  <c r="BA24" i="85"/>
  <c r="K24" i="85"/>
  <c r="I24" i="85"/>
  <c r="G24" i="85"/>
  <c r="BE21" i="85"/>
  <c r="BD21" i="85"/>
  <c r="BC21" i="85"/>
  <c r="BB21" i="85"/>
  <c r="BA21" i="85"/>
  <c r="K21" i="85"/>
  <c r="I21" i="85"/>
  <c r="G21" i="85"/>
  <c r="BE18" i="85"/>
  <c r="BE32" i="85" s="1"/>
  <c r="I10" i="84" s="1"/>
  <c r="BD18" i="85"/>
  <c r="BD32" i="85" s="1"/>
  <c r="H10" i="84" s="1"/>
  <c r="BC18" i="85"/>
  <c r="BB18" i="85"/>
  <c r="BA18" i="85"/>
  <c r="BA32" i="85" s="1"/>
  <c r="E10" i="84" s="1"/>
  <c r="K18" i="85"/>
  <c r="K32" i="85" s="1"/>
  <c r="I18" i="85"/>
  <c r="G18" i="85"/>
  <c r="B10" i="84"/>
  <c r="A10" i="84"/>
  <c r="BC32" i="85"/>
  <c r="G10" i="84" s="1"/>
  <c r="BB32" i="85"/>
  <c r="F10" i="84" s="1"/>
  <c r="I32" i="85"/>
  <c r="G32" i="85"/>
  <c r="BE15" i="85"/>
  <c r="BD15" i="85"/>
  <c r="BD16" i="85" s="1"/>
  <c r="H9" i="84" s="1"/>
  <c r="BC15" i="85"/>
  <c r="BC16" i="85" s="1"/>
  <c r="G9" i="84" s="1"/>
  <c r="BB15" i="85"/>
  <c r="K15" i="85"/>
  <c r="K16" i="85" s="1"/>
  <c r="I15" i="85"/>
  <c r="I16" i="85" s="1"/>
  <c r="G15" i="85"/>
  <c r="BA15" i="85" s="1"/>
  <c r="BA16" i="85" s="1"/>
  <c r="E9" i="84" s="1"/>
  <c r="B9" i="84"/>
  <c r="A9" i="84"/>
  <c r="BE16" i="85"/>
  <c r="I9" i="84" s="1"/>
  <c r="BB16" i="85"/>
  <c r="F9" i="84" s="1"/>
  <c r="G16" i="85"/>
  <c r="BE11" i="85"/>
  <c r="BD11" i="85"/>
  <c r="BC11" i="85"/>
  <c r="BC13" i="85" s="1"/>
  <c r="G8" i="84" s="1"/>
  <c r="BB11" i="85"/>
  <c r="BB13" i="85" s="1"/>
  <c r="F8" i="84" s="1"/>
  <c r="K11" i="85"/>
  <c r="I11" i="85"/>
  <c r="I13" i="85" s="1"/>
  <c r="G11" i="85"/>
  <c r="BA11" i="85" s="1"/>
  <c r="BA13" i="85" s="1"/>
  <c r="E8" i="84" s="1"/>
  <c r="B8" i="84"/>
  <c r="A8" i="84"/>
  <c r="BE13" i="85"/>
  <c r="I8" i="84" s="1"/>
  <c r="BD13" i="85"/>
  <c r="H8" i="84" s="1"/>
  <c r="K13" i="85"/>
  <c r="BE8" i="85"/>
  <c r="BE9" i="85" s="1"/>
  <c r="I7" i="84" s="1"/>
  <c r="BD8" i="85"/>
  <c r="BC8" i="85"/>
  <c r="BB8" i="85"/>
  <c r="BB9" i="85" s="1"/>
  <c r="F7" i="84" s="1"/>
  <c r="BA8" i="85"/>
  <c r="BA9" i="85" s="1"/>
  <c r="E7" i="84" s="1"/>
  <c r="K8" i="85"/>
  <c r="I8" i="85"/>
  <c r="G8" i="85"/>
  <c r="G9" i="85" s="1"/>
  <c r="B7" i="84"/>
  <c r="A7" i="84"/>
  <c r="BD9" i="85"/>
  <c r="H7" i="84" s="1"/>
  <c r="BC9" i="85"/>
  <c r="G7" i="84" s="1"/>
  <c r="K9" i="85"/>
  <c r="I9" i="85"/>
  <c r="E4" i="85"/>
  <c r="F3" i="85"/>
  <c r="G23" i="83"/>
  <c r="F33" i="83"/>
  <c r="C33" i="83"/>
  <c r="C31" i="83"/>
  <c r="G7" i="83"/>
  <c r="H24" i="81"/>
  <c r="I23" i="81"/>
  <c r="D21" i="80"/>
  <c r="I22" i="81"/>
  <c r="G21" i="80" s="1"/>
  <c r="D20" i="80"/>
  <c r="I21" i="81"/>
  <c r="G20" i="80" s="1"/>
  <c r="D19" i="80"/>
  <c r="I20" i="81"/>
  <c r="G19" i="80" s="1"/>
  <c r="G18" i="80"/>
  <c r="D18" i="80"/>
  <c r="I19" i="81"/>
  <c r="D17" i="80"/>
  <c r="I18" i="81"/>
  <c r="G17" i="80" s="1"/>
  <c r="D16" i="80"/>
  <c r="I17" i="81"/>
  <c r="G16" i="80" s="1"/>
  <c r="D15" i="80"/>
  <c r="I16" i="81"/>
  <c r="G15" i="80" s="1"/>
  <c r="BE41" i="82"/>
  <c r="BD41" i="82"/>
  <c r="BC41" i="82"/>
  <c r="BA41" i="82"/>
  <c r="K41" i="82"/>
  <c r="I41" i="82"/>
  <c r="G41" i="82"/>
  <c r="BB41" i="82" s="1"/>
  <c r="BE30" i="82"/>
  <c r="BD30" i="82"/>
  <c r="BC30" i="82"/>
  <c r="BC42" i="82" s="1"/>
  <c r="G10" i="81" s="1"/>
  <c r="BA30" i="82"/>
  <c r="K30" i="82"/>
  <c r="I30" i="82"/>
  <c r="I42" i="82" s="1"/>
  <c r="G30" i="82"/>
  <c r="BB30" i="82" s="1"/>
  <c r="BB42" i="82" s="1"/>
  <c r="F10" i="81" s="1"/>
  <c r="B10" i="81"/>
  <c r="A10" i="81"/>
  <c r="BE42" i="82"/>
  <c r="I10" i="81" s="1"/>
  <c r="BD42" i="82"/>
  <c r="H10" i="81" s="1"/>
  <c r="BA42" i="82"/>
  <c r="E10" i="81" s="1"/>
  <c r="K42" i="82"/>
  <c r="G42" i="82"/>
  <c r="BE27" i="82"/>
  <c r="BD27" i="82"/>
  <c r="BC27" i="82"/>
  <c r="BB27" i="82"/>
  <c r="BB28" i="82" s="1"/>
  <c r="F9" i="81" s="1"/>
  <c r="K27" i="82"/>
  <c r="I27" i="82"/>
  <c r="G27" i="82"/>
  <c r="BA27" i="82" s="1"/>
  <c r="BA28" i="82" s="1"/>
  <c r="E9" i="81" s="1"/>
  <c r="H9" i="81"/>
  <c r="B9" i="81"/>
  <c r="A9" i="81"/>
  <c r="BE28" i="82"/>
  <c r="I9" i="81" s="1"/>
  <c r="BD28" i="82"/>
  <c r="BC28" i="82"/>
  <c r="G9" i="81" s="1"/>
  <c r="K28" i="82"/>
  <c r="I28" i="82"/>
  <c r="BE23" i="82"/>
  <c r="BE25" i="82" s="1"/>
  <c r="I8" i="81" s="1"/>
  <c r="BD23" i="82"/>
  <c r="BC23" i="82"/>
  <c r="BB23" i="82"/>
  <c r="BA23" i="82"/>
  <c r="BA25" i="82" s="1"/>
  <c r="E8" i="81" s="1"/>
  <c r="K23" i="82"/>
  <c r="I23" i="82"/>
  <c r="G23" i="82"/>
  <c r="B8" i="81"/>
  <c r="A8" i="81"/>
  <c r="BD25" i="82"/>
  <c r="H8" i="81" s="1"/>
  <c r="BC25" i="82"/>
  <c r="G8" i="81" s="1"/>
  <c r="BB25" i="82"/>
  <c r="F8" i="81" s="1"/>
  <c r="K25" i="82"/>
  <c r="I25" i="82"/>
  <c r="G25" i="82"/>
  <c r="BE17" i="82"/>
  <c r="BD17" i="82"/>
  <c r="BC17" i="82"/>
  <c r="BB17" i="82"/>
  <c r="K17" i="82"/>
  <c r="I17" i="82"/>
  <c r="G17" i="82"/>
  <c r="BA17" i="82" s="1"/>
  <c r="BE15" i="82"/>
  <c r="BD15" i="82"/>
  <c r="BC15" i="82"/>
  <c r="BB15" i="82"/>
  <c r="K15" i="82"/>
  <c r="I15" i="82"/>
  <c r="G15" i="82"/>
  <c r="BA15" i="82" s="1"/>
  <c r="BE13" i="82"/>
  <c r="BD13" i="82"/>
  <c r="BC13" i="82"/>
  <c r="BB13" i="82"/>
  <c r="K13" i="82"/>
  <c r="I13" i="82"/>
  <c r="G13" i="82"/>
  <c r="BA13" i="82" s="1"/>
  <c r="BE10" i="82"/>
  <c r="BD10" i="82"/>
  <c r="BC10" i="82"/>
  <c r="BB10" i="82"/>
  <c r="K10" i="82"/>
  <c r="I10" i="82"/>
  <c r="G10" i="82"/>
  <c r="BA10" i="82" s="1"/>
  <c r="BE8" i="82"/>
  <c r="BD8" i="82"/>
  <c r="BD21" i="82" s="1"/>
  <c r="H7" i="81" s="1"/>
  <c r="BC8" i="82"/>
  <c r="BB8" i="82"/>
  <c r="K8" i="82"/>
  <c r="K21" i="82" s="1"/>
  <c r="I8" i="82"/>
  <c r="G8" i="82"/>
  <c r="BA8" i="82" s="1"/>
  <c r="B7" i="81"/>
  <c r="A7" i="81"/>
  <c r="BE21" i="82"/>
  <c r="I7" i="81" s="1"/>
  <c r="BC21" i="82"/>
  <c r="G7" i="81" s="1"/>
  <c r="BB21" i="82"/>
  <c r="F7" i="81" s="1"/>
  <c r="I21" i="82"/>
  <c r="G21" i="82"/>
  <c r="E4" i="82"/>
  <c r="F3" i="82"/>
  <c r="G23" i="80"/>
  <c r="F33" i="80"/>
  <c r="C33" i="80"/>
  <c r="C31" i="80"/>
  <c r="G7" i="80"/>
  <c r="H24" i="78"/>
  <c r="I23" i="78"/>
  <c r="G21" i="77"/>
  <c r="D21" i="77"/>
  <c r="I22" i="78"/>
  <c r="D20" i="77"/>
  <c r="I21" i="78"/>
  <c r="G20" i="77" s="1"/>
  <c r="D19" i="77"/>
  <c r="I20" i="78"/>
  <c r="G19" i="77" s="1"/>
  <c r="G18" i="77"/>
  <c r="D18" i="77"/>
  <c r="I19" i="78"/>
  <c r="G17" i="77"/>
  <c r="D17" i="77"/>
  <c r="I18" i="78"/>
  <c r="D16" i="77"/>
  <c r="I17" i="78"/>
  <c r="G16" i="77" s="1"/>
  <c r="D15" i="77"/>
  <c r="I16" i="78"/>
  <c r="G15" i="77" s="1"/>
  <c r="BE63" i="79"/>
  <c r="BE64" i="79" s="1"/>
  <c r="I10" i="78" s="1"/>
  <c r="BD63" i="79"/>
  <c r="BD64" i="79" s="1"/>
  <c r="H10" i="78" s="1"/>
  <c r="BC63" i="79"/>
  <c r="BB63" i="79"/>
  <c r="BA63" i="79"/>
  <c r="BA64" i="79" s="1"/>
  <c r="E10" i="78" s="1"/>
  <c r="K63" i="79"/>
  <c r="K64" i="79" s="1"/>
  <c r="I63" i="79"/>
  <c r="G63" i="79"/>
  <c r="B10" i="78"/>
  <c r="A10" i="78"/>
  <c r="BC64" i="79"/>
  <c r="G10" i="78" s="1"/>
  <c r="BB64" i="79"/>
  <c r="F10" i="78" s="1"/>
  <c r="I64" i="79"/>
  <c r="G64" i="79"/>
  <c r="BE59" i="79"/>
  <c r="BD59" i="79"/>
  <c r="BC59" i="79"/>
  <c r="BB59" i="79"/>
  <c r="K59" i="79"/>
  <c r="I59" i="79"/>
  <c r="G59" i="79"/>
  <c r="BA59" i="79" s="1"/>
  <c r="BE57" i="79"/>
  <c r="BD57" i="79"/>
  <c r="BC57" i="79"/>
  <c r="BB57" i="79"/>
  <c r="K57" i="79"/>
  <c r="I57" i="79"/>
  <c r="G57" i="79"/>
  <c r="BA57" i="79" s="1"/>
  <c r="BE55" i="79"/>
  <c r="BD55" i="79"/>
  <c r="BC55" i="79"/>
  <c r="BB55" i="79"/>
  <c r="K55" i="79"/>
  <c r="I55" i="79"/>
  <c r="G55" i="79"/>
  <c r="BA55" i="79" s="1"/>
  <c r="BE53" i="79"/>
  <c r="BD53" i="79"/>
  <c r="BC53" i="79"/>
  <c r="BB53" i="79"/>
  <c r="K53" i="79"/>
  <c r="I53" i="79"/>
  <c r="G53" i="79"/>
  <c r="BA53" i="79" s="1"/>
  <c r="BE50" i="79"/>
  <c r="BD50" i="79"/>
  <c r="BD61" i="79" s="1"/>
  <c r="H9" i="78" s="1"/>
  <c r="BC50" i="79"/>
  <c r="BC61" i="79" s="1"/>
  <c r="G9" i="78" s="1"/>
  <c r="BB50" i="79"/>
  <c r="K50" i="79"/>
  <c r="K61" i="79" s="1"/>
  <c r="I50" i="79"/>
  <c r="I61" i="79" s="1"/>
  <c r="G50" i="79"/>
  <c r="BA50" i="79" s="1"/>
  <c r="B9" i="78"/>
  <c r="A9" i="78"/>
  <c r="BE61" i="79"/>
  <c r="I9" i="78" s="1"/>
  <c r="BB61" i="79"/>
  <c r="F9" i="78" s="1"/>
  <c r="G61" i="79"/>
  <c r="BE40" i="79"/>
  <c r="BD40" i="79"/>
  <c r="BC40" i="79"/>
  <c r="BB40" i="79"/>
  <c r="K40" i="79"/>
  <c r="I40" i="79"/>
  <c r="G40" i="79"/>
  <c r="BA40" i="79" s="1"/>
  <c r="BE36" i="79"/>
  <c r="BD36" i="79"/>
  <c r="BC36" i="79"/>
  <c r="BB36" i="79"/>
  <c r="K36" i="79"/>
  <c r="I36" i="79"/>
  <c r="G36" i="79"/>
  <c r="BA36" i="79" s="1"/>
  <c r="BE33" i="79"/>
  <c r="BD33" i="79"/>
  <c r="BC33" i="79"/>
  <c r="BC48" i="79" s="1"/>
  <c r="G8" i="78" s="1"/>
  <c r="BB33" i="79"/>
  <c r="BB48" i="79" s="1"/>
  <c r="F8" i="78" s="1"/>
  <c r="K33" i="79"/>
  <c r="I33" i="79"/>
  <c r="I48" i="79" s="1"/>
  <c r="G33" i="79"/>
  <c r="BA33" i="79" s="1"/>
  <c r="B8" i="78"/>
  <c r="A8" i="78"/>
  <c r="BE48" i="79"/>
  <c r="I8" i="78" s="1"/>
  <c r="BD48" i="79"/>
  <c r="H8" i="78" s="1"/>
  <c r="K48" i="79"/>
  <c r="BE25" i="79"/>
  <c r="BD25" i="79"/>
  <c r="BC25" i="79"/>
  <c r="BB25" i="79"/>
  <c r="BA25" i="79"/>
  <c r="K25" i="79"/>
  <c r="I25" i="79"/>
  <c r="G25" i="79"/>
  <c r="BE21" i="79"/>
  <c r="BD21" i="79"/>
  <c r="BC21" i="79"/>
  <c r="BB21" i="79"/>
  <c r="BA21" i="79"/>
  <c r="K21" i="79"/>
  <c r="I21" i="79"/>
  <c r="G21" i="79"/>
  <c r="BE17" i="79"/>
  <c r="BD17" i="79"/>
  <c r="BC17" i="79"/>
  <c r="BB17" i="79"/>
  <c r="BA17" i="79"/>
  <c r="K17" i="79"/>
  <c r="I17" i="79"/>
  <c r="G17" i="79"/>
  <c r="BE12" i="79"/>
  <c r="BD12" i="79"/>
  <c r="BC12" i="79"/>
  <c r="BB12" i="79"/>
  <c r="BA12" i="79"/>
  <c r="K12" i="79"/>
  <c r="I12" i="79"/>
  <c r="G12" i="79"/>
  <c r="BE8" i="79"/>
  <c r="BE31" i="79" s="1"/>
  <c r="I7" i="78" s="1"/>
  <c r="BD8" i="79"/>
  <c r="BC8" i="79"/>
  <c r="BB8" i="79"/>
  <c r="BB31" i="79" s="1"/>
  <c r="F7" i="78" s="1"/>
  <c r="BA8" i="79"/>
  <c r="BA31" i="79" s="1"/>
  <c r="E7" i="78" s="1"/>
  <c r="K8" i="79"/>
  <c r="I8" i="79"/>
  <c r="G8" i="79"/>
  <c r="G31" i="79" s="1"/>
  <c r="B7" i="78"/>
  <c r="A7" i="78"/>
  <c r="BD31" i="79"/>
  <c r="H7" i="78" s="1"/>
  <c r="BC31" i="79"/>
  <c r="G7" i="78" s="1"/>
  <c r="K31" i="79"/>
  <c r="I31" i="79"/>
  <c r="E4" i="79"/>
  <c r="F3" i="79"/>
  <c r="G23" i="77"/>
  <c r="C33" i="77"/>
  <c r="F33" i="77" s="1"/>
  <c r="C31" i="77"/>
  <c r="G7" i="77"/>
  <c r="H25" i="75"/>
  <c r="I24" i="75"/>
  <c r="D21" i="74"/>
  <c r="I23" i="75"/>
  <c r="G21" i="74" s="1"/>
  <c r="D20" i="74"/>
  <c r="I22" i="75"/>
  <c r="G20" i="74" s="1"/>
  <c r="D19" i="74"/>
  <c r="I21" i="75"/>
  <c r="G19" i="74" s="1"/>
  <c r="G18" i="74"/>
  <c r="D18" i="74"/>
  <c r="I20" i="75"/>
  <c r="D17" i="74"/>
  <c r="I19" i="75"/>
  <c r="G17" i="74" s="1"/>
  <c r="D16" i="74"/>
  <c r="I18" i="75"/>
  <c r="G16" i="74" s="1"/>
  <c r="D15" i="74"/>
  <c r="I17" i="75"/>
  <c r="G15" i="74" s="1"/>
  <c r="BE89" i="76"/>
  <c r="BD89" i="76"/>
  <c r="BC89" i="76"/>
  <c r="BA89" i="76"/>
  <c r="K89" i="76"/>
  <c r="I89" i="76"/>
  <c r="G89" i="76"/>
  <c r="BB89" i="76" s="1"/>
  <c r="BE86" i="76"/>
  <c r="BD86" i="76"/>
  <c r="BC86" i="76"/>
  <c r="BA86" i="76"/>
  <c r="K86" i="76"/>
  <c r="I86" i="76"/>
  <c r="G86" i="76"/>
  <c r="BB86" i="76" s="1"/>
  <c r="BE82" i="76"/>
  <c r="BD82" i="76"/>
  <c r="BC82" i="76"/>
  <c r="BA82" i="76"/>
  <c r="K82" i="76"/>
  <c r="I82" i="76"/>
  <c r="G82" i="76"/>
  <c r="BB82" i="76" s="1"/>
  <c r="BE78" i="76"/>
  <c r="BD78" i="76"/>
  <c r="BC78" i="76"/>
  <c r="BA78" i="76"/>
  <c r="K78" i="76"/>
  <c r="I78" i="76"/>
  <c r="G78" i="76"/>
  <c r="BB78" i="76" s="1"/>
  <c r="BE72" i="76"/>
  <c r="BD72" i="76"/>
  <c r="BC72" i="76"/>
  <c r="BA72" i="76"/>
  <c r="K72" i="76"/>
  <c r="I72" i="76"/>
  <c r="G72" i="76"/>
  <c r="BB72" i="76" s="1"/>
  <c r="BE69" i="76"/>
  <c r="BD69" i="76"/>
  <c r="BC69" i="76"/>
  <c r="BA69" i="76"/>
  <c r="K69" i="76"/>
  <c r="I69" i="76"/>
  <c r="G69" i="76"/>
  <c r="BB69" i="76" s="1"/>
  <c r="BE67" i="76"/>
  <c r="BD67" i="76"/>
  <c r="BC67" i="76"/>
  <c r="BA67" i="76"/>
  <c r="K67" i="76"/>
  <c r="I67" i="76"/>
  <c r="G67" i="76"/>
  <c r="BB67" i="76" s="1"/>
  <c r="BE65" i="76"/>
  <c r="BD65" i="76"/>
  <c r="BC65" i="76"/>
  <c r="BA65" i="76"/>
  <c r="K65" i="76"/>
  <c r="I65" i="76"/>
  <c r="G65" i="76"/>
  <c r="BB65" i="76" s="1"/>
  <c r="BE63" i="76"/>
  <c r="BD63" i="76"/>
  <c r="BD90" i="76" s="1"/>
  <c r="H11" i="75" s="1"/>
  <c r="BC63" i="76"/>
  <c r="BA63" i="76"/>
  <c r="K63" i="76"/>
  <c r="K90" i="76" s="1"/>
  <c r="I63" i="76"/>
  <c r="G63" i="76"/>
  <c r="BB63" i="76" s="1"/>
  <c r="B11" i="75"/>
  <c r="A11" i="75"/>
  <c r="BE90" i="76"/>
  <c r="I11" i="75" s="1"/>
  <c r="BC90" i="76"/>
  <c r="G11" i="75" s="1"/>
  <c r="BA90" i="76"/>
  <c r="E11" i="75" s="1"/>
  <c r="I90" i="76"/>
  <c r="G90" i="76"/>
  <c r="BE60" i="76"/>
  <c r="BD60" i="76"/>
  <c r="BC60" i="76"/>
  <c r="BC61" i="76" s="1"/>
  <c r="G10" i="75" s="1"/>
  <c r="BB60" i="76"/>
  <c r="BA60" i="76"/>
  <c r="BA61" i="76" s="1"/>
  <c r="E10" i="75" s="1"/>
  <c r="K60" i="76"/>
  <c r="I60" i="76"/>
  <c r="I61" i="76" s="1"/>
  <c r="G60" i="76"/>
  <c r="I10" i="75"/>
  <c r="B10" i="75"/>
  <c r="A10" i="75"/>
  <c r="BE61" i="76"/>
  <c r="BD61" i="76"/>
  <c r="H10" i="75" s="1"/>
  <c r="BB61" i="76"/>
  <c r="F10" i="75" s="1"/>
  <c r="K61" i="76"/>
  <c r="G61" i="76"/>
  <c r="BE53" i="76"/>
  <c r="BD53" i="76"/>
  <c r="BC53" i="76"/>
  <c r="BB53" i="76"/>
  <c r="BB58" i="76" s="1"/>
  <c r="F9" i="75" s="1"/>
  <c r="K53" i="76"/>
  <c r="I53" i="76"/>
  <c r="G53" i="76"/>
  <c r="G58" i="76" s="1"/>
  <c r="H9" i="75"/>
  <c r="B9" i="75"/>
  <c r="A9" i="75"/>
  <c r="BE58" i="76"/>
  <c r="I9" i="75" s="1"/>
  <c r="BD58" i="76"/>
  <c r="BC58" i="76"/>
  <c r="G9" i="75" s="1"/>
  <c r="K58" i="76"/>
  <c r="I58" i="76"/>
  <c r="BE48" i="76"/>
  <c r="BD48" i="76"/>
  <c r="BC48" i="76"/>
  <c r="BB48" i="76"/>
  <c r="BA48" i="76"/>
  <c r="K48" i="76"/>
  <c r="I48" i="76"/>
  <c r="G48" i="76"/>
  <c r="BE46" i="76"/>
  <c r="BE51" i="76" s="1"/>
  <c r="I8" i="75" s="1"/>
  <c r="BD46" i="76"/>
  <c r="BC46" i="76"/>
  <c r="BC51" i="76" s="1"/>
  <c r="G8" i="75" s="1"/>
  <c r="BB46" i="76"/>
  <c r="BA46" i="76"/>
  <c r="BA51" i="76" s="1"/>
  <c r="E8" i="75" s="1"/>
  <c r="K46" i="76"/>
  <c r="I46" i="76"/>
  <c r="I51" i="76" s="1"/>
  <c r="G46" i="76"/>
  <c r="B8" i="75"/>
  <c r="A8" i="75"/>
  <c r="BD51" i="76"/>
  <c r="H8" i="75" s="1"/>
  <c r="BB51" i="76"/>
  <c r="F8" i="75" s="1"/>
  <c r="K51" i="76"/>
  <c r="G51" i="76"/>
  <c r="BE42" i="76"/>
  <c r="BD42" i="76"/>
  <c r="BC42" i="76"/>
  <c r="BB42" i="76"/>
  <c r="K42" i="76"/>
  <c r="I42" i="76"/>
  <c r="G42" i="76"/>
  <c r="BA42" i="76" s="1"/>
  <c r="BE37" i="76"/>
  <c r="BD37" i="76"/>
  <c r="BC37" i="76"/>
  <c r="BB37" i="76"/>
  <c r="K37" i="76"/>
  <c r="I37" i="76"/>
  <c r="G37" i="76"/>
  <c r="BA37" i="76" s="1"/>
  <c r="BE30" i="76"/>
  <c r="BD30" i="76"/>
  <c r="BC30" i="76"/>
  <c r="BB30" i="76"/>
  <c r="K30" i="76"/>
  <c r="I30" i="76"/>
  <c r="G30" i="76"/>
  <c r="BA30" i="76" s="1"/>
  <c r="BE23" i="76"/>
  <c r="BD23" i="76"/>
  <c r="BC23" i="76"/>
  <c r="BB23" i="76"/>
  <c r="K23" i="76"/>
  <c r="I23" i="76"/>
  <c r="G23" i="76"/>
  <c r="BA23" i="76" s="1"/>
  <c r="BE15" i="76"/>
  <c r="BD15" i="76"/>
  <c r="BC15" i="76"/>
  <c r="BB15" i="76"/>
  <c r="K15" i="76"/>
  <c r="I15" i="76"/>
  <c r="G15" i="76"/>
  <c r="BA15" i="76" s="1"/>
  <c r="BE8" i="76"/>
  <c r="BD8" i="76"/>
  <c r="BD44" i="76" s="1"/>
  <c r="H7" i="75" s="1"/>
  <c r="BC8" i="76"/>
  <c r="BB8" i="76"/>
  <c r="BB44" i="76" s="1"/>
  <c r="F7" i="75" s="1"/>
  <c r="BA8" i="76"/>
  <c r="K8" i="76"/>
  <c r="K44" i="76" s="1"/>
  <c r="I8" i="76"/>
  <c r="G8" i="76"/>
  <c r="G44" i="76" s="1"/>
  <c r="B7" i="75"/>
  <c r="A7" i="75"/>
  <c r="BE44" i="76"/>
  <c r="I7" i="75" s="1"/>
  <c r="BC44" i="76"/>
  <c r="G7" i="75" s="1"/>
  <c r="I44" i="76"/>
  <c r="E4" i="76"/>
  <c r="F3" i="76"/>
  <c r="G23" i="74"/>
  <c r="C33" i="74"/>
  <c r="F33" i="74" s="1"/>
  <c r="C31" i="74"/>
  <c r="G7" i="74"/>
  <c r="H24" i="72"/>
  <c r="I23" i="72"/>
  <c r="G21" i="71"/>
  <c r="D21" i="71"/>
  <c r="I22" i="72"/>
  <c r="D20" i="71"/>
  <c r="I21" i="72"/>
  <c r="G20" i="71" s="1"/>
  <c r="D19" i="71"/>
  <c r="I20" i="72"/>
  <c r="G19" i="71" s="1"/>
  <c r="G18" i="71"/>
  <c r="D18" i="71"/>
  <c r="I19" i="72"/>
  <c r="G17" i="71"/>
  <c r="D17" i="71"/>
  <c r="I18" i="72"/>
  <c r="D16" i="71"/>
  <c r="I17" i="72"/>
  <c r="G16" i="71" s="1"/>
  <c r="D15" i="71"/>
  <c r="I16" i="72"/>
  <c r="G15" i="71" s="1"/>
  <c r="BE68" i="73"/>
  <c r="BD68" i="73"/>
  <c r="BC68" i="73"/>
  <c r="BA68" i="73"/>
  <c r="K68" i="73"/>
  <c r="I68" i="73"/>
  <c r="G68" i="73"/>
  <c r="BB68" i="73" s="1"/>
  <c r="BE54" i="73"/>
  <c r="BD54" i="73"/>
  <c r="BC54" i="73"/>
  <c r="BA54" i="73"/>
  <c r="K54" i="73"/>
  <c r="I54" i="73"/>
  <c r="G54" i="73"/>
  <c r="BB54" i="73" s="1"/>
  <c r="BE45" i="73"/>
  <c r="BD45" i="73"/>
  <c r="BC45" i="73"/>
  <c r="BA45" i="73"/>
  <c r="K45" i="73"/>
  <c r="I45" i="73"/>
  <c r="G45" i="73"/>
  <c r="BB45" i="73" s="1"/>
  <c r="BE37" i="73"/>
  <c r="BD37" i="73"/>
  <c r="BC37" i="73"/>
  <c r="BA37" i="73"/>
  <c r="K37" i="73"/>
  <c r="I37" i="73"/>
  <c r="G37" i="73"/>
  <c r="BB37" i="73" s="1"/>
  <c r="BE34" i="73"/>
  <c r="BD34" i="73"/>
  <c r="BC34" i="73"/>
  <c r="BA34" i="73"/>
  <c r="K34" i="73"/>
  <c r="I34" i="73"/>
  <c r="G34" i="73"/>
  <c r="BB34" i="73" s="1"/>
  <c r="BE32" i="73"/>
  <c r="BD32" i="73"/>
  <c r="BC32" i="73"/>
  <c r="BA32" i="73"/>
  <c r="K32" i="73"/>
  <c r="I32" i="73"/>
  <c r="G32" i="73"/>
  <c r="BB32" i="73" s="1"/>
  <c r="BE30" i="73"/>
  <c r="BE69" i="73" s="1"/>
  <c r="I10" i="72" s="1"/>
  <c r="BD30" i="73"/>
  <c r="BD69" i="73" s="1"/>
  <c r="H10" i="72" s="1"/>
  <c r="BC30" i="73"/>
  <c r="BA30" i="73"/>
  <c r="BA69" i="73" s="1"/>
  <c r="E10" i="72" s="1"/>
  <c r="K30" i="73"/>
  <c r="K69" i="73" s="1"/>
  <c r="I30" i="73"/>
  <c r="G30" i="73"/>
  <c r="BB30" i="73" s="1"/>
  <c r="B10" i="72"/>
  <c r="A10" i="72"/>
  <c r="BC69" i="73"/>
  <c r="G10" i="72" s="1"/>
  <c r="I69" i="73"/>
  <c r="G69" i="73"/>
  <c r="BE27" i="73"/>
  <c r="BD27" i="73"/>
  <c r="BD28" i="73" s="1"/>
  <c r="H9" i="72" s="1"/>
  <c r="BC27" i="73"/>
  <c r="BC28" i="73" s="1"/>
  <c r="G9" i="72" s="1"/>
  <c r="BB27" i="73"/>
  <c r="K27" i="73"/>
  <c r="K28" i="73" s="1"/>
  <c r="I27" i="73"/>
  <c r="I28" i="73" s="1"/>
  <c r="G27" i="73"/>
  <c r="BA27" i="73" s="1"/>
  <c r="BA28" i="73" s="1"/>
  <c r="E9" i="72" s="1"/>
  <c r="B9" i="72"/>
  <c r="A9" i="72"/>
  <c r="BE28" i="73"/>
  <c r="I9" i="72" s="1"/>
  <c r="BB28" i="73"/>
  <c r="F9" i="72" s="1"/>
  <c r="G28" i="73"/>
  <c r="BE23" i="73"/>
  <c r="BD23" i="73"/>
  <c r="BC23" i="73"/>
  <c r="BB23" i="73"/>
  <c r="K23" i="73"/>
  <c r="I23" i="73"/>
  <c r="G23" i="73"/>
  <c r="BA23" i="73" s="1"/>
  <c r="BE21" i="73"/>
  <c r="BD21" i="73"/>
  <c r="BC21" i="73"/>
  <c r="BC25" i="73" s="1"/>
  <c r="G8" i="72" s="1"/>
  <c r="BB21" i="73"/>
  <c r="BB25" i="73" s="1"/>
  <c r="F8" i="72" s="1"/>
  <c r="K21" i="73"/>
  <c r="I21" i="73"/>
  <c r="I25" i="73" s="1"/>
  <c r="G21" i="73"/>
  <c r="BA21" i="73" s="1"/>
  <c r="BA25" i="73" s="1"/>
  <c r="E8" i="72" s="1"/>
  <c r="B8" i="72"/>
  <c r="A8" i="72"/>
  <c r="BE25" i="73"/>
  <c r="I8" i="72" s="1"/>
  <c r="BD25" i="73"/>
  <c r="H8" i="72" s="1"/>
  <c r="K25" i="73"/>
  <c r="BE15" i="73"/>
  <c r="BD15" i="73"/>
  <c r="BC15" i="73"/>
  <c r="BB15" i="73"/>
  <c r="BA15" i="73"/>
  <c r="K15" i="73"/>
  <c r="I15" i="73"/>
  <c r="G15" i="73"/>
  <c r="BE14" i="73"/>
  <c r="BD14" i="73"/>
  <c r="BC14" i="73"/>
  <c r="BB14" i="73"/>
  <c r="BA14" i="73"/>
  <c r="K14" i="73"/>
  <c r="I14" i="73"/>
  <c r="G14" i="73"/>
  <c r="BE13" i="73"/>
  <c r="BD13" i="73"/>
  <c r="BC13" i="73"/>
  <c r="BB13" i="73"/>
  <c r="BA13" i="73"/>
  <c r="K13" i="73"/>
  <c r="I13" i="73"/>
  <c r="G13" i="73"/>
  <c r="BE10" i="73"/>
  <c r="BD10" i="73"/>
  <c r="BC10" i="73"/>
  <c r="BB10" i="73"/>
  <c r="BA10" i="73"/>
  <c r="K10" i="73"/>
  <c r="I10" i="73"/>
  <c r="G10" i="73"/>
  <c r="BE8" i="73"/>
  <c r="BE19" i="73" s="1"/>
  <c r="I7" i="72" s="1"/>
  <c r="BD8" i="73"/>
  <c r="BC8" i="73"/>
  <c r="BB8" i="73"/>
  <c r="BB19" i="73" s="1"/>
  <c r="F7" i="72" s="1"/>
  <c r="BA8" i="73"/>
  <c r="BA19" i="73" s="1"/>
  <c r="E7" i="72" s="1"/>
  <c r="K8" i="73"/>
  <c r="I8" i="73"/>
  <c r="G8" i="73"/>
  <c r="G19" i="73" s="1"/>
  <c r="B7" i="72"/>
  <c r="A7" i="72"/>
  <c r="BD19" i="73"/>
  <c r="H7" i="72" s="1"/>
  <c r="H11" i="72" s="1"/>
  <c r="C17" i="71" s="1"/>
  <c r="BC19" i="73"/>
  <c r="G7" i="72" s="1"/>
  <c r="K19" i="73"/>
  <c r="I19" i="73"/>
  <c r="E4" i="73"/>
  <c r="F3" i="73"/>
  <c r="G23" i="71"/>
  <c r="C33" i="71"/>
  <c r="F33" i="71" s="1"/>
  <c r="C31" i="71"/>
  <c r="G7" i="71"/>
  <c r="H21" i="69"/>
  <c r="I20" i="69"/>
  <c r="D21" i="68"/>
  <c r="I19" i="69"/>
  <c r="G21" i="68" s="1"/>
  <c r="D20" i="68"/>
  <c r="I18" i="69"/>
  <c r="G20" i="68" s="1"/>
  <c r="D19" i="68"/>
  <c r="I17" i="69"/>
  <c r="G19" i="68" s="1"/>
  <c r="G18" i="68"/>
  <c r="D18" i="68"/>
  <c r="I16" i="69"/>
  <c r="D17" i="68"/>
  <c r="I15" i="69"/>
  <c r="G17" i="68" s="1"/>
  <c r="D16" i="68"/>
  <c r="I14" i="69"/>
  <c r="G16" i="68" s="1"/>
  <c r="G15" i="68"/>
  <c r="D15" i="68"/>
  <c r="I13" i="69"/>
  <c r="BE18" i="70"/>
  <c r="BD18" i="70"/>
  <c r="BC18" i="70"/>
  <c r="BB18" i="70"/>
  <c r="BA18" i="70"/>
  <c r="K18" i="70"/>
  <c r="I18" i="70"/>
  <c r="G18" i="70"/>
  <c r="BE15" i="70"/>
  <c r="BD15" i="70"/>
  <c r="BC15" i="70"/>
  <c r="BB15" i="70"/>
  <c r="BA15" i="70"/>
  <c r="K15" i="70"/>
  <c r="I15" i="70"/>
  <c r="G15" i="70"/>
  <c r="BE13" i="70"/>
  <c r="BD13" i="70"/>
  <c r="BC13" i="70"/>
  <c r="BB13" i="70"/>
  <c r="BA13" i="70"/>
  <c r="K13" i="70"/>
  <c r="I13" i="70"/>
  <c r="G13" i="70"/>
  <c r="BE10" i="70"/>
  <c r="BD10" i="70"/>
  <c r="BC10" i="70"/>
  <c r="BB10" i="70"/>
  <c r="BA10" i="70"/>
  <c r="K10" i="70"/>
  <c r="I10" i="70"/>
  <c r="G10" i="70"/>
  <c r="BE8" i="70"/>
  <c r="BD8" i="70"/>
  <c r="BD20" i="70" s="1"/>
  <c r="H7" i="69" s="1"/>
  <c r="H8" i="69" s="1"/>
  <c r="C17" i="68" s="1"/>
  <c r="BC8" i="70"/>
  <c r="BB8" i="70"/>
  <c r="BA8" i="70"/>
  <c r="K8" i="70"/>
  <c r="K20" i="70" s="1"/>
  <c r="I8" i="70"/>
  <c r="G8" i="70"/>
  <c r="B7" i="69"/>
  <c r="A7" i="69"/>
  <c r="BE20" i="70"/>
  <c r="I7" i="69" s="1"/>
  <c r="I8" i="69" s="1"/>
  <c r="C21" i="68" s="1"/>
  <c r="BC20" i="70"/>
  <c r="G7" i="69" s="1"/>
  <c r="G8" i="69" s="1"/>
  <c r="C18" i="68" s="1"/>
  <c r="BB20" i="70"/>
  <c r="F7" i="69" s="1"/>
  <c r="F8" i="69" s="1"/>
  <c r="C16" i="68" s="1"/>
  <c r="BA20" i="70"/>
  <c r="E7" i="69" s="1"/>
  <c r="E8" i="69" s="1"/>
  <c r="C15" i="68" s="1"/>
  <c r="I20" i="70"/>
  <c r="G20" i="70"/>
  <c r="E4" i="70"/>
  <c r="F3" i="70"/>
  <c r="G23" i="68"/>
  <c r="C33" i="68"/>
  <c r="F33" i="68" s="1"/>
  <c r="C31" i="68"/>
  <c r="G7" i="68"/>
  <c r="H26" i="66"/>
  <c r="I25" i="66"/>
  <c r="G21" i="65"/>
  <c r="D21" i="65"/>
  <c r="I24" i="66"/>
  <c r="D20" i="65"/>
  <c r="I23" i="66"/>
  <c r="G20" i="65" s="1"/>
  <c r="D19" i="65"/>
  <c r="I22" i="66"/>
  <c r="G19" i="65" s="1"/>
  <c r="G18" i="65"/>
  <c r="D18" i="65"/>
  <c r="I21" i="66"/>
  <c r="G17" i="65"/>
  <c r="D17" i="65"/>
  <c r="I20" i="66"/>
  <c r="D16" i="65"/>
  <c r="I19" i="66"/>
  <c r="G16" i="65" s="1"/>
  <c r="D15" i="65"/>
  <c r="I18" i="66"/>
  <c r="G15" i="65" s="1"/>
  <c r="BE238" i="67"/>
  <c r="BD238" i="67"/>
  <c r="BD242" i="67" s="1"/>
  <c r="H12" i="66" s="1"/>
  <c r="BC238" i="67"/>
  <c r="BC242" i="67" s="1"/>
  <c r="G12" i="66" s="1"/>
  <c r="BB238" i="67"/>
  <c r="BA238" i="67"/>
  <c r="K238" i="67"/>
  <c r="K242" i="67" s="1"/>
  <c r="I238" i="67"/>
  <c r="I242" i="67" s="1"/>
  <c r="G238" i="67"/>
  <c r="B12" i="66"/>
  <c r="A12" i="66"/>
  <c r="BE242" i="67"/>
  <c r="I12" i="66" s="1"/>
  <c r="BB242" i="67"/>
  <c r="F12" i="66" s="1"/>
  <c r="BA242" i="67"/>
  <c r="E12" i="66" s="1"/>
  <c r="G242" i="67"/>
  <c r="BE223" i="67"/>
  <c r="BD223" i="67"/>
  <c r="BB223" i="67"/>
  <c r="BA223" i="67"/>
  <c r="K223" i="67"/>
  <c r="I223" i="67"/>
  <c r="G223" i="67"/>
  <c r="BC223" i="67" s="1"/>
  <c r="BE211" i="67"/>
  <c r="BD211" i="67"/>
  <c r="BB211" i="67"/>
  <c r="BA211" i="67"/>
  <c r="K211" i="67"/>
  <c r="I211" i="67"/>
  <c r="G211" i="67"/>
  <c r="BC211" i="67" s="1"/>
  <c r="BE209" i="67"/>
  <c r="BD209" i="67"/>
  <c r="BB209" i="67"/>
  <c r="BA209" i="67"/>
  <c r="K209" i="67"/>
  <c r="I209" i="67"/>
  <c r="G209" i="67"/>
  <c r="BC209" i="67" s="1"/>
  <c r="BE207" i="67"/>
  <c r="BD207" i="67"/>
  <c r="BB207" i="67"/>
  <c r="BA207" i="67"/>
  <c r="K207" i="67"/>
  <c r="I207" i="67"/>
  <c r="G207" i="67"/>
  <c r="BC207" i="67" s="1"/>
  <c r="BE205" i="67"/>
  <c r="BC205" i="67"/>
  <c r="BB205" i="67"/>
  <c r="BA205" i="67"/>
  <c r="K205" i="67"/>
  <c r="I205" i="67"/>
  <c r="G205" i="67"/>
  <c r="BD205" i="67" s="1"/>
  <c r="BE203" i="67"/>
  <c r="BC203" i="67"/>
  <c r="BB203" i="67"/>
  <c r="BA203" i="67"/>
  <c r="K203" i="67"/>
  <c r="I203" i="67"/>
  <c r="G203" i="67"/>
  <c r="BD203" i="67" s="1"/>
  <c r="BE201" i="67"/>
  <c r="BC201" i="67"/>
  <c r="BB201" i="67"/>
  <c r="BA201" i="67"/>
  <c r="K201" i="67"/>
  <c r="I201" i="67"/>
  <c r="G201" i="67"/>
  <c r="BD201" i="67" s="1"/>
  <c r="BE198" i="67"/>
  <c r="BC198" i="67"/>
  <c r="BB198" i="67"/>
  <c r="BA198" i="67"/>
  <c r="K198" i="67"/>
  <c r="I198" i="67"/>
  <c r="G198" i="67"/>
  <c r="BD198" i="67" s="1"/>
  <c r="BE196" i="67"/>
  <c r="BC196" i="67"/>
  <c r="BB196" i="67"/>
  <c r="BA196" i="67"/>
  <c r="K196" i="67"/>
  <c r="I196" i="67"/>
  <c r="G196" i="67"/>
  <c r="BD196" i="67" s="1"/>
  <c r="BE194" i="67"/>
  <c r="BC194" i="67"/>
  <c r="BB194" i="67"/>
  <c r="BA194" i="67"/>
  <c r="K194" i="67"/>
  <c r="I194" i="67"/>
  <c r="G194" i="67"/>
  <c r="BD194" i="67" s="1"/>
  <c r="BE181" i="67"/>
  <c r="BC181" i="67"/>
  <c r="BB181" i="67"/>
  <c r="BA181" i="67"/>
  <c r="K181" i="67"/>
  <c r="I181" i="67"/>
  <c r="G181" i="67"/>
  <c r="BD181" i="67" s="1"/>
  <c r="BE178" i="67"/>
  <c r="BC178" i="67"/>
  <c r="BB178" i="67"/>
  <c r="BA178" i="67"/>
  <c r="K178" i="67"/>
  <c r="I178" i="67"/>
  <c r="G178" i="67"/>
  <c r="BD178" i="67" s="1"/>
  <c r="BE176" i="67"/>
  <c r="BC176" i="67"/>
  <c r="BC236" i="67" s="1"/>
  <c r="G11" i="66" s="1"/>
  <c r="BB176" i="67"/>
  <c r="BB236" i="67" s="1"/>
  <c r="F11" i="66" s="1"/>
  <c r="BA176" i="67"/>
  <c r="K176" i="67"/>
  <c r="I176" i="67"/>
  <c r="I236" i="67" s="1"/>
  <c r="G176" i="67"/>
  <c r="BD176" i="67" s="1"/>
  <c r="B11" i="66"/>
  <c r="A11" i="66"/>
  <c r="BE236" i="67"/>
  <c r="I11" i="66" s="1"/>
  <c r="BA236" i="67"/>
  <c r="E11" i="66" s="1"/>
  <c r="K236" i="67"/>
  <c r="BE169" i="67"/>
  <c r="BD169" i="67"/>
  <c r="BB169" i="67"/>
  <c r="BA169" i="67"/>
  <c r="K169" i="67"/>
  <c r="I169" i="67"/>
  <c r="G169" i="67"/>
  <c r="BC169" i="67" s="1"/>
  <c r="BE167" i="67"/>
  <c r="BD167" i="67"/>
  <c r="BB167" i="67"/>
  <c r="BA167" i="67"/>
  <c r="K167" i="67"/>
  <c r="I167" i="67"/>
  <c r="G167" i="67"/>
  <c r="BC167" i="67" s="1"/>
  <c r="BE165" i="67"/>
  <c r="BD165" i="67"/>
  <c r="BB165" i="67"/>
  <c r="BA165" i="67"/>
  <c r="K165" i="67"/>
  <c r="I165" i="67"/>
  <c r="G165" i="67"/>
  <c r="BC165" i="67" s="1"/>
  <c r="BE162" i="67"/>
  <c r="BD162" i="67"/>
  <c r="BB162" i="67"/>
  <c r="BA162" i="67"/>
  <c r="K162" i="67"/>
  <c r="I162" i="67"/>
  <c r="G162" i="67"/>
  <c r="BC162" i="67" s="1"/>
  <c r="BE160" i="67"/>
  <c r="BD160" i="67"/>
  <c r="BB160" i="67"/>
  <c r="BA160" i="67"/>
  <c r="K160" i="67"/>
  <c r="I160" i="67"/>
  <c r="G160" i="67"/>
  <c r="BC160" i="67" s="1"/>
  <c r="BE157" i="67"/>
  <c r="BD157" i="67"/>
  <c r="BB157" i="67"/>
  <c r="BA157" i="67"/>
  <c r="K157" i="67"/>
  <c r="I157" i="67"/>
  <c r="G157" i="67"/>
  <c r="BC157" i="67" s="1"/>
  <c r="BE154" i="67"/>
  <c r="BD154" i="67"/>
  <c r="BB154" i="67"/>
  <c r="BA154" i="67"/>
  <c r="K154" i="67"/>
  <c r="I154" i="67"/>
  <c r="G154" i="67"/>
  <c r="BC154" i="67" s="1"/>
  <c r="BE138" i="67"/>
  <c r="BD138" i="67"/>
  <c r="BB138" i="67"/>
  <c r="BA138" i="67"/>
  <c r="K138" i="67"/>
  <c r="I138" i="67"/>
  <c r="G138" i="67"/>
  <c r="BC138" i="67" s="1"/>
  <c r="BE135" i="67"/>
  <c r="BD135" i="67"/>
  <c r="BB135" i="67"/>
  <c r="BA135" i="67"/>
  <c r="K135" i="67"/>
  <c r="I135" i="67"/>
  <c r="G135" i="67"/>
  <c r="BC135" i="67" s="1"/>
  <c r="BE132" i="67"/>
  <c r="BD132" i="67"/>
  <c r="BB132" i="67"/>
  <c r="BA132" i="67"/>
  <c r="K132" i="67"/>
  <c r="I132" i="67"/>
  <c r="G132" i="67"/>
  <c r="BC132" i="67" s="1"/>
  <c r="BC174" i="67" s="1"/>
  <c r="G10" i="66" s="1"/>
  <c r="BE130" i="67"/>
  <c r="BC130" i="67"/>
  <c r="BB130" i="67"/>
  <c r="BA130" i="67"/>
  <c r="K130" i="67"/>
  <c r="I130" i="67"/>
  <c r="G130" i="67"/>
  <c r="BD130" i="67" s="1"/>
  <c r="BE126" i="67"/>
  <c r="BC126" i="67"/>
  <c r="BB126" i="67"/>
  <c r="BA126" i="67"/>
  <c r="K126" i="67"/>
  <c r="I126" i="67"/>
  <c r="G126" i="67"/>
  <c r="BD126" i="67" s="1"/>
  <c r="BE121" i="67"/>
  <c r="BC121" i="67"/>
  <c r="BB121" i="67"/>
  <c r="BA121" i="67"/>
  <c r="K121" i="67"/>
  <c r="I121" i="67"/>
  <c r="G121" i="67"/>
  <c r="BD121" i="67" s="1"/>
  <c r="BE118" i="67"/>
  <c r="BC118" i="67"/>
  <c r="BB118" i="67"/>
  <c r="BA118" i="67"/>
  <c r="K118" i="67"/>
  <c r="I118" i="67"/>
  <c r="G118" i="67"/>
  <c r="BD118" i="67" s="1"/>
  <c r="BE115" i="67"/>
  <c r="BC115" i="67"/>
  <c r="BB115" i="67"/>
  <c r="BA115" i="67"/>
  <c r="K115" i="67"/>
  <c r="I115" i="67"/>
  <c r="G115" i="67"/>
  <c r="BD115" i="67" s="1"/>
  <c r="BE112" i="67"/>
  <c r="BC112" i="67"/>
  <c r="BB112" i="67"/>
  <c r="BA112" i="67"/>
  <c r="K112" i="67"/>
  <c r="I112" i="67"/>
  <c r="G112" i="67"/>
  <c r="BD112" i="67" s="1"/>
  <c r="BE108" i="67"/>
  <c r="BC108" i="67"/>
  <c r="BB108" i="67"/>
  <c r="BA108" i="67"/>
  <c r="K108" i="67"/>
  <c r="I108" i="67"/>
  <c r="G108" i="67"/>
  <c r="BD108" i="67" s="1"/>
  <c r="BE102" i="67"/>
  <c r="BC102" i="67"/>
  <c r="BB102" i="67"/>
  <c r="BA102" i="67"/>
  <c r="K102" i="67"/>
  <c r="I102" i="67"/>
  <c r="G102" i="67"/>
  <c r="BD102" i="67" s="1"/>
  <c r="BE96" i="67"/>
  <c r="BC96" i="67"/>
  <c r="BB96" i="67"/>
  <c r="BA96" i="67"/>
  <c r="K96" i="67"/>
  <c r="I96" i="67"/>
  <c r="G96" i="67"/>
  <c r="BD96" i="67" s="1"/>
  <c r="BE93" i="67"/>
  <c r="BC93" i="67"/>
  <c r="BB93" i="67"/>
  <c r="BA93" i="67"/>
  <c r="K93" i="67"/>
  <c r="I93" i="67"/>
  <c r="G93" i="67"/>
  <c r="BD93" i="67" s="1"/>
  <c r="BE89" i="67"/>
  <c r="BC89" i="67"/>
  <c r="BB89" i="67"/>
  <c r="BA89" i="67"/>
  <c r="K89" i="67"/>
  <c r="I89" i="67"/>
  <c r="G89" i="67"/>
  <c r="BD89" i="67" s="1"/>
  <c r="BE86" i="67"/>
  <c r="BC86" i="67"/>
  <c r="BB86" i="67"/>
  <c r="BA86" i="67"/>
  <c r="K86" i="67"/>
  <c r="I86" i="67"/>
  <c r="G86" i="67"/>
  <c r="BD86" i="67" s="1"/>
  <c r="BE84" i="67"/>
  <c r="BC84" i="67"/>
  <c r="BB84" i="67"/>
  <c r="BA84" i="67"/>
  <c r="K84" i="67"/>
  <c r="I84" i="67"/>
  <c r="G84" i="67"/>
  <c r="BD84" i="67" s="1"/>
  <c r="BE82" i="67"/>
  <c r="BC82" i="67"/>
  <c r="BB82" i="67"/>
  <c r="BA82" i="67"/>
  <c r="K82" i="67"/>
  <c r="I82" i="67"/>
  <c r="G82" i="67"/>
  <c r="BD82" i="67" s="1"/>
  <c r="BE80" i="67"/>
  <c r="BC80" i="67"/>
  <c r="BB80" i="67"/>
  <c r="BA80" i="67"/>
  <c r="K80" i="67"/>
  <c r="I80" i="67"/>
  <c r="G80" i="67"/>
  <c r="BD80" i="67" s="1"/>
  <c r="BE66" i="67"/>
  <c r="BC66" i="67"/>
  <c r="BB66" i="67"/>
  <c r="BA66" i="67"/>
  <c r="K66" i="67"/>
  <c r="I66" i="67"/>
  <c r="G66" i="67"/>
  <c r="BD66" i="67" s="1"/>
  <c r="BE64" i="67"/>
  <c r="BC64" i="67"/>
  <c r="BB64" i="67"/>
  <c r="BA64" i="67"/>
  <c r="K64" i="67"/>
  <c r="I64" i="67"/>
  <c r="G64" i="67"/>
  <c r="BD64" i="67" s="1"/>
  <c r="BE62" i="67"/>
  <c r="BC62" i="67"/>
  <c r="BB62" i="67"/>
  <c r="BA62" i="67"/>
  <c r="K62" i="67"/>
  <c r="I62" i="67"/>
  <c r="G62" i="67"/>
  <c r="BD62" i="67" s="1"/>
  <c r="BE59" i="67"/>
  <c r="BC59" i="67"/>
  <c r="BB59" i="67"/>
  <c r="BA59" i="67"/>
  <c r="K59" i="67"/>
  <c r="I59" i="67"/>
  <c r="G59" i="67"/>
  <c r="BD59" i="67" s="1"/>
  <c r="BE56" i="67"/>
  <c r="BC56" i="67"/>
  <c r="BB56" i="67"/>
  <c r="BA56" i="67"/>
  <c r="K56" i="67"/>
  <c r="I56" i="67"/>
  <c r="G56" i="67"/>
  <c r="BD56" i="67" s="1"/>
  <c r="BE53" i="67"/>
  <c r="BC53" i="67"/>
  <c r="BB53" i="67"/>
  <c r="BA53" i="67"/>
  <c r="K53" i="67"/>
  <c r="I53" i="67"/>
  <c r="G53" i="67"/>
  <c r="BD53" i="67" s="1"/>
  <c r="BE50" i="67"/>
  <c r="BC50" i="67"/>
  <c r="BB50" i="67"/>
  <c r="BA50" i="67"/>
  <c r="K50" i="67"/>
  <c r="I50" i="67"/>
  <c r="G50" i="67"/>
  <c r="BD50" i="67" s="1"/>
  <c r="BE45" i="67"/>
  <c r="BC45" i="67"/>
  <c r="BB45" i="67"/>
  <c r="BA45" i="67"/>
  <c r="K45" i="67"/>
  <c r="I45" i="67"/>
  <c r="G45" i="67"/>
  <c r="BD45" i="67" s="1"/>
  <c r="BE42" i="67"/>
  <c r="BC42" i="67"/>
  <c r="BB42" i="67"/>
  <c r="BA42" i="67"/>
  <c r="K42" i="67"/>
  <c r="I42" i="67"/>
  <c r="G42" i="67"/>
  <c r="BD42" i="67" s="1"/>
  <c r="BE39" i="67"/>
  <c r="BC39" i="67"/>
  <c r="BB39" i="67"/>
  <c r="BA39" i="67"/>
  <c r="K39" i="67"/>
  <c r="I39" i="67"/>
  <c r="G39" i="67"/>
  <c r="BD39" i="67" s="1"/>
  <c r="BE36" i="67"/>
  <c r="BC36" i="67"/>
  <c r="BB36" i="67"/>
  <c r="BA36" i="67"/>
  <c r="K36" i="67"/>
  <c r="I36" i="67"/>
  <c r="G36" i="67"/>
  <c r="BD36" i="67" s="1"/>
  <c r="BE34" i="67"/>
  <c r="BC34" i="67"/>
  <c r="BB34" i="67"/>
  <c r="BA34" i="67"/>
  <c r="K34" i="67"/>
  <c r="I34" i="67"/>
  <c r="G34" i="67"/>
  <c r="BD34" i="67" s="1"/>
  <c r="BE31" i="67"/>
  <c r="BC31" i="67"/>
  <c r="BB31" i="67"/>
  <c r="BA31" i="67"/>
  <c r="K31" i="67"/>
  <c r="I31" i="67"/>
  <c r="G31" i="67"/>
  <c r="BD31" i="67" s="1"/>
  <c r="BE29" i="67"/>
  <c r="BC29" i="67"/>
  <c r="BB29" i="67"/>
  <c r="BA29" i="67"/>
  <c r="K29" i="67"/>
  <c r="I29" i="67"/>
  <c r="G29" i="67"/>
  <c r="BD29" i="67" s="1"/>
  <c r="BE26" i="67"/>
  <c r="BC26" i="67"/>
  <c r="BB26" i="67"/>
  <c r="BA26" i="67"/>
  <c r="K26" i="67"/>
  <c r="I26" i="67"/>
  <c r="G26" i="67"/>
  <c r="BD26" i="67" s="1"/>
  <c r="BE24" i="67"/>
  <c r="BE174" i="67" s="1"/>
  <c r="I10" i="66" s="1"/>
  <c r="BC24" i="67"/>
  <c r="BB24" i="67"/>
  <c r="BB174" i="67" s="1"/>
  <c r="F10" i="66" s="1"/>
  <c r="BA24" i="67"/>
  <c r="BA174" i="67" s="1"/>
  <c r="E10" i="66" s="1"/>
  <c r="K24" i="67"/>
  <c r="I24" i="67"/>
  <c r="G24" i="67"/>
  <c r="BD24" i="67" s="1"/>
  <c r="B10" i="66"/>
  <c r="A10" i="66"/>
  <c r="K174" i="67"/>
  <c r="I174" i="67"/>
  <c r="BE21" i="67"/>
  <c r="BE22" i="67" s="1"/>
  <c r="I9" i="66" s="1"/>
  <c r="BD21" i="67"/>
  <c r="BD22" i="67" s="1"/>
  <c r="H9" i="66" s="1"/>
  <c r="BC21" i="67"/>
  <c r="BB21" i="67"/>
  <c r="BA21" i="67"/>
  <c r="BA22" i="67" s="1"/>
  <c r="E9" i="66" s="1"/>
  <c r="K21" i="67"/>
  <c r="K22" i="67" s="1"/>
  <c r="I21" i="67"/>
  <c r="G21" i="67"/>
  <c r="B9" i="66"/>
  <c r="A9" i="66"/>
  <c r="BC22" i="67"/>
  <c r="G9" i="66" s="1"/>
  <c r="BB22" i="67"/>
  <c r="F9" i="66" s="1"/>
  <c r="I22" i="67"/>
  <c r="G22" i="67"/>
  <c r="BE16" i="67"/>
  <c r="BD16" i="67"/>
  <c r="BC16" i="67"/>
  <c r="BB16" i="67"/>
  <c r="K16" i="67"/>
  <c r="I16" i="67"/>
  <c r="G16" i="67"/>
  <c r="BA16" i="67" s="1"/>
  <c r="BE14" i="67"/>
  <c r="BD14" i="67"/>
  <c r="BC14" i="67"/>
  <c r="BB14" i="67"/>
  <c r="K14" i="67"/>
  <c r="I14" i="67"/>
  <c r="G14" i="67"/>
  <c r="BA14" i="67" s="1"/>
  <c r="BE12" i="67"/>
  <c r="BD12" i="67"/>
  <c r="BD19" i="67" s="1"/>
  <c r="H8" i="66" s="1"/>
  <c r="BC12" i="67"/>
  <c r="BC19" i="67" s="1"/>
  <c r="G8" i="66" s="1"/>
  <c r="BB12" i="67"/>
  <c r="K12" i="67"/>
  <c r="K19" i="67" s="1"/>
  <c r="I12" i="67"/>
  <c r="I19" i="67" s="1"/>
  <c r="G12" i="67"/>
  <c r="BA12" i="67" s="1"/>
  <c r="BA19" i="67" s="1"/>
  <c r="E8" i="66" s="1"/>
  <c r="B8" i="66"/>
  <c r="A8" i="66"/>
  <c r="BE19" i="67"/>
  <c r="I8" i="66" s="1"/>
  <c r="BB19" i="67"/>
  <c r="F8" i="66" s="1"/>
  <c r="G19" i="67"/>
  <c r="BE8" i="67"/>
  <c r="BD8" i="67"/>
  <c r="BC8" i="67"/>
  <c r="BC10" i="67" s="1"/>
  <c r="G7" i="66" s="1"/>
  <c r="BB8" i="67"/>
  <c r="BB10" i="67" s="1"/>
  <c r="F7" i="66" s="1"/>
  <c r="K8" i="67"/>
  <c r="I8" i="67"/>
  <c r="I10" i="67" s="1"/>
  <c r="G8" i="67"/>
  <c r="BA8" i="67" s="1"/>
  <c r="BA10" i="67" s="1"/>
  <c r="E7" i="66" s="1"/>
  <c r="B7" i="66"/>
  <c r="A7" i="66"/>
  <c r="BE10" i="67"/>
  <c r="I7" i="66" s="1"/>
  <c r="BD10" i="67"/>
  <c r="H7" i="66" s="1"/>
  <c r="K10" i="67"/>
  <c r="E4" i="67"/>
  <c r="F3" i="67"/>
  <c r="G23" i="65"/>
  <c r="C33" i="65"/>
  <c r="F33" i="65" s="1"/>
  <c r="C31" i="65"/>
  <c r="G7" i="65"/>
  <c r="H27" i="63"/>
  <c r="I26" i="63"/>
  <c r="G21" i="62"/>
  <c r="D21" i="62"/>
  <c r="I25" i="63"/>
  <c r="D20" i="62"/>
  <c r="I24" i="63"/>
  <c r="G20" i="62" s="1"/>
  <c r="D19" i="62"/>
  <c r="I23" i="63"/>
  <c r="G19" i="62" s="1"/>
  <c r="G18" i="62"/>
  <c r="D18" i="62"/>
  <c r="I22" i="63"/>
  <c r="G17" i="62"/>
  <c r="D17" i="62"/>
  <c r="I21" i="63"/>
  <c r="D16" i="62"/>
  <c r="I20" i="63"/>
  <c r="G16" i="62" s="1"/>
  <c r="D15" i="62"/>
  <c r="I19" i="63"/>
  <c r="G15" i="62" s="1"/>
  <c r="BE67" i="64"/>
  <c r="BD67" i="64"/>
  <c r="BD71" i="64" s="1"/>
  <c r="H13" i="63" s="1"/>
  <c r="BC67" i="64"/>
  <c r="BC71" i="64" s="1"/>
  <c r="G13" i="63" s="1"/>
  <c r="BB67" i="64"/>
  <c r="BA67" i="64"/>
  <c r="K67" i="64"/>
  <c r="K71" i="64" s="1"/>
  <c r="I67" i="64"/>
  <c r="I71" i="64" s="1"/>
  <c r="G67" i="64"/>
  <c r="B13" i="63"/>
  <c r="A13" i="63"/>
  <c r="BE71" i="64"/>
  <c r="I13" i="63" s="1"/>
  <c r="BB71" i="64"/>
  <c r="F13" i="63" s="1"/>
  <c r="BA71" i="64"/>
  <c r="E13" i="63" s="1"/>
  <c r="G71" i="64"/>
  <c r="BE62" i="64"/>
  <c r="BD62" i="64"/>
  <c r="BC62" i="64"/>
  <c r="BC65" i="64" s="1"/>
  <c r="G12" i="63" s="1"/>
  <c r="BB62" i="64"/>
  <c r="BB65" i="64" s="1"/>
  <c r="F12" i="63" s="1"/>
  <c r="BA62" i="64"/>
  <c r="K62" i="64"/>
  <c r="I62" i="64"/>
  <c r="I65" i="64" s="1"/>
  <c r="G62" i="64"/>
  <c r="G65" i="64" s="1"/>
  <c r="B12" i="63"/>
  <c r="A12" i="63"/>
  <c r="BE65" i="64"/>
  <c r="I12" i="63" s="1"/>
  <c r="BD65" i="64"/>
  <c r="H12" i="63" s="1"/>
  <c r="BA65" i="64"/>
  <c r="E12" i="63" s="1"/>
  <c r="K65" i="64"/>
  <c r="BE57" i="64"/>
  <c r="BD57" i="64"/>
  <c r="BC57" i="64"/>
  <c r="BB57" i="64"/>
  <c r="BA57" i="64"/>
  <c r="K57" i="64"/>
  <c r="I57" i="64"/>
  <c r="G57" i="64"/>
  <c r="BE54" i="64"/>
  <c r="BD54" i="64"/>
  <c r="BC54" i="64"/>
  <c r="BB54" i="64"/>
  <c r="BA54" i="64"/>
  <c r="K54" i="64"/>
  <c r="I54" i="64"/>
  <c r="G54" i="64"/>
  <c r="BE51" i="64"/>
  <c r="BD51" i="64"/>
  <c r="BC51" i="64"/>
  <c r="BA51" i="64"/>
  <c r="K51" i="64"/>
  <c r="I51" i="64"/>
  <c r="G51" i="64"/>
  <c r="BB51" i="64" s="1"/>
  <c r="BE49" i="64"/>
  <c r="BD49" i="64"/>
  <c r="BC49" i="64"/>
  <c r="BA49" i="64"/>
  <c r="K49" i="64"/>
  <c r="I49" i="64"/>
  <c r="G49" i="64"/>
  <c r="BB49" i="64" s="1"/>
  <c r="BE46" i="64"/>
  <c r="BD46" i="64"/>
  <c r="BC46" i="64"/>
  <c r="BA46" i="64"/>
  <c r="K46" i="64"/>
  <c r="I46" i="64"/>
  <c r="G46" i="64"/>
  <c r="BB46" i="64" s="1"/>
  <c r="BE44" i="64"/>
  <c r="BD44" i="64"/>
  <c r="BC44" i="64"/>
  <c r="BB44" i="64"/>
  <c r="BA44" i="64"/>
  <c r="K44" i="64"/>
  <c r="I44" i="64"/>
  <c r="G44" i="64"/>
  <c r="BE42" i="64"/>
  <c r="BD42" i="64"/>
  <c r="BC42" i="64"/>
  <c r="BA42" i="64"/>
  <c r="K42" i="64"/>
  <c r="I42" i="64"/>
  <c r="G42" i="64"/>
  <c r="BB42" i="64" s="1"/>
  <c r="BE40" i="64"/>
  <c r="BD40" i="64"/>
  <c r="BC40" i="64"/>
  <c r="BB40" i="64"/>
  <c r="BA40" i="64"/>
  <c r="K40" i="64"/>
  <c r="I40" i="64"/>
  <c r="G40" i="64"/>
  <c r="BE36" i="64"/>
  <c r="BE60" i="64" s="1"/>
  <c r="I11" i="63" s="1"/>
  <c r="BD36" i="64"/>
  <c r="BC36" i="64"/>
  <c r="BB36" i="64"/>
  <c r="BA36" i="64"/>
  <c r="BA60" i="64" s="1"/>
  <c r="E11" i="63" s="1"/>
  <c r="K36" i="64"/>
  <c r="I36" i="64"/>
  <c r="G36" i="64"/>
  <c r="G60" i="64" s="1"/>
  <c r="B11" i="63"/>
  <c r="A11" i="63"/>
  <c r="BD60" i="64"/>
  <c r="H11" i="63" s="1"/>
  <c r="BC60" i="64"/>
  <c r="G11" i="63" s="1"/>
  <c r="K60" i="64"/>
  <c r="I60" i="64"/>
  <c r="BE32" i="64"/>
  <c r="BD32" i="64"/>
  <c r="BC32" i="64"/>
  <c r="BA32" i="64"/>
  <c r="K32" i="64"/>
  <c r="I32" i="64"/>
  <c r="G32" i="64"/>
  <c r="BB32" i="64" s="1"/>
  <c r="BE30" i="64"/>
  <c r="BD30" i="64"/>
  <c r="BC30" i="64"/>
  <c r="BA30" i="64"/>
  <c r="K30" i="64"/>
  <c r="I30" i="64"/>
  <c r="G30" i="64"/>
  <c r="BB30" i="64" s="1"/>
  <c r="BE28" i="64"/>
  <c r="BD28" i="64"/>
  <c r="BC28" i="64"/>
  <c r="BA28" i="64"/>
  <c r="K28" i="64"/>
  <c r="I28" i="64"/>
  <c r="G28" i="64"/>
  <c r="BB28" i="64" s="1"/>
  <c r="BE25" i="64"/>
  <c r="BE34" i="64" s="1"/>
  <c r="I10" i="63" s="1"/>
  <c r="BD25" i="64"/>
  <c r="BD34" i="64" s="1"/>
  <c r="H10" i="63" s="1"/>
  <c r="BC25" i="64"/>
  <c r="BA25" i="64"/>
  <c r="BA34" i="64" s="1"/>
  <c r="E10" i="63" s="1"/>
  <c r="K25" i="64"/>
  <c r="K34" i="64" s="1"/>
  <c r="I25" i="64"/>
  <c r="G25" i="64"/>
  <c r="BB25" i="64" s="1"/>
  <c r="B10" i="63"/>
  <c r="A10" i="63"/>
  <c r="BC34" i="64"/>
  <c r="G10" i="63" s="1"/>
  <c r="I34" i="64"/>
  <c r="G34" i="64"/>
  <c r="BE22" i="64"/>
  <c r="BD22" i="64"/>
  <c r="BD23" i="64" s="1"/>
  <c r="H9" i="63" s="1"/>
  <c r="BC22" i="64"/>
  <c r="BC23" i="64" s="1"/>
  <c r="G9" i="63" s="1"/>
  <c r="BB22" i="64"/>
  <c r="K22" i="64"/>
  <c r="K23" i="64" s="1"/>
  <c r="I22" i="64"/>
  <c r="I23" i="64" s="1"/>
  <c r="G22" i="64"/>
  <c r="BA22" i="64" s="1"/>
  <c r="BA23" i="64" s="1"/>
  <c r="E9" i="63" s="1"/>
  <c r="B9" i="63"/>
  <c r="A9" i="63"/>
  <c r="BE23" i="64"/>
  <c r="I9" i="63" s="1"/>
  <c r="BB23" i="64"/>
  <c r="F9" i="63" s="1"/>
  <c r="G23" i="64"/>
  <c r="BE18" i="64"/>
  <c r="BD18" i="64"/>
  <c r="BC18" i="64"/>
  <c r="BB18" i="64"/>
  <c r="K18" i="64"/>
  <c r="I18" i="64"/>
  <c r="G18" i="64"/>
  <c r="BA18" i="64" s="1"/>
  <c r="BE16" i="64"/>
  <c r="BD16" i="64"/>
  <c r="BC16" i="64"/>
  <c r="BB16" i="64"/>
  <c r="K16" i="64"/>
  <c r="I16" i="64"/>
  <c r="G16" i="64"/>
  <c r="BA16" i="64" s="1"/>
  <c r="BE14" i="64"/>
  <c r="BD14" i="64"/>
  <c r="BC14" i="64"/>
  <c r="BB14" i="64"/>
  <c r="K14" i="64"/>
  <c r="I14" i="64"/>
  <c r="G14" i="64"/>
  <c r="BA14" i="64" s="1"/>
  <c r="BE12" i="64"/>
  <c r="BD12" i="64"/>
  <c r="BC12" i="64"/>
  <c r="BC20" i="64" s="1"/>
  <c r="G8" i="63" s="1"/>
  <c r="BB12" i="64"/>
  <c r="BB20" i="64" s="1"/>
  <c r="F8" i="63" s="1"/>
  <c r="K12" i="64"/>
  <c r="I12" i="64"/>
  <c r="I20" i="64" s="1"/>
  <c r="G12" i="64"/>
  <c r="BA12" i="64" s="1"/>
  <c r="B8" i="63"/>
  <c r="A8" i="63"/>
  <c r="BE20" i="64"/>
  <c r="I8" i="63" s="1"/>
  <c r="BD20" i="64"/>
  <c r="H8" i="63" s="1"/>
  <c r="K20" i="64"/>
  <c r="BE8" i="64"/>
  <c r="BE10" i="64" s="1"/>
  <c r="I7" i="63" s="1"/>
  <c r="BD8" i="64"/>
  <c r="BC8" i="64"/>
  <c r="BB8" i="64"/>
  <c r="BB10" i="64" s="1"/>
  <c r="F7" i="63" s="1"/>
  <c r="BA8" i="64"/>
  <c r="BA10" i="64" s="1"/>
  <c r="E7" i="63" s="1"/>
  <c r="K8" i="64"/>
  <c r="I8" i="64"/>
  <c r="G8" i="64"/>
  <c r="G10" i="64" s="1"/>
  <c r="B7" i="63"/>
  <c r="A7" i="63"/>
  <c r="BD10" i="64"/>
  <c r="H7" i="63" s="1"/>
  <c r="BC10" i="64"/>
  <c r="G7" i="63" s="1"/>
  <c r="K10" i="64"/>
  <c r="I10" i="64"/>
  <c r="E4" i="64"/>
  <c r="F3" i="64"/>
  <c r="G23" i="62"/>
  <c r="C33" i="62"/>
  <c r="F33" i="62" s="1"/>
  <c r="C31" i="62"/>
  <c r="G7" i="62"/>
  <c r="H47" i="60"/>
  <c r="I46" i="60"/>
  <c r="G21" i="59"/>
  <c r="D21" i="59"/>
  <c r="I45" i="60"/>
  <c r="D20" i="59"/>
  <c r="I44" i="60"/>
  <c r="G20" i="59" s="1"/>
  <c r="D19" i="59"/>
  <c r="I43" i="60"/>
  <c r="G19" i="59" s="1"/>
  <c r="G18" i="59"/>
  <c r="D18" i="59"/>
  <c r="I42" i="60"/>
  <c r="G17" i="59"/>
  <c r="D17" i="59"/>
  <c r="I41" i="60"/>
  <c r="D16" i="59"/>
  <c r="I40" i="60"/>
  <c r="G16" i="59" s="1"/>
  <c r="D15" i="59"/>
  <c r="I39" i="60"/>
  <c r="G15" i="59" s="1"/>
  <c r="BE357" i="61"/>
  <c r="BE361" i="61" s="1"/>
  <c r="I33" i="60" s="1"/>
  <c r="BD357" i="61"/>
  <c r="BC357" i="61"/>
  <c r="BB357" i="61"/>
  <c r="BB361" i="61" s="1"/>
  <c r="F33" i="60" s="1"/>
  <c r="BA357" i="61"/>
  <c r="BA361" i="61" s="1"/>
  <c r="E33" i="60" s="1"/>
  <c r="K357" i="61"/>
  <c r="K361" i="61" s="1"/>
  <c r="I357" i="61"/>
  <c r="G357" i="61"/>
  <c r="G361" i="61" s="1"/>
  <c r="B33" i="60"/>
  <c r="A33" i="60"/>
  <c r="BD361" i="61"/>
  <c r="H33" i="60" s="1"/>
  <c r="BC361" i="61"/>
  <c r="G33" i="60" s="1"/>
  <c r="I361" i="61"/>
  <c r="BE350" i="61"/>
  <c r="BD350" i="61"/>
  <c r="BC350" i="61"/>
  <c r="BA350" i="61"/>
  <c r="K350" i="61"/>
  <c r="I350" i="61"/>
  <c r="G350" i="61"/>
  <c r="BB350" i="61" s="1"/>
  <c r="BE346" i="61"/>
  <c r="BE355" i="61" s="1"/>
  <c r="I32" i="60" s="1"/>
  <c r="BD346" i="61"/>
  <c r="BD355" i="61" s="1"/>
  <c r="H32" i="60" s="1"/>
  <c r="BC346" i="61"/>
  <c r="BA346" i="61"/>
  <c r="BA355" i="61" s="1"/>
  <c r="E32" i="60" s="1"/>
  <c r="K346" i="61"/>
  <c r="I346" i="61"/>
  <c r="G346" i="61"/>
  <c r="BB346" i="61" s="1"/>
  <c r="G32" i="60"/>
  <c r="B32" i="60"/>
  <c r="A32" i="60"/>
  <c r="BC355" i="61"/>
  <c r="BB355" i="61"/>
  <c r="F32" i="60" s="1"/>
  <c r="I355" i="61"/>
  <c r="G355" i="61"/>
  <c r="BE340" i="61"/>
  <c r="BD340" i="61"/>
  <c r="BD344" i="61" s="1"/>
  <c r="H31" i="60" s="1"/>
  <c r="BC340" i="61"/>
  <c r="BC344" i="61" s="1"/>
  <c r="G31" i="60" s="1"/>
  <c r="BA340" i="61"/>
  <c r="K340" i="61"/>
  <c r="K344" i="61" s="1"/>
  <c r="I340" i="61"/>
  <c r="I344" i="61" s="1"/>
  <c r="G340" i="61"/>
  <c r="BB340" i="61" s="1"/>
  <c r="BB344" i="61" s="1"/>
  <c r="F31" i="60" s="1"/>
  <c r="B31" i="60"/>
  <c r="A31" i="60"/>
  <c r="BE344" i="61"/>
  <c r="I31" i="60" s="1"/>
  <c r="BA344" i="61"/>
  <c r="E31" i="60" s="1"/>
  <c r="G344" i="61"/>
  <c r="BE337" i="61"/>
  <c r="BD337" i="61"/>
  <c r="BC337" i="61"/>
  <c r="BA337" i="61"/>
  <c r="K337" i="61"/>
  <c r="I337" i="61"/>
  <c r="G337" i="61"/>
  <c r="BB337" i="61" s="1"/>
  <c r="BE333" i="61"/>
  <c r="BD333" i="61"/>
  <c r="BC333" i="61"/>
  <c r="BC338" i="61" s="1"/>
  <c r="G30" i="60" s="1"/>
  <c r="BA333" i="61"/>
  <c r="K333" i="61"/>
  <c r="I333" i="61"/>
  <c r="I338" i="61" s="1"/>
  <c r="G333" i="61"/>
  <c r="G338" i="61" s="1"/>
  <c r="E30" i="60"/>
  <c r="B30" i="60"/>
  <c r="A30" i="60"/>
  <c r="BE338" i="61"/>
  <c r="I30" i="60" s="1"/>
  <c r="BD338" i="61"/>
  <c r="H30" i="60" s="1"/>
  <c r="BA338" i="61"/>
  <c r="K338" i="61"/>
  <c r="BE330" i="61"/>
  <c r="BD330" i="61"/>
  <c r="BC330" i="61"/>
  <c r="BA330" i="61"/>
  <c r="K330" i="61"/>
  <c r="I330" i="61"/>
  <c r="G330" i="61"/>
  <c r="BB330" i="61" s="1"/>
  <c r="BE328" i="61"/>
  <c r="BD328" i="61"/>
  <c r="BD331" i="61" s="1"/>
  <c r="H29" i="60" s="1"/>
  <c r="BC328" i="61"/>
  <c r="BA328" i="61"/>
  <c r="K328" i="61"/>
  <c r="I328" i="61"/>
  <c r="G328" i="61"/>
  <c r="BB328" i="61" s="1"/>
  <c r="BE326" i="61"/>
  <c r="BD326" i="61"/>
  <c r="BC326" i="61"/>
  <c r="BA326" i="61"/>
  <c r="BA331" i="61" s="1"/>
  <c r="E29" i="60" s="1"/>
  <c r="K326" i="61"/>
  <c r="I326" i="61"/>
  <c r="G326" i="61"/>
  <c r="BB326" i="61" s="1"/>
  <c r="B29" i="60"/>
  <c r="A29" i="60"/>
  <c r="BC331" i="61"/>
  <c r="G29" i="60" s="1"/>
  <c r="K331" i="61"/>
  <c r="I331" i="61"/>
  <c r="BE309" i="61"/>
  <c r="BD309" i="61"/>
  <c r="BC309" i="61"/>
  <c r="BC324" i="61" s="1"/>
  <c r="G28" i="60" s="1"/>
  <c r="BA309" i="61"/>
  <c r="K309" i="61"/>
  <c r="I309" i="61"/>
  <c r="G309" i="61"/>
  <c r="BB309" i="61" s="1"/>
  <c r="BE297" i="61"/>
  <c r="BD297" i="61"/>
  <c r="BC297" i="61"/>
  <c r="BA297" i="61"/>
  <c r="K297" i="61"/>
  <c r="I297" i="61"/>
  <c r="G297" i="61"/>
  <c r="BB297" i="61" s="1"/>
  <c r="BE285" i="61"/>
  <c r="BE324" i="61" s="1"/>
  <c r="I28" i="60" s="1"/>
  <c r="BD285" i="61"/>
  <c r="BD324" i="61" s="1"/>
  <c r="H28" i="60" s="1"/>
  <c r="BC285" i="61"/>
  <c r="BA285" i="61"/>
  <c r="BA324" i="61" s="1"/>
  <c r="E28" i="60" s="1"/>
  <c r="K285" i="61"/>
  <c r="I285" i="61"/>
  <c r="G285" i="61"/>
  <c r="BB285" i="61" s="1"/>
  <c r="B28" i="60"/>
  <c r="A28" i="60"/>
  <c r="BB324" i="61"/>
  <c r="F28" i="60" s="1"/>
  <c r="I324" i="61"/>
  <c r="G324" i="61"/>
  <c r="BE282" i="61"/>
  <c r="BD282" i="61"/>
  <c r="BC282" i="61"/>
  <c r="BA282" i="61"/>
  <c r="K282" i="61"/>
  <c r="I282" i="61"/>
  <c r="G282" i="61"/>
  <c r="BB282" i="61" s="1"/>
  <c r="BE279" i="61"/>
  <c r="BD279" i="61"/>
  <c r="BC279" i="61"/>
  <c r="BA279" i="61"/>
  <c r="K279" i="61"/>
  <c r="I279" i="61"/>
  <c r="G279" i="61"/>
  <c r="BB279" i="61" s="1"/>
  <c r="BE277" i="61"/>
  <c r="BD277" i="61"/>
  <c r="BC277" i="61"/>
  <c r="BA277" i="61"/>
  <c r="K277" i="61"/>
  <c r="I277" i="61"/>
  <c r="G277" i="61"/>
  <c r="BB277" i="61" s="1"/>
  <c r="BE275" i="61"/>
  <c r="BD275" i="61"/>
  <c r="BC275" i="61"/>
  <c r="BA275" i="61"/>
  <c r="K275" i="61"/>
  <c r="I275" i="61"/>
  <c r="G275" i="61"/>
  <c r="BB275" i="61" s="1"/>
  <c r="BE272" i="61"/>
  <c r="BD272" i="61"/>
  <c r="BC272" i="61"/>
  <c r="BA272" i="61"/>
  <c r="K272" i="61"/>
  <c r="I272" i="61"/>
  <c r="G272" i="61"/>
  <c r="BB272" i="61" s="1"/>
  <c r="BE269" i="61"/>
  <c r="BD269" i="61"/>
  <c r="BC269" i="61"/>
  <c r="BA269" i="61"/>
  <c r="K269" i="61"/>
  <c r="I269" i="61"/>
  <c r="G269" i="61"/>
  <c r="BB269" i="61" s="1"/>
  <c r="BE266" i="61"/>
  <c r="BD266" i="61"/>
  <c r="BC266" i="61"/>
  <c r="BC283" i="61" s="1"/>
  <c r="G27" i="60" s="1"/>
  <c r="BA266" i="61"/>
  <c r="K266" i="61"/>
  <c r="I266" i="61"/>
  <c r="I283" i="61" s="1"/>
  <c r="G266" i="61"/>
  <c r="BB266" i="61" s="1"/>
  <c r="BB283" i="61" s="1"/>
  <c r="F27" i="60" s="1"/>
  <c r="B27" i="60"/>
  <c r="A27" i="60"/>
  <c r="BE283" i="61"/>
  <c r="I27" i="60" s="1"/>
  <c r="BD283" i="61"/>
  <c r="H27" i="60" s="1"/>
  <c r="BA283" i="61"/>
  <c r="E27" i="60" s="1"/>
  <c r="K283" i="61"/>
  <c r="G283" i="61"/>
  <c r="BE263" i="61"/>
  <c r="BD263" i="61"/>
  <c r="BC263" i="61"/>
  <c r="BA263" i="61"/>
  <c r="K263" i="61"/>
  <c r="I263" i="61"/>
  <c r="G263" i="61"/>
  <c r="BB263" i="61" s="1"/>
  <c r="BE261" i="61"/>
  <c r="BD261" i="61"/>
  <c r="BC261" i="61"/>
  <c r="BB261" i="61"/>
  <c r="BA261" i="61"/>
  <c r="K261" i="61"/>
  <c r="I261" i="61"/>
  <c r="G261" i="61"/>
  <c r="BE259" i="61"/>
  <c r="BD259" i="61"/>
  <c r="BC259" i="61"/>
  <c r="BA259" i="61"/>
  <c r="K259" i="61"/>
  <c r="I259" i="61"/>
  <c r="G259" i="61"/>
  <c r="BB259" i="61" s="1"/>
  <c r="BE256" i="61"/>
  <c r="BE264" i="61" s="1"/>
  <c r="I26" i="60" s="1"/>
  <c r="BD256" i="61"/>
  <c r="BC256" i="61"/>
  <c r="BA256" i="61"/>
  <c r="K256" i="61"/>
  <c r="I256" i="61"/>
  <c r="G256" i="61"/>
  <c r="G264" i="61" s="1"/>
  <c r="B26" i="60"/>
  <c r="A26" i="60"/>
  <c r="BD264" i="61"/>
  <c r="H26" i="60" s="1"/>
  <c r="BC264" i="61"/>
  <c r="G26" i="60" s="1"/>
  <c r="BA264" i="61"/>
  <c r="E26" i="60" s="1"/>
  <c r="K264" i="61"/>
  <c r="I264" i="61"/>
  <c r="BE253" i="61"/>
  <c r="BD253" i="61"/>
  <c r="BC253" i="61"/>
  <c r="BA253" i="61"/>
  <c r="K253" i="61"/>
  <c r="I253" i="61"/>
  <c r="G253" i="61"/>
  <c r="BB253" i="61" s="1"/>
  <c r="BE250" i="61"/>
  <c r="BD250" i="61"/>
  <c r="BD254" i="61" s="1"/>
  <c r="H25" i="60" s="1"/>
  <c r="BC250" i="61"/>
  <c r="BA250" i="61"/>
  <c r="K250" i="61"/>
  <c r="I250" i="61"/>
  <c r="G250" i="61"/>
  <c r="BB250" i="61" s="1"/>
  <c r="BE246" i="61"/>
  <c r="BD246" i="61"/>
  <c r="BC246" i="61"/>
  <c r="BA246" i="61"/>
  <c r="BA254" i="61" s="1"/>
  <c r="E25" i="60" s="1"/>
  <c r="K246" i="61"/>
  <c r="I246" i="61"/>
  <c r="G246" i="61"/>
  <c r="BB246" i="61" s="1"/>
  <c r="B25" i="60"/>
  <c r="A25" i="60"/>
  <c r="BC254" i="61"/>
  <c r="G25" i="60" s="1"/>
  <c r="K254" i="61"/>
  <c r="I254" i="61"/>
  <c r="G254" i="61"/>
  <c r="BE243" i="61"/>
  <c r="BD243" i="61"/>
  <c r="BC243" i="61"/>
  <c r="BA243" i="61"/>
  <c r="K243" i="61"/>
  <c r="I243" i="61"/>
  <c r="G243" i="61"/>
  <c r="BB243" i="61" s="1"/>
  <c r="BE240" i="61"/>
  <c r="BD240" i="61"/>
  <c r="BC240" i="61"/>
  <c r="BA240" i="61"/>
  <c r="K240" i="61"/>
  <c r="I240" i="61"/>
  <c r="G240" i="61"/>
  <c r="BB240" i="61" s="1"/>
  <c r="BE238" i="61"/>
  <c r="BD238" i="61"/>
  <c r="BC238" i="61"/>
  <c r="BA238" i="61"/>
  <c r="K238" i="61"/>
  <c r="I238" i="61"/>
  <c r="G238" i="61"/>
  <c r="BB238" i="61" s="1"/>
  <c r="BE235" i="61"/>
  <c r="BD235" i="61"/>
  <c r="BC235" i="61"/>
  <c r="BA235" i="61"/>
  <c r="K235" i="61"/>
  <c r="I235" i="61"/>
  <c r="G235" i="61"/>
  <c r="BB235" i="61" s="1"/>
  <c r="BE232" i="61"/>
  <c r="BD232" i="61"/>
  <c r="BC232" i="61"/>
  <c r="BA232" i="61"/>
  <c r="K232" i="61"/>
  <c r="I232" i="61"/>
  <c r="G232" i="61"/>
  <c r="BB232" i="61" s="1"/>
  <c r="BE227" i="61"/>
  <c r="BD227" i="61"/>
  <c r="BC227" i="61"/>
  <c r="BA227" i="61"/>
  <c r="K227" i="61"/>
  <c r="I227" i="61"/>
  <c r="G227" i="61"/>
  <c r="BB227" i="61" s="1"/>
  <c r="BE223" i="61"/>
  <c r="BD223" i="61"/>
  <c r="BC223" i="61"/>
  <c r="BA223" i="61"/>
  <c r="K223" i="61"/>
  <c r="I223" i="61"/>
  <c r="G223" i="61"/>
  <c r="BB223" i="61" s="1"/>
  <c r="BE219" i="61"/>
  <c r="BD219" i="61"/>
  <c r="BC219" i="61"/>
  <c r="BA219" i="61"/>
  <c r="K219" i="61"/>
  <c r="I219" i="61"/>
  <c r="G219" i="61"/>
  <c r="BB219" i="61" s="1"/>
  <c r="BE216" i="61"/>
  <c r="BD216" i="61"/>
  <c r="BC216" i="61"/>
  <c r="BC244" i="61" s="1"/>
  <c r="G24" i="60" s="1"/>
  <c r="BA216" i="61"/>
  <c r="K216" i="61"/>
  <c r="I216" i="61"/>
  <c r="I244" i="61" s="1"/>
  <c r="G216" i="61"/>
  <c r="BB216" i="61" s="1"/>
  <c r="BB244" i="61" s="1"/>
  <c r="F24" i="60" s="1"/>
  <c r="B24" i="60"/>
  <c r="A24" i="60"/>
  <c r="BE244" i="61"/>
  <c r="I24" i="60" s="1"/>
  <c r="BA244" i="61"/>
  <c r="E24" i="60" s="1"/>
  <c r="G244" i="61"/>
  <c r="BE211" i="61"/>
  <c r="BD211" i="61"/>
  <c r="BC211" i="61"/>
  <c r="BC214" i="61" s="1"/>
  <c r="BA211" i="61"/>
  <c r="K211" i="61"/>
  <c r="I211" i="61"/>
  <c r="I214" i="61" s="1"/>
  <c r="G211" i="61"/>
  <c r="BB211" i="61" s="1"/>
  <c r="BB214" i="61" s="1"/>
  <c r="F23" i="60" s="1"/>
  <c r="G23" i="60"/>
  <c r="B23" i="60"/>
  <c r="A23" i="60"/>
  <c r="BE214" i="61"/>
  <c r="I23" i="60" s="1"/>
  <c r="BD214" i="61"/>
  <c r="H23" i="60" s="1"/>
  <c r="BA214" i="61"/>
  <c r="E23" i="60" s="1"/>
  <c r="K214" i="61"/>
  <c r="G214" i="61"/>
  <c r="BE208" i="61"/>
  <c r="BD208" i="61"/>
  <c r="BC208" i="61"/>
  <c r="BA208" i="61"/>
  <c r="K208" i="61"/>
  <c r="I208" i="61"/>
  <c r="G208" i="61"/>
  <c r="BB208" i="61" s="1"/>
  <c r="BE203" i="61"/>
  <c r="BD203" i="61"/>
  <c r="BC203" i="61"/>
  <c r="BA203" i="61"/>
  <c r="K203" i="61"/>
  <c r="I203" i="61"/>
  <c r="G203" i="61"/>
  <c r="BB203" i="61" s="1"/>
  <c r="BE200" i="61"/>
  <c r="BD200" i="61"/>
  <c r="BC200" i="61"/>
  <c r="BA200" i="61"/>
  <c r="K200" i="61"/>
  <c r="I200" i="61"/>
  <c r="G200" i="61"/>
  <c r="BB200" i="61" s="1"/>
  <c r="BE198" i="61"/>
  <c r="BD198" i="61"/>
  <c r="BC198" i="61"/>
  <c r="BB198" i="61"/>
  <c r="BA198" i="61"/>
  <c r="K198" i="61"/>
  <c r="I198" i="61"/>
  <c r="G198" i="61"/>
  <c r="BE195" i="61"/>
  <c r="BD195" i="61"/>
  <c r="BC195" i="61"/>
  <c r="BA195" i="61"/>
  <c r="K195" i="61"/>
  <c r="I195" i="61"/>
  <c r="G195" i="61"/>
  <c r="BB195" i="61" s="1"/>
  <c r="BE192" i="61"/>
  <c r="BE209" i="61" s="1"/>
  <c r="I22" i="60" s="1"/>
  <c r="BD192" i="61"/>
  <c r="BC192" i="61"/>
  <c r="BB192" i="61"/>
  <c r="BA192" i="61"/>
  <c r="K192" i="61"/>
  <c r="I192" i="61"/>
  <c r="G192" i="61"/>
  <c r="G209" i="61" s="1"/>
  <c r="E22" i="60"/>
  <c r="B22" i="60"/>
  <c r="A22" i="60"/>
  <c r="BD209" i="61"/>
  <c r="H22" i="60" s="1"/>
  <c r="BC209" i="61"/>
  <c r="G22" i="60" s="1"/>
  <c r="BA209" i="61"/>
  <c r="K209" i="61"/>
  <c r="I209" i="61"/>
  <c r="BE189" i="61"/>
  <c r="BD189" i="61"/>
  <c r="BC189" i="61"/>
  <c r="BA189" i="61"/>
  <c r="K189" i="61"/>
  <c r="I189" i="61"/>
  <c r="G189" i="61"/>
  <c r="BB189" i="61" s="1"/>
  <c r="BE186" i="61"/>
  <c r="BD186" i="61"/>
  <c r="BC186" i="61"/>
  <c r="BA186" i="61"/>
  <c r="K186" i="61"/>
  <c r="I186" i="61"/>
  <c r="G186" i="61"/>
  <c r="BB186" i="61" s="1"/>
  <c r="BE184" i="61"/>
  <c r="BD184" i="61"/>
  <c r="BC184" i="61"/>
  <c r="BA184" i="61"/>
  <c r="K184" i="61"/>
  <c r="I184" i="61"/>
  <c r="G184" i="61"/>
  <c r="BB184" i="61" s="1"/>
  <c r="BE181" i="61"/>
  <c r="BD181" i="61"/>
  <c r="BC181" i="61"/>
  <c r="BA181" i="61"/>
  <c r="K181" i="61"/>
  <c r="I181" i="61"/>
  <c r="G181" i="61"/>
  <c r="BB181" i="61" s="1"/>
  <c r="BE179" i="61"/>
  <c r="BD179" i="61"/>
  <c r="BC179" i="61"/>
  <c r="BA179" i="61"/>
  <c r="K179" i="61"/>
  <c r="I179" i="61"/>
  <c r="G179" i="61"/>
  <c r="BB179" i="61" s="1"/>
  <c r="BE177" i="61"/>
  <c r="BD177" i="61"/>
  <c r="BC177" i="61"/>
  <c r="BA177" i="61"/>
  <c r="K177" i="61"/>
  <c r="I177" i="61"/>
  <c r="G177" i="61"/>
  <c r="BB177" i="61" s="1"/>
  <c r="BE174" i="61"/>
  <c r="BD174" i="61"/>
  <c r="BC174" i="61"/>
  <c r="BA174" i="61"/>
  <c r="K174" i="61"/>
  <c r="I174" i="61"/>
  <c r="G174" i="61"/>
  <c r="BB174" i="61" s="1"/>
  <c r="BE171" i="61"/>
  <c r="BD171" i="61"/>
  <c r="BC171" i="61"/>
  <c r="BA171" i="61"/>
  <c r="K171" i="61"/>
  <c r="I171" i="61"/>
  <c r="G171" i="61"/>
  <c r="BB171" i="61" s="1"/>
  <c r="BE169" i="61"/>
  <c r="BE190" i="61" s="1"/>
  <c r="I21" i="60" s="1"/>
  <c r="BD169" i="61"/>
  <c r="BC169" i="61"/>
  <c r="BA169" i="61"/>
  <c r="K169" i="61"/>
  <c r="K190" i="61" s="1"/>
  <c r="I169" i="61"/>
  <c r="G169" i="61"/>
  <c r="BB169" i="61" s="1"/>
  <c r="B21" i="60"/>
  <c r="A21" i="60"/>
  <c r="BD190" i="61"/>
  <c r="H21" i="60" s="1"/>
  <c r="BC190" i="61"/>
  <c r="G21" i="60" s="1"/>
  <c r="I190" i="61"/>
  <c r="G190" i="61"/>
  <c r="BE166" i="61"/>
  <c r="BD166" i="61"/>
  <c r="BC166" i="61"/>
  <c r="BA166" i="61"/>
  <c r="K166" i="61"/>
  <c r="I166" i="61"/>
  <c r="G166" i="61"/>
  <c r="BB166" i="61" s="1"/>
  <c r="BE163" i="61"/>
  <c r="BD163" i="61"/>
  <c r="BC163" i="61"/>
  <c r="BA163" i="61"/>
  <c r="K163" i="61"/>
  <c r="I163" i="61"/>
  <c r="G163" i="61"/>
  <c r="BB163" i="61" s="1"/>
  <c r="BE161" i="61"/>
  <c r="BD161" i="61"/>
  <c r="BC161" i="61"/>
  <c r="BA161" i="61"/>
  <c r="K161" i="61"/>
  <c r="I161" i="61"/>
  <c r="G161" i="61"/>
  <c r="BB161" i="61" s="1"/>
  <c r="BE159" i="61"/>
  <c r="BD159" i="61"/>
  <c r="BC159" i="61"/>
  <c r="BA159" i="61"/>
  <c r="K159" i="61"/>
  <c r="I159" i="61"/>
  <c r="G159" i="61"/>
  <c r="BB159" i="61" s="1"/>
  <c r="BE157" i="61"/>
  <c r="BD157" i="61"/>
  <c r="BC157" i="61"/>
  <c r="BC167" i="61" s="1"/>
  <c r="G20" i="60" s="1"/>
  <c r="BA157" i="61"/>
  <c r="K157" i="61"/>
  <c r="I157" i="61"/>
  <c r="G157" i="61"/>
  <c r="BB157" i="61" s="1"/>
  <c r="BB167" i="61" s="1"/>
  <c r="F20" i="60" s="1"/>
  <c r="B20" i="60"/>
  <c r="A20" i="60"/>
  <c r="BE167" i="61"/>
  <c r="I20" i="60" s="1"/>
  <c r="BA167" i="61"/>
  <c r="E20" i="60" s="1"/>
  <c r="I167" i="61"/>
  <c r="G167" i="61"/>
  <c r="BE154" i="61"/>
  <c r="BD154" i="61"/>
  <c r="BC154" i="61"/>
  <c r="BC155" i="61" s="1"/>
  <c r="G19" i="60" s="1"/>
  <c r="BB154" i="61"/>
  <c r="K154" i="61"/>
  <c r="I154" i="61"/>
  <c r="I155" i="61" s="1"/>
  <c r="G154" i="61"/>
  <c r="BA154" i="61" s="1"/>
  <c r="B19" i="60"/>
  <c r="A19" i="60"/>
  <c r="BE155" i="61"/>
  <c r="I19" i="60" s="1"/>
  <c r="BD155" i="61"/>
  <c r="H19" i="60" s="1"/>
  <c r="BB155" i="61"/>
  <c r="F19" i="60" s="1"/>
  <c r="BA155" i="61"/>
  <c r="E19" i="60" s="1"/>
  <c r="K155" i="61"/>
  <c r="BE150" i="61"/>
  <c r="BD150" i="61"/>
  <c r="BC150" i="61"/>
  <c r="BB150" i="61"/>
  <c r="BB152" i="61" s="1"/>
  <c r="BA150" i="61"/>
  <c r="K150" i="61"/>
  <c r="I150" i="61"/>
  <c r="G150" i="61"/>
  <c r="G152" i="61" s="1"/>
  <c r="F18" i="60"/>
  <c r="B18" i="60"/>
  <c r="A18" i="60"/>
  <c r="BE152" i="61"/>
  <c r="I18" i="60" s="1"/>
  <c r="BD152" i="61"/>
  <c r="H18" i="60" s="1"/>
  <c r="BC152" i="61"/>
  <c r="G18" i="60" s="1"/>
  <c r="BA152" i="61"/>
  <c r="E18" i="60" s="1"/>
  <c r="K152" i="61"/>
  <c r="I152" i="61"/>
  <c r="BE146" i="61"/>
  <c r="BD146" i="61"/>
  <c r="BC146" i="61"/>
  <c r="BB146" i="61"/>
  <c r="BA146" i="61"/>
  <c r="K146" i="61"/>
  <c r="I146" i="61"/>
  <c r="G146" i="61"/>
  <c r="BE143" i="61"/>
  <c r="BE148" i="61" s="1"/>
  <c r="BD143" i="61"/>
  <c r="BC143" i="61"/>
  <c r="BB143" i="61"/>
  <c r="BA143" i="61"/>
  <c r="BA148" i="61" s="1"/>
  <c r="K143" i="61"/>
  <c r="K148" i="61" s="1"/>
  <c r="I143" i="61"/>
  <c r="G143" i="61"/>
  <c r="I17" i="60"/>
  <c r="E17" i="60"/>
  <c r="B17" i="60"/>
  <c r="A17" i="60"/>
  <c r="BD148" i="61"/>
  <c r="H17" i="60" s="1"/>
  <c r="BC148" i="61"/>
  <c r="G17" i="60" s="1"/>
  <c r="BB148" i="61"/>
  <c r="F17" i="60" s="1"/>
  <c r="I148" i="61"/>
  <c r="G148" i="61"/>
  <c r="BE139" i="61"/>
  <c r="BD139" i="61"/>
  <c r="BC139" i="61"/>
  <c r="BB139" i="61"/>
  <c r="K139" i="61"/>
  <c r="I139" i="61"/>
  <c r="G139" i="61"/>
  <c r="BA139" i="61" s="1"/>
  <c r="BE137" i="61"/>
  <c r="BD137" i="61"/>
  <c r="BC137" i="61"/>
  <c r="BB137" i="61"/>
  <c r="K137" i="61"/>
  <c r="I137" i="61"/>
  <c r="G137" i="61"/>
  <c r="BA137" i="61" s="1"/>
  <c r="BE135" i="61"/>
  <c r="BD135" i="61"/>
  <c r="BC135" i="61"/>
  <c r="BB135" i="61"/>
  <c r="K135" i="61"/>
  <c r="I135" i="61"/>
  <c r="G135" i="61"/>
  <c r="BA135" i="61" s="1"/>
  <c r="BE133" i="61"/>
  <c r="BD133" i="61"/>
  <c r="BC133" i="61"/>
  <c r="BC141" i="61" s="1"/>
  <c r="G16" i="60" s="1"/>
  <c r="BB133" i="61"/>
  <c r="K133" i="61"/>
  <c r="I133" i="61"/>
  <c r="G133" i="61"/>
  <c r="BA133" i="61" s="1"/>
  <c r="BA141" i="61" s="1"/>
  <c r="E16" i="60" s="1"/>
  <c r="B16" i="60"/>
  <c r="A16" i="60"/>
  <c r="BE141" i="61"/>
  <c r="I16" i="60" s="1"/>
  <c r="BB141" i="61"/>
  <c r="F16" i="60" s="1"/>
  <c r="I141" i="61"/>
  <c r="G141" i="61"/>
  <c r="BE129" i="61"/>
  <c r="BD129" i="61"/>
  <c r="BC129" i="61"/>
  <c r="BB129" i="61"/>
  <c r="K129" i="61"/>
  <c r="I129" i="61"/>
  <c r="G129" i="61"/>
  <c r="BA129" i="61" s="1"/>
  <c r="BE126" i="61"/>
  <c r="BD126" i="61"/>
  <c r="BC126" i="61"/>
  <c r="BB126" i="61"/>
  <c r="K126" i="61"/>
  <c r="I126" i="61"/>
  <c r="G126" i="61"/>
  <c r="BA126" i="61" s="1"/>
  <c r="BA131" i="61" s="1"/>
  <c r="E15" i="60" s="1"/>
  <c r="BE124" i="61"/>
  <c r="BD124" i="61"/>
  <c r="BC124" i="61"/>
  <c r="BB124" i="61"/>
  <c r="BB131" i="61" s="1"/>
  <c r="F15" i="60" s="1"/>
  <c r="K124" i="61"/>
  <c r="I124" i="61"/>
  <c r="G124" i="61"/>
  <c r="BA124" i="61" s="1"/>
  <c r="B15" i="60"/>
  <c r="A15" i="60"/>
  <c r="BE131" i="61"/>
  <c r="I15" i="60" s="1"/>
  <c r="BD131" i="61"/>
  <c r="H15" i="60" s="1"/>
  <c r="K131" i="61"/>
  <c r="G131" i="61"/>
  <c r="BE119" i="61"/>
  <c r="BD119" i="61"/>
  <c r="BC119" i="61"/>
  <c r="BB119" i="61"/>
  <c r="K119" i="61"/>
  <c r="I119" i="61"/>
  <c r="G119" i="61"/>
  <c r="BA119" i="61" s="1"/>
  <c r="BE117" i="61"/>
  <c r="BD117" i="61"/>
  <c r="BC117" i="61"/>
  <c r="BB117" i="61"/>
  <c r="K117" i="61"/>
  <c r="I117" i="61"/>
  <c r="G117" i="61"/>
  <c r="BA117" i="61" s="1"/>
  <c r="BE114" i="61"/>
  <c r="BD114" i="61"/>
  <c r="BC114" i="61"/>
  <c r="BB114" i="61"/>
  <c r="K114" i="61"/>
  <c r="I114" i="61"/>
  <c r="G114" i="61"/>
  <c r="BA114" i="61" s="1"/>
  <c r="BE111" i="61"/>
  <c r="BE122" i="61" s="1"/>
  <c r="I14" i="60" s="1"/>
  <c r="BD111" i="61"/>
  <c r="BC111" i="61"/>
  <c r="BB111" i="61"/>
  <c r="K111" i="61"/>
  <c r="I111" i="61"/>
  <c r="G111" i="61"/>
  <c r="BA111" i="61" s="1"/>
  <c r="BA122" i="61" s="1"/>
  <c r="E14" i="60" s="1"/>
  <c r="B14" i="60"/>
  <c r="A14" i="60"/>
  <c r="BD122" i="61"/>
  <c r="H14" i="60" s="1"/>
  <c r="BC122" i="61"/>
  <c r="G14" i="60" s="1"/>
  <c r="K122" i="61"/>
  <c r="I122" i="61"/>
  <c r="BE106" i="61"/>
  <c r="BD106" i="61"/>
  <c r="BC106" i="61"/>
  <c r="BB106" i="61"/>
  <c r="K106" i="61"/>
  <c r="I106" i="61"/>
  <c r="G106" i="61"/>
  <c r="BA106" i="61" s="1"/>
  <c r="BE104" i="61"/>
  <c r="BD104" i="61"/>
  <c r="BC104" i="61"/>
  <c r="BB104" i="61"/>
  <c r="K104" i="61"/>
  <c r="I104" i="61"/>
  <c r="G104" i="61"/>
  <c r="BA104" i="61" s="1"/>
  <c r="BE101" i="61"/>
  <c r="BD101" i="61"/>
  <c r="BC101" i="61"/>
  <c r="BB101" i="61"/>
  <c r="K101" i="61"/>
  <c r="I101" i="61"/>
  <c r="G101" i="61"/>
  <c r="BA101" i="61" s="1"/>
  <c r="BE98" i="61"/>
  <c r="BD98" i="61"/>
  <c r="BC98" i="61"/>
  <c r="BC109" i="61" s="1"/>
  <c r="G13" i="60" s="1"/>
  <c r="BB98" i="61"/>
  <c r="BB109" i="61" s="1"/>
  <c r="F13" i="60" s="1"/>
  <c r="K98" i="61"/>
  <c r="I98" i="61"/>
  <c r="I109" i="61" s="1"/>
  <c r="G98" i="61"/>
  <c r="B13" i="60"/>
  <c r="A13" i="60"/>
  <c r="BE109" i="61"/>
  <c r="I13" i="60" s="1"/>
  <c r="BD109" i="61"/>
  <c r="H13" i="60" s="1"/>
  <c r="K109" i="61"/>
  <c r="BE94" i="61"/>
  <c r="BD94" i="61"/>
  <c r="BC94" i="61"/>
  <c r="BB94" i="61"/>
  <c r="BA94" i="61"/>
  <c r="K94" i="61"/>
  <c r="I94" i="61"/>
  <c r="G94" i="61"/>
  <c r="BE92" i="61"/>
  <c r="BD92" i="61"/>
  <c r="BC92" i="61"/>
  <c r="BB92" i="61"/>
  <c r="BA92" i="61"/>
  <c r="K92" i="61"/>
  <c r="I92" i="61"/>
  <c r="G92" i="61"/>
  <c r="BE90" i="61"/>
  <c r="BD90" i="61"/>
  <c r="BC90" i="61"/>
  <c r="BB90" i="61"/>
  <c r="BA90" i="61"/>
  <c r="K90" i="61"/>
  <c r="I90" i="61"/>
  <c r="G90" i="61"/>
  <c r="BE85" i="61"/>
  <c r="BE96" i="61" s="1"/>
  <c r="BD85" i="61"/>
  <c r="BC85" i="61"/>
  <c r="BB85" i="61"/>
  <c r="BB96" i="61" s="1"/>
  <c r="F12" i="60" s="1"/>
  <c r="BA85" i="61"/>
  <c r="BA96" i="61" s="1"/>
  <c r="K85" i="61"/>
  <c r="I85" i="61"/>
  <c r="G85" i="61"/>
  <c r="G96" i="61" s="1"/>
  <c r="I12" i="60"/>
  <c r="E12" i="60"/>
  <c r="B12" i="60"/>
  <c r="A12" i="60"/>
  <c r="BD96" i="61"/>
  <c r="H12" i="60" s="1"/>
  <c r="BC96" i="61"/>
  <c r="G12" i="60" s="1"/>
  <c r="K96" i="61"/>
  <c r="I96" i="61"/>
  <c r="BE79" i="61"/>
  <c r="BD79" i="61"/>
  <c r="BC79" i="61"/>
  <c r="BB79" i="61"/>
  <c r="BA79" i="61"/>
  <c r="K79" i="61"/>
  <c r="I79" i="61"/>
  <c r="G79" i="61"/>
  <c r="BE77" i="61"/>
  <c r="BD77" i="61"/>
  <c r="BC77" i="61"/>
  <c r="BB77" i="61"/>
  <c r="BA77" i="61"/>
  <c r="K77" i="61"/>
  <c r="I77" i="61"/>
  <c r="G77" i="61"/>
  <c r="BE75" i="61"/>
  <c r="BD75" i="61"/>
  <c r="BC75" i="61"/>
  <c r="BB75" i="61"/>
  <c r="BA75" i="61"/>
  <c r="K75" i="61"/>
  <c r="I75" i="61"/>
  <c r="G75" i="61"/>
  <c r="BE72" i="61"/>
  <c r="BE83" i="61" s="1"/>
  <c r="I11" i="60" s="1"/>
  <c r="BD72" i="61"/>
  <c r="BD83" i="61" s="1"/>
  <c r="H11" i="60" s="1"/>
  <c r="BC72" i="61"/>
  <c r="BB72" i="61"/>
  <c r="BA72" i="61"/>
  <c r="BA83" i="61" s="1"/>
  <c r="E11" i="60" s="1"/>
  <c r="K72" i="61"/>
  <c r="K83" i="61" s="1"/>
  <c r="I72" i="61"/>
  <c r="G72" i="61"/>
  <c r="B11" i="60"/>
  <c r="A11" i="60"/>
  <c r="BC83" i="61"/>
  <c r="G11" i="60" s="1"/>
  <c r="BB83" i="61"/>
  <c r="F11" i="60" s="1"/>
  <c r="I83" i="61"/>
  <c r="G83" i="61"/>
  <c r="BE65" i="61"/>
  <c r="BD65" i="61"/>
  <c r="BD70" i="61" s="1"/>
  <c r="H10" i="60" s="1"/>
  <c r="BC65" i="61"/>
  <c r="BC70" i="61" s="1"/>
  <c r="G10" i="60" s="1"/>
  <c r="BB65" i="61"/>
  <c r="K65" i="61"/>
  <c r="K70" i="61" s="1"/>
  <c r="I65" i="61"/>
  <c r="I70" i="61" s="1"/>
  <c r="G65" i="61"/>
  <c r="BA65" i="61" s="1"/>
  <c r="BA70" i="61" s="1"/>
  <c r="E10" i="60" s="1"/>
  <c r="B10" i="60"/>
  <c r="A10" i="60"/>
  <c r="BE70" i="61"/>
  <c r="I10" i="60" s="1"/>
  <c r="BB70" i="61"/>
  <c r="F10" i="60" s="1"/>
  <c r="G70" i="61"/>
  <c r="BE61" i="61"/>
  <c r="BD61" i="61"/>
  <c r="BC61" i="61"/>
  <c r="BB61" i="61"/>
  <c r="K61" i="61"/>
  <c r="I61" i="61"/>
  <c r="G61" i="61"/>
  <c r="BA61" i="61" s="1"/>
  <c r="BE59" i="61"/>
  <c r="BD59" i="61"/>
  <c r="BC59" i="61"/>
  <c r="BB59" i="61"/>
  <c r="K59" i="61"/>
  <c r="I59" i="61"/>
  <c r="G59" i="61"/>
  <c r="BA59" i="61" s="1"/>
  <c r="BE56" i="61"/>
  <c r="BD56" i="61"/>
  <c r="BC56" i="61"/>
  <c r="BB56" i="61"/>
  <c r="K56" i="61"/>
  <c r="I56" i="61"/>
  <c r="G56" i="61"/>
  <c r="BA56" i="61" s="1"/>
  <c r="BE53" i="61"/>
  <c r="BD53" i="61"/>
  <c r="BC53" i="61"/>
  <c r="BB53" i="61"/>
  <c r="K53" i="61"/>
  <c r="I53" i="61"/>
  <c r="G53" i="61"/>
  <c r="BA53" i="61" s="1"/>
  <c r="BE50" i="61"/>
  <c r="BD50" i="61"/>
  <c r="BC50" i="61"/>
  <c r="BB50" i="61"/>
  <c r="K50" i="61"/>
  <c r="I50" i="61"/>
  <c r="G50" i="61"/>
  <c r="BA50" i="61" s="1"/>
  <c r="BE48" i="61"/>
  <c r="BD48" i="61"/>
  <c r="BC48" i="61"/>
  <c r="BC63" i="61" s="1"/>
  <c r="G9" i="60" s="1"/>
  <c r="BB48" i="61"/>
  <c r="K48" i="61"/>
  <c r="I48" i="61"/>
  <c r="I63" i="61" s="1"/>
  <c r="G48" i="61"/>
  <c r="B9" i="60"/>
  <c r="A9" i="60"/>
  <c r="BE63" i="61"/>
  <c r="I9" i="60" s="1"/>
  <c r="BD63" i="61"/>
  <c r="H9" i="60" s="1"/>
  <c r="K63" i="61"/>
  <c r="BE44" i="61"/>
  <c r="BD44" i="61"/>
  <c r="BC44" i="61"/>
  <c r="BB44" i="61"/>
  <c r="BA44" i="61"/>
  <c r="K44" i="61"/>
  <c r="I44" i="61"/>
  <c r="G44" i="61"/>
  <c r="BE42" i="61"/>
  <c r="BD42" i="61"/>
  <c r="BC42" i="61"/>
  <c r="BB42" i="61"/>
  <c r="BA42" i="61"/>
  <c r="K42" i="61"/>
  <c r="I42" i="61"/>
  <c r="G42" i="61"/>
  <c r="BE40" i="61"/>
  <c r="BD40" i="61"/>
  <c r="BC40" i="61"/>
  <c r="BB40" i="61"/>
  <c r="BA40" i="61"/>
  <c r="K40" i="61"/>
  <c r="I40" i="61"/>
  <c r="G40" i="61"/>
  <c r="BE38" i="61"/>
  <c r="BD38" i="61"/>
  <c r="BC38" i="61"/>
  <c r="BB38" i="61"/>
  <c r="BA38" i="61"/>
  <c r="K38" i="61"/>
  <c r="I38" i="61"/>
  <c r="G38" i="61"/>
  <c r="BE35" i="61"/>
  <c r="BD35" i="61"/>
  <c r="BC35" i="61"/>
  <c r="BB35" i="61"/>
  <c r="BA35" i="61"/>
  <c r="K35" i="61"/>
  <c r="I35" i="61"/>
  <c r="G35" i="61"/>
  <c r="BE33" i="61"/>
  <c r="BD33" i="61"/>
  <c r="BC33" i="61"/>
  <c r="BB33" i="61"/>
  <c r="BA33" i="61"/>
  <c r="K33" i="61"/>
  <c r="I33" i="61"/>
  <c r="G33" i="61"/>
  <c r="BE30" i="61"/>
  <c r="BE46" i="61" s="1"/>
  <c r="BD30" i="61"/>
  <c r="BC30" i="61"/>
  <c r="BB30" i="61"/>
  <c r="BB46" i="61" s="1"/>
  <c r="F8" i="60" s="1"/>
  <c r="BA30" i="61"/>
  <c r="BA46" i="61" s="1"/>
  <c r="E8" i="60" s="1"/>
  <c r="K30" i="61"/>
  <c r="I30" i="61"/>
  <c r="G30" i="61"/>
  <c r="G46" i="61" s="1"/>
  <c r="I8" i="60"/>
  <c r="B8" i="60"/>
  <c r="A8" i="60"/>
  <c r="BD46" i="61"/>
  <c r="H8" i="60" s="1"/>
  <c r="BC46" i="61"/>
  <c r="G8" i="60" s="1"/>
  <c r="K46" i="61"/>
  <c r="I46" i="61"/>
  <c r="BE23" i="61"/>
  <c r="BD23" i="61"/>
  <c r="BC23" i="61"/>
  <c r="BB23" i="61"/>
  <c r="BA23" i="61"/>
  <c r="K23" i="61"/>
  <c r="I23" i="61"/>
  <c r="G23" i="61"/>
  <c r="BE20" i="61"/>
  <c r="BD20" i="61"/>
  <c r="BC20" i="61"/>
  <c r="BB20" i="61"/>
  <c r="BA20" i="61"/>
  <c r="K20" i="61"/>
  <c r="I20" i="61"/>
  <c r="G20" i="61"/>
  <c r="BE17" i="61"/>
  <c r="BD17" i="61"/>
  <c r="BC17" i="61"/>
  <c r="BB17" i="61"/>
  <c r="BA17" i="61"/>
  <c r="K17" i="61"/>
  <c r="I17" i="61"/>
  <c r="G17" i="61"/>
  <c r="BE14" i="61"/>
  <c r="BD14" i="61"/>
  <c r="BC14" i="61"/>
  <c r="BB14" i="61"/>
  <c r="BA14" i="61"/>
  <c r="K14" i="61"/>
  <c r="I14" i="61"/>
  <c r="G14" i="61"/>
  <c r="BE11" i="61"/>
  <c r="BD11" i="61"/>
  <c r="BC11" i="61"/>
  <c r="BB11" i="61"/>
  <c r="BA11" i="61"/>
  <c r="K11" i="61"/>
  <c r="I11" i="61"/>
  <c r="G11" i="61"/>
  <c r="BE8" i="61"/>
  <c r="BE28" i="61" s="1"/>
  <c r="I7" i="60" s="1"/>
  <c r="BD8" i="61"/>
  <c r="BD28" i="61" s="1"/>
  <c r="BC8" i="61"/>
  <c r="BB8" i="61"/>
  <c r="BA8" i="61"/>
  <c r="BA28" i="61" s="1"/>
  <c r="E7" i="60" s="1"/>
  <c r="K8" i="61"/>
  <c r="K28" i="61" s="1"/>
  <c r="I8" i="61"/>
  <c r="G8" i="61"/>
  <c r="H7" i="60"/>
  <c r="B7" i="60"/>
  <c r="A7" i="60"/>
  <c r="BC28" i="61"/>
  <c r="G7" i="60" s="1"/>
  <c r="BB28" i="61"/>
  <c r="F7" i="60" s="1"/>
  <c r="I28" i="61"/>
  <c r="G28" i="61"/>
  <c r="E4" i="61"/>
  <c r="F3" i="61"/>
  <c r="G23" i="59"/>
  <c r="C33" i="59"/>
  <c r="F33" i="59" s="1"/>
  <c r="C31" i="59"/>
  <c r="G7" i="59"/>
  <c r="H24" i="57"/>
  <c r="I23" i="57"/>
  <c r="G21" i="56"/>
  <c r="D21" i="56"/>
  <c r="I22" i="57"/>
  <c r="D20" i="56"/>
  <c r="I21" i="57"/>
  <c r="G20" i="56" s="1"/>
  <c r="D19" i="56"/>
  <c r="I20" i="57"/>
  <c r="G19" i="56" s="1"/>
  <c r="G18" i="56"/>
  <c r="D18" i="56"/>
  <c r="I19" i="57"/>
  <c r="G17" i="56"/>
  <c r="D17" i="56"/>
  <c r="I18" i="57"/>
  <c r="D16" i="56"/>
  <c r="I17" i="57"/>
  <c r="G16" i="56" s="1"/>
  <c r="D15" i="56"/>
  <c r="I16" i="57"/>
  <c r="G15" i="56" s="1"/>
  <c r="BE40" i="58"/>
  <c r="BD40" i="58"/>
  <c r="BC40" i="58"/>
  <c r="BA40" i="58"/>
  <c r="K40" i="58"/>
  <c r="I40" i="58"/>
  <c r="G40" i="58"/>
  <c r="BB40" i="58" s="1"/>
  <c r="BE37" i="58"/>
  <c r="BD37" i="58"/>
  <c r="BD41" i="58" s="1"/>
  <c r="H10" i="57" s="1"/>
  <c r="BC37" i="58"/>
  <c r="BC41" i="58" s="1"/>
  <c r="G10" i="57" s="1"/>
  <c r="BA37" i="58"/>
  <c r="K37" i="58"/>
  <c r="K41" i="58" s="1"/>
  <c r="I37" i="58"/>
  <c r="I41" i="58" s="1"/>
  <c r="G37" i="58"/>
  <c r="BB37" i="58" s="1"/>
  <c r="B10" i="57"/>
  <c r="A10" i="57"/>
  <c r="BE41" i="58"/>
  <c r="I10" i="57" s="1"/>
  <c r="BA41" i="58"/>
  <c r="E10" i="57" s="1"/>
  <c r="G41" i="58"/>
  <c r="BE34" i="58"/>
  <c r="BD34" i="58"/>
  <c r="BC34" i="58"/>
  <c r="BA34" i="58"/>
  <c r="K34" i="58"/>
  <c r="I34" i="58"/>
  <c r="G34" i="58"/>
  <c r="BB34" i="58" s="1"/>
  <c r="BE25" i="58"/>
  <c r="BD25" i="58"/>
  <c r="BC25" i="58"/>
  <c r="BC35" i="58" s="1"/>
  <c r="G9" i="57" s="1"/>
  <c r="BA25" i="58"/>
  <c r="K25" i="58"/>
  <c r="I25" i="58"/>
  <c r="I35" i="58" s="1"/>
  <c r="G25" i="58"/>
  <c r="G35" i="58" s="1"/>
  <c r="B9" i="57"/>
  <c r="A9" i="57"/>
  <c r="BE35" i="58"/>
  <c r="I9" i="57" s="1"/>
  <c r="BD35" i="58"/>
  <c r="H9" i="57" s="1"/>
  <c r="BA35" i="58"/>
  <c r="E9" i="57" s="1"/>
  <c r="K35" i="58"/>
  <c r="BE16" i="58"/>
  <c r="BE23" i="58" s="1"/>
  <c r="I8" i="57" s="1"/>
  <c r="BD16" i="58"/>
  <c r="BC16" i="58"/>
  <c r="BB16" i="58"/>
  <c r="BB23" i="58" s="1"/>
  <c r="F8" i="57" s="1"/>
  <c r="BA16" i="58"/>
  <c r="BA23" i="58" s="1"/>
  <c r="E8" i="57" s="1"/>
  <c r="K16" i="58"/>
  <c r="I16" i="58"/>
  <c r="G16" i="58"/>
  <c r="G23" i="58" s="1"/>
  <c r="B8" i="57"/>
  <c r="A8" i="57"/>
  <c r="BD23" i="58"/>
  <c r="H8" i="57" s="1"/>
  <c r="BC23" i="58"/>
  <c r="G8" i="57" s="1"/>
  <c r="K23" i="58"/>
  <c r="I23" i="58"/>
  <c r="BE8" i="58"/>
  <c r="BE14" i="58" s="1"/>
  <c r="I7" i="57" s="1"/>
  <c r="BD8" i="58"/>
  <c r="BD14" i="58" s="1"/>
  <c r="H7" i="57" s="1"/>
  <c r="BC8" i="58"/>
  <c r="BB8" i="58"/>
  <c r="BA8" i="58"/>
  <c r="BA14" i="58" s="1"/>
  <c r="E7" i="57" s="1"/>
  <c r="K8" i="58"/>
  <c r="K14" i="58" s="1"/>
  <c r="I8" i="58"/>
  <c r="G8" i="58"/>
  <c r="B7" i="57"/>
  <c r="A7" i="57"/>
  <c r="BC14" i="58"/>
  <c r="G7" i="57" s="1"/>
  <c r="BB14" i="58"/>
  <c r="F7" i="57" s="1"/>
  <c r="I14" i="58"/>
  <c r="G14" i="58"/>
  <c r="E4" i="58"/>
  <c r="F3" i="58"/>
  <c r="G23" i="56"/>
  <c r="C33" i="56"/>
  <c r="F33" i="56" s="1"/>
  <c r="C31" i="56"/>
  <c r="G7" i="56"/>
  <c r="H25" i="54"/>
  <c r="I24" i="54"/>
  <c r="G21" i="53"/>
  <c r="D21" i="53"/>
  <c r="I23" i="54"/>
  <c r="D20" i="53"/>
  <c r="I22" i="54"/>
  <c r="G20" i="53" s="1"/>
  <c r="D19" i="53"/>
  <c r="I21" i="54"/>
  <c r="G19" i="53" s="1"/>
  <c r="G18" i="53"/>
  <c r="D18" i="53"/>
  <c r="I20" i="54"/>
  <c r="G17" i="53"/>
  <c r="D17" i="53"/>
  <c r="I19" i="54"/>
  <c r="D16" i="53"/>
  <c r="I18" i="54"/>
  <c r="G16" i="53" s="1"/>
  <c r="D15" i="53"/>
  <c r="I17" i="54"/>
  <c r="G15" i="53" s="1"/>
  <c r="BE72" i="55"/>
  <c r="BE73" i="55" s="1"/>
  <c r="I11" i="54" s="1"/>
  <c r="BD72" i="55"/>
  <c r="BD73" i="55" s="1"/>
  <c r="H11" i="54" s="1"/>
  <c r="BC72" i="55"/>
  <c r="BB72" i="55"/>
  <c r="BA72" i="55"/>
  <c r="BA73" i="55" s="1"/>
  <c r="E11" i="54" s="1"/>
  <c r="K72" i="55"/>
  <c r="K73" i="55" s="1"/>
  <c r="I72" i="55"/>
  <c r="G72" i="55"/>
  <c r="B11" i="54"/>
  <c r="A11" i="54"/>
  <c r="BC73" i="55"/>
  <c r="G11" i="54" s="1"/>
  <c r="BB73" i="55"/>
  <c r="F11" i="54" s="1"/>
  <c r="I73" i="55"/>
  <c r="G73" i="55"/>
  <c r="BE68" i="55"/>
  <c r="BD68" i="55"/>
  <c r="BD70" i="55" s="1"/>
  <c r="H10" i="54" s="1"/>
  <c r="BC68" i="55"/>
  <c r="BC70" i="55" s="1"/>
  <c r="G10" i="54" s="1"/>
  <c r="BB68" i="55"/>
  <c r="K68" i="55"/>
  <c r="K70" i="55" s="1"/>
  <c r="I68" i="55"/>
  <c r="I70" i="55" s="1"/>
  <c r="G68" i="55"/>
  <c r="BA68" i="55" s="1"/>
  <c r="BA70" i="55" s="1"/>
  <c r="E10" i="54" s="1"/>
  <c r="B10" i="54"/>
  <c r="A10" i="54"/>
  <c r="BE70" i="55"/>
  <c r="I10" i="54" s="1"/>
  <c r="BB70" i="55"/>
  <c r="F10" i="54" s="1"/>
  <c r="G70" i="55"/>
  <c r="BE64" i="55"/>
  <c r="BD64" i="55"/>
  <c r="BC64" i="55"/>
  <c r="BB64" i="55"/>
  <c r="K64" i="55"/>
  <c r="I64" i="55"/>
  <c r="G64" i="55"/>
  <c r="BA64" i="55" s="1"/>
  <c r="BE62" i="55"/>
  <c r="BD62" i="55"/>
  <c r="BC62" i="55"/>
  <c r="BB62" i="55"/>
  <c r="K62" i="55"/>
  <c r="I62" i="55"/>
  <c r="G62" i="55"/>
  <c r="BA62" i="55" s="1"/>
  <c r="BE60" i="55"/>
  <c r="BD60" i="55"/>
  <c r="BC60" i="55"/>
  <c r="BB60" i="55"/>
  <c r="K60" i="55"/>
  <c r="I60" i="55"/>
  <c r="G60" i="55"/>
  <c r="BA60" i="55" s="1"/>
  <c r="BE58" i="55"/>
  <c r="BD58" i="55"/>
  <c r="BC58" i="55"/>
  <c r="BB58" i="55"/>
  <c r="K58" i="55"/>
  <c r="I58" i="55"/>
  <c r="G58" i="55"/>
  <c r="BA58" i="55" s="1"/>
  <c r="BE55" i="55"/>
  <c r="BD55" i="55"/>
  <c r="BC55" i="55"/>
  <c r="BC66" i="55" s="1"/>
  <c r="G9" i="54" s="1"/>
  <c r="BB55" i="55"/>
  <c r="BB66" i="55" s="1"/>
  <c r="F9" i="54" s="1"/>
  <c r="K55" i="55"/>
  <c r="I55" i="55"/>
  <c r="I66" i="55" s="1"/>
  <c r="G55" i="55"/>
  <c r="BA55" i="55" s="1"/>
  <c r="B9" i="54"/>
  <c r="A9" i="54"/>
  <c r="BE66" i="55"/>
  <c r="I9" i="54" s="1"/>
  <c r="BD66" i="55"/>
  <c r="H9" i="54" s="1"/>
  <c r="K66" i="55"/>
  <c r="BE50" i="55"/>
  <c r="BD50" i="55"/>
  <c r="BC50" i="55"/>
  <c r="BB50" i="55"/>
  <c r="BA50" i="55"/>
  <c r="K50" i="55"/>
  <c r="I50" i="55"/>
  <c r="G50" i="55"/>
  <c r="BE48" i="55"/>
  <c r="BD48" i="55"/>
  <c r="BC48" i="55"/>
  <c r="BB48" i="55"/>
  <c r="BA48" i="55"/>
  <c r="K48" i="55"/>
  <c r="I48" i="55"/>
  <c r="G48" i="55"/>
  <c r="BE46" i="55"/>
  <c r="BD46" i="55"/>
  <c r="BC46" i="55"/>
  <c r="BB46" i="55"/>
  <c r="BA46" i="55"/>
  <c r="K46" i="55"/>
  <c r="I46" i="55"/>
  <c r="G46" i="55"/>
  <c r="BE43" i="55"/>
  <c r="BD43" i="55"/>
  <c r="BC43" i="55"/>
  <c r="BB43" i="55"/>
  <c r="BA43" i="55"/>
  <c r="K43" i="55"/>
  <c r="I43" i="55"/>
  <c r="G43" i="55"/>
  <c r="BE40" i="55"/>
  <c r="BD40" i="55"/>
  <c r="BC40" i="55"/>
  <c r="BB40" i="55"/>
  <c r="BA40" i="55"/>
  <c r="K40" i="55"/>
  <c r="I40" i="55"/>
  <c r="G40" i="55"/>
  <c r="BE37" i="55"/>
  <c r="BD37" i="55"/>
  <c r="BC37" i="55"/>
  <c r="BB37" i="55"/>
  <c r="BA37" i="55"/>
  <c r="K37" i="55"/>
  <c r="I37" i="55"/>
  <c r="G37" i="55"/>
  <c r="BE34" i="55"/>
  <c r="BE53" i="55" s="1"/>
  <c r="I8" i="54" s="1"/>
  <c r="BD34" i="55"/>
  <c r="BC34" i="55"/>
  <c r="BB34" i="55"/>
  <c r="BB53" i="55" s="1"/>
  <c r="F8" i="54" s="1"/>
  <c r="BA34" i="55"/>
  <c r="BA53" i="55" s="1"/>
  <c r="E8" i="54" s="1"/>
  <c r="K34" i="55"/>
  <c r="I34" i="55"/>
  <c r="G34" i="55"/>
  <c r="G53" i="55" s="1"/>
  <c r="B8" i="54"/>
  <c r="A8" i="54"/>
  <c r="BD53" i="55"/>
  <c r="H8" i="54" s="1"/>
  <c r="BC53" i="55"/>
  <c r="G8" i="54" s="1"/>
  <c r="K53" i="55"/>
  <c r="I53" i="55"/>
  <c r="BE29" i="55"/>
  <c r="BD29" i="55"/>
  <c r="BC29" i="55"/>
  <c r="BB29" i="55"/>
  <c r="BA29" i="55"/>
  <c r="K29" i="55"/>
  <c r="I29" i="55"/>
  <c r="G29" i="55"/>
  <c r="BE26" i="55"/>
  <c r="BD26" i="55"/>
  <c r="BC26" i="55"/>
  <c r="BB26" i="55"/>
  <c r="BA26" i="55"/>
  <c r="K26" i="55"/>
  <c r="I26" i="55"/>
  <c r="G26" i="55"/>
  <c r="BE22" i="55"/>
  <c r="BD22" i="55"/>
  <c r="BC22" i="55"/>
  <c r="BB22" i="55"/>
  <c r="BA22" i="55"/>
  <c r="K22" i="55"/>
  <c r="I22" i="55"/>
  <c r="G22" i="55"/>
  <c r="BE19" i="55"/>
  <c r="BD19" i="55"/>
  <c r="BC19" i="55"/>
  <c r="BB19" i="55"/>
  <c r="BA19" i="55"/>
  <c r="K19" i="55"/>
  <c r="I19" i="55"/>
  <c r="G19" i="55"/>
  <c r="BE16" i="55"/>
  <c r="BD16" i="55"/>
  <c r="BC16" i="55"/>
  <c r="BB16" i="55"/>
  <c r="BA16" i="55"/>
  <c r="K16" i="55"/>
  <c r="I16" i="55"/>
  <c r="G16" i="55"/>
  <c r="BE14" i="55"/>
  <c r="BD14" i="55"/>
  <c r="BC14" i="55"/>
  <c r="BB14" i="55"/>
  <c r="BA14" i="55"/>
  <c r="K14" i="55"/>
  <c r="I14" i="55"/>
  <c r="G14" i="55"/>
  <c r="BE11" i="55"/>
  <c r="BD11" i="55"/>
  <c r="BC11" i="55"/>
  <c r="BB11" i="55"/>
  <c r="BA11" i="55"/>
  <c r="K11" i="55"/>
  <c r="I11" i="55"/>
  <c r="G11" i="55"/>
  <c r="BE8" i="55"/>
  <c r="BE32" i="55" s="1"/>
  <c r="I7" i="54" s="1"/>
  <c r="BD8" i="55"/>
  <c r="BD32" i="55" s="1"/>
  <c r="H7" i="54" s="1"/>
  <c r="BC8" i="55"/>
  <c r="BB8" i="55"/>
  <c r="BA8" i="55"/>
  <c r="BA32" i="55" s="1"/>
  <c r="E7" i="54" s="1"/>
  <c r="K8" i="55"/>
  <c r="K32" i="55" s="1"/>
  <c r="I8" i="55"/>
  <c r="G8" i="55"/>
  <c r="B7" i="54"/>
  <c r="A7" i="54"/>
  <c r="BC32" i="55"/>
  <c r="G7" i="54" s="1"/>
  <c r="BB32" i="55"/>
  <c r="F7" i="54" s="1"/>
  <c r="I32" i="55"/>
  <c r="G32" i="55"/>
  <c r="E4" i="55"/>
  <c r="F3" i="55"/>
  <c r="G23" i="53"/>
  <c r="C33" i="53"/>
  <c r="F33" i="53" s="1"/>
  <c r="C31" i="53"/>
  <c r="G7" i="53"/>
  <c r="H27" i="51"/>
  <c r="I26" i="51"/>
  <c r="D21" i="50"/>
  <c r="I25" i="51"/>
  <c r="G21" i="50" s="1"/>
  <c r="D20" i="50"/>
  <c r="I24" i="51"/>
  <c r="G20" i="50" s="1"/>
  <c r="G19" i="50"/>
  <c r="D19" i="50"/>
  <c r="I23" i="51"/>
  <c r="G18" i="50"/>
  <c r="D18" i="50"/>
  <c r="I22" i="51"/>
  <c r="D17" i="50"/>
  <c r="I21" i="51"/>
  <c r="G17" i="50" s="1"/>
  <c r="D16" i="50"/>
  <c r="I20" i="51"/>
  <c r="G16" i="50" s="1"/>
  <c r="G15" i="50"/>
  <c r="D15" i="50"/>
  <c r="I19" i="51"/>
  <c r="BE66" i="52"/>
  <c r="BD66" i="52"/>
  <c r="BD70" i="52" s="1"/>
  <c r="H13" i="51" s="1"/>
  <c r="BC66" i="52"/>
  <c r="BC70" i="52" s="1"/>
  <c r="G13" i="51" s="1"/>
  <c r="BB66" i="52"/>
  <c r="BA66" i="52"/>
  <c r="K66" i="52"/>
  <c r="K70" i="52" s="1"/>
  <c r="I66" i="52"/>
  <c r="I70" i="52" s="1"/>
  <c r="G66" i="52"/>
  <c r="B13" i="51"/>
  <c r="A13" i="51"/>
  <c r="BE70" i="52"/>
  <c r="I13" i="51" s="1"/>
  <c r="BB70" i="52"/>
  <c r="F13" i="51" s="1"/>
  <c r="BA70" i="52"/>
  <c r="E13" i="51" s="1"/>
  <c r="G70" i="52"/>
  <c r="BE62" i="52"/>
  <c r="BC62" i="52"/>
  <c r="BB62" i="52"/>
  <c r="BA62" i="52"/>
  <c r="K62" i="52"/>
  <c r="I62" i="52"/>
  <c r="G62" i="52"/>
  <c r="BD62" i="52" s="1"/>
  <c r="BE60" i="52"/>
  <c r="BC60" i="52"/>
  <c r="BB60" i="52"/>
  <c r="BA60" i="52"/>
  <c r="K60" i="52"/>
  <c r="I60" i="52"/>
  <c r="G60" i="52"/>
  <c r="BD60" i="52" s="1"/>
  <c r="BE57" i="52"/>
  <c r="BC57" i="52"/>
  <c r="BB57" i="52"/>
  <c r="BA57" i="52"/>
  <c r="K57" i="52"/>
  <c r="I57" i="52"/>
  <c r="G57" i="52"/>
  <c r="BD57" i="52" s="1"/>
  <c r="BE55" i="52"/>
  <c r="BC55" i="52"/>
  <c r="BB55" i="52"/>
  <c r="BA55" i="52"/>
  <c r="K55" i="52"/>
  <c r="I55" i="52"/>
  <c r="G55" i="52"/>
  <c r="BD55" i="52" s="1"/>
  <c r="BE52" i="52"/>
  <c r="BC52" i="52"/>
  <c r="BB52" i="52"/>
  <c r="BA52" i="52"/>
  <c r="K52" i="52"/>
  <c r="I52" i="52"/>
  <c r="G52" i="52"/>
  <c r="BD52" i="52" s="1"/>
  <c r="BE48" i="52"/>
  <c r="BC48" i="52"/>
  <c r="BC64" i="52" s="1"/>
  <c r="G12" i="51" s="1"/>
  <c r="BB48" i="52"/>
  <c r="BB64" i="52" s="1"/>
  <c r="F12" i="51" s="1"/>
  <c r="BA48" i="52"/>
  <c r="K48" i="52"/>
  <c r="I48" i="52"/>
  <c r="I64" i="52" s="1"/>
  <c r="G48" i="52"/>
  <c r="BD48" i="52" s="1"/>
  <c r="B12" i="51"/>
  <c r="A12" i="51"/>
  <c r="BE64" i="52"/>
  <c r="I12" i="51" s="1"/>
  <c r="BA64" i="52"/>
  <c r="E12" i="51" s="1"/>
  <c r="K64" i="52"/>
  <c r="BE43" i="52"/>
  <c r="BE46" i="52" s="1"/>
  <c r="I11" i="51" s="1"/>
  <c r="BC43" i="52"/>
  <c r="BB43" i="52"/>
  <c r="BB46" i="52" s="1"/>
  <c r="F11" i="51" s="1"/>
  <c r="BA43" i="52"/>
  <c r="BA46" i="52" s="1"/>
  <c r="E11" i="51" s="1"/>
  <c r="K43" i="52"/>
  <c r="I43" i="52"/>
  <c r="G43" i="52"/>
  <c r="BD43" i="52" s="1"/>
  <c r="BD46" i="52" s="1"/>
  <c r="H11" i="51" s="1"/>
  <c r="B11" i="51"/>
  <c r="A11" i="51"/>
  <c r="BC46" i="52"/>
  <c r="G11" i="51" s="1"/>
  <c r="K46" i="52"/>
  <c r="I46" i="52"/>
  <c r="BE39" i="52"/>
  <c r="BD39" i="52"/>
  <c r="BC39" i="52"/>
  <c r="BB39" i="52"/>
  <c r="BA39" i="52"/>
  <c r="K39" i="52"/>
  <c r="I39" i="52"/>
  <c r="G39" i="52"/>
  <c r="BE36" i="52"/>
  <c r="BD36" i="52"/>
  <c r="BC36" i="52"/>
  <c r="BB36" i="52"/>
  <c r="BA36" i="52"/>
  <c r="K36" i="52"/>
  <c r="I36" i="52"/>
  <c r="G36" i="52"/>
  <c r="BE25" i="52"/>
  <c r="BD25" i="52"/>
  <c r="BC25" i="52"/>
  <c r="BB25" i="52"/>
  <c r="BA25" i="52"/>
  <c r="K25" i="52"/>
  <c r="I25" i="52"/>
  <c r="G25" i="52"/>
  <c r="BE22" i="52"/>
  <c r="BE41" i="52" s="1"/>
  <c r="I10" i="51" s="1"/>
  <c r="BD22" i="52"/>
  <c r="BD41" i="52" s="1"/>
  <c r="H10" i="51" s="1"/>
  <c r="BC22" i="52"/>
  <c r="BB22" i="52"/>
  <c r="BA22" i="52"/>
  <c r="BA41" i="52" s="1"/>
  <c r="E10" i="51" s="1"/>
  <c r="K22" i="52"/>
  <c r="K41" i="52" s="1"/>
  <c r="I22" i="52"/>
  <c r="G22" i="52"/>
  <c r="B10" i="51"/>
  <c r="A10" i="51"/>
  <c r="BC41" i="52"/>
  <c r="G10" i="51" s="1"/>
  <c r="BB41" i="52"/>
  <c r="F10" i="51" s="1"/>
  <c r="I41" i="52"/>
  <c r="G41" i="52"/>
  <c r="BE19" i="52"/>
  <c r="BD19" i="52"/>
  <c r="BD20" i="52" s="1"/>
  <c r="H9" i="51" s="1"/>
  <c r="BC19" i="52"/>
  <c r="BC20" i="52" s="1"/>
  <c r="G9" i="51" s="1"/>
  <c r="BB19" i="52"/>
  <c r="K19" i="52"/>
  <c r="K20" i="52" s="1"/>
  <c r="I19" i="52"/>
  <c r="I20" i="52" s="1"/>
  <c r="G19" i="52"/>
  <c r="BA19" i="52" s="1"/>
  <c r="BA20" i="52" s="1"/>
  <c r="E9" i="51" s="1"/>
  <c r="B9" i="51"/>
  <c r="A9" i="51"/>
  <c r="BE20" i="52"/>
  <c r="I9" i="51" s="1"/>
  <c r="BB20" i="52"/>
  <c r="F9" i="51" s="1"/>
  <c r="G20" i="52"/>
  <c r="BE14" i="52"/>
  <c r="BD14" i="52"/>
  <c r="BC14" i="52"/>
  <c r="BB14" i="52"/>
  <c r="K14" i="52"/>
  <c r="I14" i="52"/>
  <c r="G14" i="52"/>
  <c r="BA14" i="52" s="1"/>
  <c r="BE12" i="52"/>
  <c r="BD12" i="52"/>
  <c r="BC12" i="52"/>
  <c r="BC17" i="52" s="1"/>
  <c r="G8" i="51" s="1"/>
  <c r="BB12" i="52"/>
  <c r="BB17" i="52" s="1"/>
  <c r="F8" i="51" s="1"/>
  <c r="K12" i="52"/>
  <c r="I12" i="52"/>
  <c r="I17" i="52" s="1"/>
  <c r="G12" i="52"/>
  <c r="BA12" i="52" s="1"/>
  <c r="B8" i="51"/>
  <c r="A8" i="51"/>
  <c r="BE17" i="52"/>
  <c r="I8" i="51" s="1"/>
  <c r="BD17" i="52"/>
  <c r="H8" i="51" s="1"/>
  <c r="K17" i="52"/>
  <c r="BE8" i="52"/>
  <c r="BE10" i="52" s="1"/>
  <c r="I7" i="51" s="1"/>
  <c r="BD8" i="52"/>
  <c r="BC8" i="52"/>
  <c r="BB8" i="52"/>
  <c r="BB10" i="52" s="1"/>
  <c r="F7" i="51" s="1"/>
  <c r="BA8" i="52"/>
  <c r="BA10" i="52" s="1"/>
  <c r="E7" i="51" s="1"/>
  <c r="K8" i="52"/>
  <c r="I8" i="52"/>
  <c r="G8" i="52"/>
  <c r="G10" i="52" s="1"/>
  <c r="B7" i="51"/>
  <c r="A7" i="51"/>
  <c r="BD10" i="52"/>
  <c r="H7" i="51" s="1"/>
  <c r="BC10" i="52"/>
  <c r="G7" i="51" s="1"/>
  <c r="K10" i="52"/>
  <c r="I10" i="52"/>
  <c r="E4" i="52"/>
  <c r="F3" i="52"/>
  <c r="G23" i="50"/>
  <c r="C33" i="50"/>
  <c r="F33" i="50" s="1"/>
  <c r="C31" i="50"/>
  <c r="G7" i="50"/>
  <c r="H21" i="48"/>
  <c r="I20" i="48"/>
  <c r="G21" i="47"/>
  <c r="D21" i="47"/>
  <c r="I19" i="48"/>
  <c r="D20" i="47"/>
  <c r="I18" i="48"/>
  <c r="G20" i="47" s="1"/>
  <c r="D19" i="47"/>
  <c r="I17" i="48"/>
  <c r="G19" i="47" s="1"/>
  <c r="G18" i="47"/>
  <c r="D18" i="47"/>
  <c r="I16" i="48"/>
  <c r="G17" i="47"/>
  <c r="D17" i="47"/>
  <c r="I15" i="48"/>
  <c r="D16" i="47"/>
  <c r="I14" i="48"/>
  <c r="G16" i="47" s="1"/>
  <c r="D15" i="47"/>
  <c r="I13" i="48"/>
  <c r="G15" i="47" s="1"/>
  <c r="BE62" i="49"/>
  <c r="BD62" i="49"/>
  <c r="BC62" i="49"/>
  <c r="BB62" i="49"/>
  <c r="BA62" i="49"/>
  <c r="K62" i="49"/>
  <c r="I62" i="49"/>
  <c r="G62" i="49"/>
  <c r="BE58" i="49"/>
  <c r="BD58" i="49"/>
  <c r="BC58" i="49"/>
  <c r="BB58" i="49"/>
  <c r="BA58" i="49"/>
  <c r="K58" i="49"/>
  <c r="I58" i="49"/>
  <c r="G58" i="49"/>
  <c r="BE54" i="49"/>
  <c r="BD54" i="49"/>
  <c r="BC54" i="49"/>
  <c r="BB54" i="49"/>
  <c r="BA54" i="49"/>
  <c r="K54" i="49"/>
  <c r="I54" i="49"/>
  <c r="G54" i="49"/>
  <c r="BE42" i="49"/>
  <c r="BD42" i="49"/>
  <c r="BC42" i="49"/>
  <c r="BB42" i="49"/>
  <c r="BA42" i="49"/>
  <c r="K42" i="49"/>
  <c r="I42" i="49"/>
  <c r="G42" i="49"/>
  <c r="BE25" i="49"/>
  <c r="BD25" i="49"/>
  <c r="BC25" i="49"/>
  <c r="BB25" i="49"/>
  <c r="BA25" i="49"/>
  <c r="K25" i="49"/>
  <c r="I25" i="49"/>
  <c r="G25" i="49"/>
  <c r="BE23" i="49"/>
  <c r="BD23" i="49"/>
  <c r="BC23" i="49"/>
  <c r="BB23" i="49"/>
  <c r="BA23" i="49"/>
  <c r="K23" i="49"/>
  <c r="I23" i="49"/>
  <c r="G23" i="49"/>
  <c r="BE22" i="49"/>
  <c r="BD22" i="49"/>
  <c r="BC22" i="49"/>
  <c r="BB22" i="49"/>
  <c r="BA22" i="49"/>
  <c r="K22" i="49"/>
  <c r="I22" i="49"/>
  <c r="G22" i="49"/>
  <c r="BE21" i="49"/>
  <c r="BD21" i="49"/>
  <c r="BC21" i="49"/>
  <c r="BB21" i="49"/>
  <c r="BA21" i="49"/>
  <c r="K21" i="49"/>
  <c r="I21" i="49"/>
  <c r="G21" i="49"/>
  <c r="BE19" i="49"/>
  <c r="BD19" i="49"/>
  <c r="BC19" i="49"/>
  <c r="BB19" i="49"/>
  <c r="BA19" i="49"/>
  <c r="K19" i="49"/>
  <c r="I19" i="49"/>
  <c r="G19" i="49"/>
  <c r="BE8" i="49"/>
  <c r="BD8" i="49"/>
  <c r="BD66" i="49" s="1"/>
  <c r="H7" i="48" s="1"/>
  <c r="H8" i="48" s="1"/>
  <c r="C17" i="47" s="1"/>
  <c r="BC8" i="49"/>
  <c r="BC66" i="49" s="1"/>
  <c r="G7" i="48" s="1"/>
  <c r="G8" i="48" s="1"/>
  <c r="C18" i="47" s="1"/>
  <c r="BB8" i="49"/>
  <c r="BA8" i="49"/>
  <c r="K8" i="49"/>
  <c r="K66" i="49" s="1"/>
  <c r="I8" i="49"/>
  <c r="I66" i="49" s="1"/>
  <c r="G8" i="49"/>
  <c r="B7" i="48"/>
  <c r="A7" i="48"/>
  <c r="BE66" i="49"/>
  <c r="I7" i="48" s="1"/>
  <c r="I8" i="48" s="1"/>
  <c r="C21" i="47" s="1"/>
  <c r="BB66" i="49"/>
  <c r="F7" i="48" s="1"/>
  <c r="F8" i="48" s="1"/>
  <c r="C16" i="47" s="1"/>
  <c r="BA66" i="49"/>
  <c r="E7" i="48" s="1"/>
  <c r="E8" i="48" s="1"/>
  <c r="C15" i="47" s="1"/>
  <c r="G66" i="49"/>
  <c r="E4" i="49"/>
  <c r="F3" i="49"/>
  <c r="G23" i="47"/>
  <c r="C33" i="47"/>
  <c r="F33" i="47" s="1"/>
  <c r="C31" i="47"/>
  <c r="G7" i="47"/>
  <c r="H23" i="45"/>
  <c r="I22" i="45"/>
  <c r="D21" i="44"/>
  <c r="I21" i="45"/>
  <c r="G21" i="44" s="1"/>
  <c r="D20" i="44"/>
  <c r="I20" i="45"/>
  <c r="G20" i="44" s="1"/>
  <c r="D19" i="44"/>
  <c r="I19" i="45"/>
  <c r="G19" i="44" s="1"/>
  <c r="G18" i="44"/>
  <c r="D18" i="44"/>
  <c r="I18" i="45"/>
  <c r="D17" i="44"/>
  <c r="I17" i="45"/>
  <c r="G17" i="44" s="1"/>
  <c r="D16" i="44"/>
  <c r="I16" i="45"/>
  <c r="G16" i="44" s="1"/>
  <c r="D15" i="44"/>
  <c r="I15" i="45"/>
  <c r="G15" i="44" s="1"/>
  <c r="BE57" i="46"/>
  <c r="BD57" i="46"/>
  <c r="BD58" i="46" s="1"/>
  <c r="H9" i="45" s="1"/>
  <c r="BC57" i="46"/>
  <c r="BB57" i="46"/>
  <c r="BA57" i="46"/>
  <c r="K57" i="46"/>
  <c r="K58" i="46" s="1"/>
  <c r="I57" i="46"/>
  <c r="G57" i="46"/>
  <c r="B9" i="45"/>
  <c r="A9" i="45"/>
  <c r="BE58" i="46"/>
  <c r="I9" i="45" s="1"/>
  <c r="BC58" i="46"/>
  <c r="G9" i="45" s="1"/>
  <c r="BB58" i="46"/>
  <c r="F9" i="45" s="1"/>
  <c r="BA58" i="46"/>
  <c r="E9" i="45" s="1"/>
  <c r="I58" i="46"/>
  <c r="G58" i="46"/>
  <c r="BE53" i="46"/>
  <c r="BD53" i="46"/>
  <c r="BC53" i="46"/>
  <c r="BB53" i="46"/>
  <c r="K53" i="46"/>
  <c r="I53" i="46"/>
  <c r="G53" i="46"/>
  <c r="BA53" i="46" s="1"/>
  <c r="BE51" i="46"/>
  <c r="BD51" i="46"/>
  <c r="BC51" i="46"/>
  <c r="BB51" i="46"/>
  <c r="K51" i="46"/>
  <c r="I51" i="46"/>
  <c r="G51" i="46"/>
  <c r="BA51" i="46" s="1"/>
  <c r="BE49" i="46"/>
  <c r="BD49" i="46"/>
  <c r="BC49" i="46"/>
  <c r="BB49" i="46"/>
  <c r="K49" i="46"/>
  <c r="I49" i="46"/>
  <c r="G49" i="46"/>
  <c r="BA49" i="46" s="1"/>
  <c r="BE46" i="46"/>
  <c r="BD46" i="46"/>
  <c r="BC46" i="46"/>
  <c r="BB46" i="46"/>
  <c r="K46" i="46"/>
  <c r="I46" i="46"/>
  <c r="G46" i="46"/>
  <c r="BA46" i="46" s="1"/>
  <c r="BE44" i="46"/>
  <c r="BD44" i="46"/>
  <c r="BC44" i="46"/>
  <c r="BB44" i="46"/>
  <c r="BA44" i="46"/>
  <c r="K44" i="46"/>
  <c r="I44" i="46"/>
  <c r="G44" i="46"/>
  <c r="BE41" i="46"/>
  <c r="BD41" i="46"/>
  <c r="BC41" i="46"/>
  <c r="BB41" i="46"/>
  <c r="BA41" i="46"/>
  <c r="K41" i="46"/>
  <c r="I41" i="46"/>
  <c r="G41" i="46"/>
  <c r="BE38" i="46"/>
  <c r="BD38" i="46"/>
  <c r="BC38" i="46"/>
  <c r="BB38" i="46"/>
  <c r="BA38" i="46"/>
  <c r="K38" i="46"/>
  <c r="I38" i="46"/>
  <c r="G38" i="46"/>
  <c r="BE35" i="46"/>
  <c r="BD35" i="46"/>
  <c r="BC35" i="46"/>
  <c r="BB35" i="46"/>
  <c r="BA35" i="46"/>
  <c r="K35" i="46"/>
  <c r="I35" i="46"/>
  <c r="G35" i="46"/>
  <c r="BE33" i="46"/>
  <c r="BD33" i="46"/>
  <c r="BC33" i="46"/>
  <c r="BB33" i="46"/>
  <c r="BA33" i="46"/>
  <c r="K33" i="46"/>
  <c r="I33" i="46"/>
  <c r="G33" i="46"/>
  <c r="BE31" i="46"/>
  <c r="BD31" i="46"/>
  <c r="BC31" i="46"/>
  <c r="BB31" i="46"/>
  <c r="BA31" i="46"/>
  <c r="K31" i="46"/>
  <c r="I31" i="46"/>
  <c r="G31" i="46"/>
  <c r="BE26" i="46"/>
  <c r="BD26" i="46"/>
  <c r="BC26" i="46"/>
  <c r="BB26" i="46"/>
  <c r="BA26" i="46"/>
  <c r="K26" i="46"/>
  <c r="I26" i="46"/>
  <c r="G26" i="46"/>
  <c r="BE22" i="46"/>
  <c r="BE55" i="46" s="1"/>
  <c r="I8" i="45" s="1"/>
  <c r="BD22" i="46"/>
  <c r="BC22" i="46"/>
  <c r="BC55" i="46" s="1"/>
  <c r="G8" i="45" s="1"/>
  <c r="BB22" i="46"/>
  <c r="BA22" i="46"/>
  <c r="K22" i="46"/>
  <c r="I22" i="46"/>
  <c r="I55" i="46" s="1"/>
  <c r="G22" i="46"/>
  <c r="B8" i="45"/>
  <c r="A8" i="45"/>
  <c r="BD55" i="46"/>
  <c r="H8" i="45" s="1"/>
  <c r="BB55" i="46"/>
  <c r="F8" i="45" s="1"/>
  <c r="K55" i="46"/>
  <c r="G55" i="46"/>
  <c r="BE16" i="46"/>
  <c r="BD16" i="46"/>
  <c r="BC16" i="46"/>
  <c r="BB16" i="46"/>
  <c r="K16" i="46"/>
  <c r="I16" i="46"/>
  <c r="G16" i="46"/>
  <c r="BA16" i="46" s="1"/>
  <c r="BE14" i="46"/>
  <c r="BD14" i="46"/>
  <c r="BC14" i="46"/>
  <c r="BB14" i="46"/>
  <c r="K14" i="46"/>
  <c r="I14" i="46"/>
  <c r="G14" i="46"/>
  <c r="BA14" i="46" s="1"/>
  <c r="BE8" i="46"/>
  <c r="BD8" i="46"/>
  <c r="BD20" i="46" s="1"/>
  <c r="H7" i="45" s="1"/>
  <c r="BC8" i="46"/>
  <c r="BB8" i="46"/>
  <c r="BB20" i="46" s="1"/>
  <c r="F7" i="45" s="1"/>
  <c r="K8" i="46"/>
  <c r="K20" i="46" s="1"/>
  <c r="I8" i="46"/>
  <c r="G8" i="46"/>
  <c r="G20" i="46" s="1"/>
  <c r="B7" i="45"/>
  <c r="A7" i="45"/>
  <c r="BE20" i="46"/>
  <c r="I7" i="45" s="1"/>
  <c r="BC20" i="46"/>
  <c r="G7" i="45" s="1"/>
  <c r="I20" i="46"/>
  <c r="E4" i="46"/>
  <c r="F3" i="46"/>
  <c r="G23" i="44"/>
  <c r="C33" i="44"/>
  <c r="F33" i="44" s="1"/>
  <c r="C31" i="44"/>
  <c r="G7" i="44"/>
  <c r="H23" i="42"/>
  <c r="I22" i="42"/>
  <c r="D21" i="41"/>
  <c r="I21" i="42"/>
  <c r="G21" i="41" s="1"/>
  <c r="D20" i="41"/>
  <c r="I20" i="42"/>
  <c r="G20" i="41" s="1"/>
  <c r="G19" i="41"/>
  <c r="D19" i="41"/>
  <c r="I19" i="42"/>
  <c r="G18" i="41"/>
  <c r="D18" i="41"/>
  <c r="I18" i="42"/>
  <c r="D17" i="41"/>
  <c r="I17" i="42"/>
  <c r="G17" i="41" s="1"/>
  <c r="D16" i="41"/>
  <c r="I16" i="42"/>
  <c r="G16" i="41" s="1"/>
  <c r="G15" i="41"/>
  <c r="D15" i="41"/>
  <c r="I15" i="42"/>
  <c r="BE74" i="43"/>
  <c r="BD74" i="43"/>
  <c r="BC74" i="43"/>
  <c r="BA74" i="43"/>
  <c r="K74" i="43"/>
  <c r="I74" i="43"/>
  <c r="G74" i="43"/>
  <c r="BB74" i="43" s="1"/>
  <c r="BE71" i="43"/>
  <c r="BD71" i="43"/>
  <c r="BD75" i="43" s="1"/>
  <c r="H9" i="42" s="1"/>
  <c r="BC71" i="43"/>
  <c r="BC75" i="43" s="1"/>
  <c r="G9" i="42" s="1"/>
  <c r="BA71" i="43"/>
  <c r="K71" i="43"/>
  <c r="K75" i="43" s="1"/>
  <c r="I71" i="43"/>
  <c r="I75" i="43" s="1"/>
  <c r="G71" i="43"/>
  <c r="BB71" i="43" s="1"/>
  <c r="B9" i="42"/>
  <c r="A9" i="42"/>
  <c r="BE75" i="43"/>
  <c r="I9" i="42" s="1"/>
  <c r="BA75" i="43"/>
  <c r="E9" i="42" s="1"/>
  <c r="G75" i="43"/>
  <c r="BE68" i="43"/>
  <c r="BD68" i="43"/>
  <c r="BC68" i="43"/>
  <c r="BB68" i="43"/>
  <c r="BA68" i="43"/>
  <c r="K68" i="43"/>
  <c r="I68" i="43"/>
  <c r="G68" i="43"/>
  <c r="BE60" i="43"/>
  <c r="BD60" i="43"/>
  <c r="BC60" i="43"/>
  <c r="BC69" i="43" s="1"/>
  <c r="G8" i="42" s="1"/>
  <c r="BB60" i="43"/>
  <c r="BB69" i="43" s="1"/>
  <c r="F8" i="42" s="1"/>
  <c r="BA60" i="43"/>
  <c r="K60" i="43"/>
  <c r="I60" i="43"/>
  <c r="I69" i="43" s="1"/>
  <c r="G60" i="43"/>
  <c r="G69" i="43" s="1"/>
  <c r="B8" i="42"/>
  <c r="A8" i="42"/>
  <c r="BE69" i="43"/>
  <c r="I8" i="42" s="1"/>
  <c r="BD69" i="43"/>
  <c r="H8" i="42" s="1"/>
  <c r="BA69" i="43"/>
  <c r="E8" i="42" s="1"/>
  <c r="K69" i="43"/>
  <c r="BE55" i="43"/>
  <c r="BD55" i="43"/>
  <c r="BC55" i="43"/>
  <c r="BB55" i="43"/>
  <c r="BA55" i="43"/>
  <c r="K55" i="43"/>
  <c r="I55" i="43"/>
  <c r="G55" i="43"/>
  <c r="BE45" i="43"/>
  <c r="BD45" i="43"/>
  <c r="BC45" i="43"/>
  <c r="BB45" i="43"/>
  <c r="BA45" i="43"/>
  <c r="K45" i="43"/>
  <c r="I45" i="43"/>
  <c r="G45" i="43"/>
  <c r="BE27" i="43"/>
  <c r="BD27" i="43"/>
  <c r="BC27" i="43"/>
  <c r="BB27" i="43"/>
  <c r="BA27" i="43"/>
  <c r="K27" i="43"/>
  <c r="I27" i="43"/>
  <c r="G27" i="43"/>
  <c r="BE8" i="43"/>
  <c r="BE58" i="43" s="1"/>
  <c r="I7" i="42" s="1"/>
  <c r="BD8" i="43"/>
  <c r="BC8" i="43"/>
  <c r="BB8" i="43"/>
  <c r="BB58" i="43" s="1"/>
  <c r="F7" i="42" s="1"/>
  <c r="BA8" i="43"/>
  <c r="BA58" i="43" s="1"/>
  <c r="E7" i="42" s="1"/>
  <c r="K8" i="43"/>
  <c r="I8" i="43"/>
  <c r="G8" i="43"/>
  <c r="G58" i="43" s="1"/>
  <c r="B7" i="42"/>
  <c r="A7" i="42"/>
  <c r="BD58" i="43"/>
  <c r="H7" i="42" s="1"/>
  <c r="BC58" i="43"/>
  <c r="G7" i="42" s="1"/>
  <c r="K58" i="43"/>
  <c r="I58" i="43"/>
  <c r="E4" i="43"/>
  <c r="F3" i="43"/>
  <c r="G23" i="41"/>
  <c r="C33" i="41"/>
  <c r="F33" i="41" s="1"/>
  <c r="C31" i="41"/>
  <c r="G7" i="41"/>
  <c r="H25" i="39"/>
  <c r="I24" i="39"/>
  <c r="G21" i="38"/>
  <c r="D21" i="38"/>
  <c r="I23" i="39"/>
  <c r="D20" i="38"/>
  <c r="I22" i="39"/>
  <c r="G20" i="38" s="1"/>
  <c r="D19" i="38"/>
  <c r="I21" i="39"/>
  <c r="G19" i="38" s="1"/>
  <c r="G18" i="38"/>
  <c r="D18" i="38"/>
  <c r="I20" i="39"/>
  <c r="G17" i="38"/>
  <c r="D17" i="38"/>
  <c r="I19" i="39"/>
  <c r="D16" i="38"/>
  <c r="I18" i="39"/>
  <c r="G16" i="38" s="1"/>
  <c r="D15" i="38"/>
  <c r="I17" i="39"/>
  <c r="G15" i="38" s="1"/>
  <c r="BE64" i="40"/>
  <c r="BD64" i="40"/>
  <c r="BC64" i="40"/>
  <c r="BC65" i="40" s="1"/>
  <c r="G11" i="39" s="1"/>
  <c r="BB64" i="40"/>
  <c r="BA64" i="40"/>
  <c r="K64" i="40"/>
  <c r="I64" i="40"/>
  <c r="I65" i="40" s="1"/>
  <c r="G64" i="40"/>
  <c r="B11" i="39"/>
  <c r="A11" i="39"/>
  <c r="BE65" i="40"/>
  <c r="I11" i="39" s="1"/>
  <c r="BD65" i="40"/>
  <c r="H11" i="39" s="1"/>
  <c r="BB65" i="40"/>
  <c r="F11" i="39" s="1"/>
  <c r="BA65" i="40"/>
  <c r="E11" i="39" s="1"/>
  <c r="K65" i="40"/>
  <c r="G65" i="40"/>
  <c r="BE59" i="40"/>
  <c r="BD59" i="40"/>
  <c r="BC59" i="40"/>
  <c r="BB59" i="40"/>
  <c r="K59" i="40"/>
  <c r="I59" i="40"/>
  <c r="G59" i="40"/>
  <c r="BA59" i="40" s="1"/>
  <c r="BE57" i="40"/>
  <c r="BD57" i="40"/>
  <c r="BC57" i="40"/>
  <c r="BB57" i="40"/>
  <c r="BB62" i="40" s="1"/>
  <c r="F10" i="39" s="1"/>
  <c r="K57" i="40"/>
  <c r="I57" i="40"/>
  <c r="G57" i="40"/>
  <c r="BA57" i="40" s="1"/>
  <c r="BA62" i="40" s="1"/>
  <c r="E10" i="39" s="1"/>
  <c r="B10" i="39"/>
  <c r="A10" i="39"/>
  <c r="BE62" i="40"/>
  <c r="I10" i="39" s="1"/>
  <c r="BD62" i="40"/>
  <c r="H10" i="39" s="1"/>
  <c r="BC62" i="40"/>
  <c r="G10" i="39" s="1"/>
  <c r="K62" i="40"/>
  <c r="I62" i="40"/>
  <c r="BE52" i="40"/>
  <c r="BD52" i="40"/>
  <c r="BC52" i="40"/>
  <c r="BB52" i="40"/>
  <c r="BA52" i="40"/>
  <c r="K52" i="40"/>
  <c r="I52" i="40"/>
  <c r="G52" i="40"/>
  <c r="BE49" i="40"/>
  <c r="BE55" i="40" s="1"/>
  <c r="I9" i="39" s="1"/>
  <c r="BD49" i="40"/>
  <c r="BC49" i="40"/>
  <c r="BB49" i="40"/>
  <c r="BA49" i="40"/>
  <c r="BA55" i="40" s="1"/>
  <c r="E9" i="39" s="1"/>
  <c r="K49" i="40"/>
  <c r="I49" i="40"/>
  <c r="G49" i="40"/>
  <c r="B9" i="39"/>
  <c r="A9" i="39"/>
  <c r="BD55" i="40"/>
  <c r="H9" i="39" s="1"/>
  <c r="BC55" i="40"/>
  <c r="G9" i="39" s="1"/>
  <c r="BB55" i="40"/>
  <c r="F9" i="39" s="1"/>
  <c r="K55" i="40"/>
  <c r="I55" i="40"/>
  <c r="G55" i="40"/>
  <c r="BE45" i="40"/>
  <c r="BD45" i="40"/>
  <c r="BC45" i="40"/>
  <c r="BB45" i="40"/>
  <c r="K45" i="40"/>
  <c r="I45" i="40"/>
  <c r="G45" i="40"/>
  <c r="BA45" i="40" s="1"/>
  <c r="BA47" i="40" s="1"/>
  <c r="E8" i="39" s="1"/>
  <c r="BE43" i="40"/>
  <c r="BD43" i="40"/>
  <c r="BC43" i="40"/>
  <c r="BB43" i="40"/>
  <c r="BA43" i="40"/>
  <c r="K43" i="40"/>
  <c r="I43" i="40"/>
  <c r="G43" i="40"/>
  <c r="BE41" i="40"/>
  <c r="BD41" i="40"/>
  <c r="BC41" i="40"/>
  <c r="BB41" i="40"/>
  <c r="BA41" i="40"/>
  <c r="K41" i="40"/>
  <c r="I41" i="40"/>
  <c r="G41" i="40"/>
  <c r="BE39" i="40"/>
  <c r="BD39" i="40"/>
  <c r="BC39" i="40"/>
  <c r="BB39" i="40"/>
  <c r="BA39" i="40"/>
  <c r="K39" i="40"/>
  <c r="I39" i="40"/>
  <c r="G39" i="40"/>
  <c r="BE34" i="40"/>
  <c r="BD34" i="40"/>
  <c r="BC34" i="40"/>
  <c r="BB34" i="40"/>
  <c r="BA34" i="40"/>
  <c r="K34" i="40"/>
  <c r="I34" i="40"/>
  <c r="G34" i="40"/>
  <c r="BE31" i="40"/>
  <c r="BD31" i="40"/>
  <c r="BD47" i="40" s="1"/>
  <c r="H8" i="39" s="1"/>
  <c r="BC31" i="40"/>
  <c r="BB31" i="40"/>
  <c r="BA31" i="40"/>
  <c r="K31" i="40"/>
  <c r="K47" i="40" s="1"/>
  <c r="I31" i="40"/>
  <c r="G31" i="40"/>
  <c r="B8" i="39"/>
  <c r="A8" i="39"/>
  <c r="BE47" i="40"/>
  <c r="I8" i="39" s="1"/>
  <c r="BC47" i="40"/>
  <c r="G8" i="39" s="1"/>
  <c r="BB47" i="40"/>
  <c r="F8" i="39" s="1"/>
  <c r="I47" i="40"/>
  <c r="G47" i="40"/>
  <c r="BE24" i="40"/>
  <c r="BD24" i="40"/>
  <c r="BC24" i="40"/>
  <c r="BB24" i="40"/>
  <c r="BA24" i="40"/>
  <c r="K24" i="40"/>
  <c r="I24" i="40"/>
  <c r="G24" i="40"/>
  <c r="BE22" i="40"/>
  <c r="BD22" i="40"/>
  <c r="BC22" i="40"/>
  <c r="BB22" i="40"/>
  <c r="BA22" i="40"/>
  <c r="K22" i="40"/>
  <c r="I22" i="40"/>
  <c r="G22" i="40"/>
  <c r="BE20" i="40"/>
  <c r="BD20" i="40"/>
  <c r="BC20" i="40"/>
  <c r="BB20" i="40"/>
  <c r="BA20" i="40"/>
  <c r="K20" i="40"/>
  <c r="I20" i="40"/>
  <c r="G20" i="40"/>
  <c r="BE17" i="40"/>
  <c r="BD17" i="40"/>
  <c r="BC17" i="40"/>
  <c r="BB17" i="40"/>
  <c r="BA17" i="40"/>
  <c r="K17" i="40"/>
  <c r="I17" i="40"/>
  <c r="G17" i="40"/>
  <c r="BE15" i="40"/>
  <c r="BD15" i="40"/>
  <c r="BC15" i="40"/>
  <c r="BB15" i="40"/>
  <c r="BA15" i="40"/>
  <c r="K15" i="40"/>
  <c r="I15" i="40"/>
  <c r="G15" i="40"/>
  <c r="BE13" i="40"/>
  <c r="BD13" i="40"/>
  <c r="BC13" i="40"/>
  <c r="BB13" i="40"/>
  <c r="BA13" i="40"/>
  <c r="K13" i="40"/>
  <c r="I13" i="40"/>
  <c r="G13" i="40"/>
  <c r="BE8" i="40"/>
  <c r="BD8" i="40"/>
  <c r="BC8" i="40"/>
  <c r="BC29" i="40" s="1"/>
  <c r="G7" i="39" s="1"/>
  <c r="BB8" i="40"/>
  <c r="BA8" i="40"/>
  <c r="K8" i="40"/>
  <c r="I8" i="40"/>
  <c r="I29" i="40" s="1"/>
  <c r="G8" i="40"/>
  <c r="B7" i="39"/>
  <c r="A7" i="39"/>
  <c r="BE29" i="40"/>
  <c r="I7" i="39" s="1"/>
  <c r="BD29" i="40"/>
  <c r="H7" i="39" s="1"/>
  <c r="BB29" i="40"/>
  <c r="F7" i="39" s="1"/>
  <c r="BA29" i="40"/>
  <c r="E7" i="39" s="1"/>
  <c r="K29" i="40"/>
  <c r="G29" i="40"/>
  <c r="E4" i="40"/>
  <c r="F3" i="40"/>
  <c r="G23" i="38"/>
  <c r="C33" i="38"/>
  <c r="F33" i="38" s="1"/>
  <c r="C31" i="38"/>
  <c r="G7" i="38"/>
  <c r="H32" i="36"/>
  <c r="I31" i="36"/>
  <c r="D21" i="35"/>
  <c r="I30" i="36"/>
  <c r="G21" i="35" s="1"/>
  <c r="D20" i="35"/>
  <c r="I29" i="36"/>
  <c r="G20" i="35" s="1"/>
  <c r="G19" i="35"/>
  <c r="D19" i="35"/>
  <c r="I28" i="36"/>
  <c r="G18" i="35"/>
  <c r="D18" i="35"/>
  <c r="I27" i="36"/>
  <c r="D17" i="35"/>
  <c r="I26" i="36"/>
  <c r="G17" i="35" s="1"/>
  <c r="D16" i="35"/>
  <c r="I25" i="36"/>
  <c r="G16" i="35" s="1"/>
  <c r="G15" i="35"/>
  <c r="D15" i="35"/>
  <c r="I24" i="36"/>
  <c r="BE119" i="37"/>
  <c r="BE123" i="37" s="1"/>
  <c r="I18" i="36" s="1"/>
  <c r="BD119" i="37"/>
  <c r="BC119" i="37"/>
  <c r="BC123" i="37" s="1"/>
  <c r="G18" i="36" s="1"/>
  <c r="BB119" i="37"/>
  <c r="BA119" i="37"/>
  <c r="BA123" i="37" s="1"/>
  <c r="E18" i="36" s="1"/>
  <c r="K119" i="37"/>
  <c r="I119" i="37"/>
  <c r="I123" i="37" s="1"/>
  <c r="G119" i="37"/>
  <c r="B18" i="36"/>
  <c r="A18" i="36"/>
  <c r="BD123" i="37"/>
  <c r="H18" i="36" s="1"/>
  <c r="BB123" i="37"/>
  <c r="F18" i="36" s="1"/>
  <c r="K123" i="37"/>
  <c r="G123" i="37"/>
  <c r="BE116" i="37"/>
  <c r="BD116" i="37"/>
  <c r="BC116" i="37"/>
  <c r="BA116" i="37"/>
  <c r="K116" i="37"/>
  <c r="I116" i="37"/>
  <c r="G116" i="37"/>
  <c r="BB116" i="37" s="1"/>
  <c r="BE113" i="37"/>
  <c r="BD113" i="37"/>
  <c r="BC113" i="37"/>
  <c r="BA113" i="37"/>
  <c r="K113" i="37"/>
  <c r="I113" i="37"/>
  <c r="G113" i="37"/>
  <c r="BB113" i="37" s="1"/>
  <c r="BE110" i="37"/>
  <c r="BD110" i="37"/>
  <c r="BC110" i="37"/>
  <c r="BA110" i="37"/>
  <c r="K110" i="37"/>
  <c r="I110" i="37"/>
  <c r="G110" i="37"/>
  <c r="BB110" i="37" s="1"/>
  <c r="BE106" i="37"/>
  <c r="BD106" i="37"/>
  <c r="BC106" i="37"/>
  <c r="BA106" i="37"/>
  <c r="K106" i="37"/>
  <c r="I106" i="37"/>
  <c r="G106" i="37"/>
  <c r="BB106" i="37" s="1"/>
  <c r="BE104" i="37"/>
  <c r="BD104" i="37"/>
  <c r="BC104" i="37"/>
  <c r="BA104" i="37"/>
  <c r="K104" i="37"/>
  <c r="I104" i="37"/>
  <c r="G104" i="37"/>
  <c r="BB104" i="37" s="1"/>
  <c r="BE96" i="37"/>
  <c r="BD96" i="37"/>
  <c r="BC96" i="37"/>
  <c r="BA96" i="37"/>
  <c r="K96" i="37"/>
  <c r="I96" i="37"/>
  <c r="G96" i="37"/>
  <c r="BB96" i="37" s="1"/>
  <c r="BE89" i="37"/>
  <c r="BD89" i="37"/>
  <c r="BD117" i="37" s="1"/>
  <c r="H17" i="36" s="1"/>
  <c r="BC89" i="37"/>
  <c r="BA89" i="37"/>
  <c r="K89" i="37"/>
  <c r="K117" i="37" s="1"/>
  <c r="I89" i="37"/>
  <c r="G89" i="37"/>
  <c r="G117" i="37" s="1"/>
  <c r="B17" i="36"/>
  <c r="A17" i="36"/>
  <c r="BE117" i="37"/>
  <c r="I17" i="36" s="1"/>
  <c r="BC117" i="37"/>
  <c r="G17" i="36" s="1"/>
  <c r="BA117" i="37"/>
  <c r="E17" i="36" s="1"/>
  <c r="I117" i="37"/>
  <c r="BE86" i="37"/>
  <c r="BD86" i="37"/>
  <c r="BC86" i="37"/>
  <c r="BA86" i="37"/>
  <c r="K86" i="37"/>
  <c r="I86" i="37"/>
  <c r="G86" i="37"/>
  <c r="BB86" i="37" s="1"/>
  <c r="BE84" i="37"/>
  <c r="BE87" i="37" s="1"/>
  <c r="I16" i="36" s="1"/>
  <c r="BD84" i="37"/>
  <c r="BC84" i="37"/>
  <c r="BC87" i="37" s="1"/>
  <c r="G16" i="36" s="1"/>
  <c r="BA84" i="37"/>
  <c r="BA87" i="37" s="1"/>
  <c r="E16" i="36" s="1"/>
  <c r="K84" i="37"/>
  <c r="I84" i="37"/>
  <c r="I87" i="37" s="1"/>
  <c r="G84" i="37"/>
  <c r="BB84" i="37" s="1"/>
  <c r="BB87" i="37" s="1"/>
  <c r="F16" i="36" s="1"/>
  <c r="B16" i="36"/>
  <c r="A16" i="36"/>
  <c r="BD87" i="37"/>
  <c r="H16" i="36" s="1"/>
  <c r="K87" i="37"/>
  <c r="G87" i="37"/>
  <c r="BE81" i="37"/>
  <c r="BD81" i="37"/>
  <c r="BD82" i="37" s="1"/>
  <c r="H15" i="36" s="1"/>
  <c r="BC81" i="37"/>
  <c r="BB81" i="37"/>
  <c r="BB82" i="37" s="1"/>
  <c r="F15" i="36" s="1"/>
  <c r="K81" i="37"/>
  <c r="K82" i="37" s="1"/>
  <c r="I81" i="37"/>
  <c r="G81" i="37"/>
  <c r="G82" i="37" s="1"/>
  <c r="B15" i="36"/>
  <c r="A15" i="36"/>
  <c r="BE82" i="37"/>
  <c r="I15" i="36" s="1"/>
  <c r="BC82" i="37"/>
  <c r="G15" i="36" s="1"/>
  <c r="I82" i="37"/>
  <c r="BE76" i="37"/>
  <c r="BE79" i="37" s="1"/>
  <c r="I14" i="36" s="1"/>
  <c r="BD76" i="37"/>
  <c r="BC76" i="37"/>
  <c r="BC79" i="37" s="1"/>
  <c r="G14" i="36" s="1"/>
  <c r="BB76" i="37"/>
  <c r="BA76" i="37"/>
  <c r="BA79" i="37" s="1"/>
  <c r="E14" i="36" s="1"/>
  <c r="K76" i="37"/>
  <c r="I76" i="37"/>
  <c r="I79" i="37" s="1"/>
  <c r="G76" i="37"/>
  <c r="B14" i="36"/>
  <c r="A14" i="36"/>
  <c r="BD79" i="37"/>
  <c r="H14" i="36" s="1"/>
  <c r="BB79" i="37"/>
  <c r="F14" i="36" s="1"/>
  <c r="K79" i="37"/>
  <c r="G79" i="37"/>
  <c r="BE71" i="37"/>
  <c r="BD71" i="37"/>
  <c r="BD74" i="37" s="1"/>
  <c r="H13" i="36" s="1"/>
  <c r="BC71" i="37"/>
  <c r="BB71" i="37"/>
  <c r="BB74" i="37" s="1"/>
  <c r="F13" i="36" s="1"/>
  <c r="K71" i="37"/>
  <c r="K74" i="37" s="1"/>
  <c r="I71" i="37"/>
  <c r="G71" i="37"/>
  <c r="BA71" i="37" s="1"/>
  <c r="BA74" i="37" s="1"/>
  <c r="E13" i="36" s="1"/>
  <c r="B13" i="36"/>
  <c r="A13" i="36"/>
  <c r="BE74" i="37"/>
  <c r="I13" i="36" s="1"/>
  <c r="BC74" i="37"/>
  <c r="G13" i="36" s="1"/>
  <c r="I74" i="37"/>
  <c r="BE66" i="37"/>
  <c r="BE69" i="37" s="1"/>
  <c r="I12" i="36" s="1"/>
  <c r="BD66" i="37"/>
  <c r="BC66" i="37"/>
  <c r="BC69" i="37" s="1"/>
  <c r="G12" i="36" s="1"/>
  <c r="BB66" i="37"/>
  <c r="BA66" i="37"/>
  <c r="BA69" i="37" s="1"/>
  <c r="E12" i="36" s="1"/>
  <c r="K66" i="37"/>
  <c r="I66" i="37"/>
  <c r="I69" i="37" s="1"/>
  <c r="G66" i="37"/>
  <c r="B12" i="36"/>
  <c r="A12" i="36"/>
  <c r="BD69" i="37"/>
  <c r="H12" i="36" s="1"/>
  <c r="BB69" i="37"/>
  <c r="F12" i="36" s="1"/>
  <c r="K69" i="37"/>
  <c r="G69" i="37"/>
  <c r="BE61" i="37"/>
  <c r="BD61" i="37"/>
  <c r="BC61" i="37"/>
  <c r="BB61" i="37"/>
  <c r="K61" i="37"/>
  <c r="I61" i="37"/>
  <c r="G61" i="37"/>
  <c r="BA61" i="37" s="1"/>
  <c r="BE58" i="37"/>
  <c r="BD58" i="37"/>
  <c r="BD64" i="37" s="1"/>
  <c r="H11" i="36" s="1"/>
  <c r="BC58" i="37"/>
  <c r="BB58" i="37"/>
  <c r="BB64" i="37" s="1"/>
  <c r="F11" i="36" s="1"/>
  <c r="K58" i="37"/>
  <c r="K64" i="37" s="1"/>
  <c r="I58" i="37"/>
  <c r="G58" i="37"/>
  <c r="G64" i="37" s="1"/>
  <c r="B11" i="36"/>
  <c r="A11" i="36"/>
  <c r="BE64" i="37"/>
  <c r="I11" i="36" s="1"/>
  <c r="BC64" i="37"/>
  <c r="G11" i="36" s="1"/>
  <c r="I64" i="37"/>
  <c r="BE53" i="37"/>
  <c r="BE56" i="37" s="1"/>
  <c r="I10" i="36" s="1"/>
  <c r="BD53" i="37"/>
  <c r="BC53" i="37"/>
  <c r="BC56" i="37" s="1"/>
  <c r="G10" i="36" s="1"/>
  <c r="BB53" i="37"/>
  <c r="BA53" i="37"/>
  <c r="BA56" i="37" s="1"/>
  <c r="E10" i="36" s="1"/>
  <c r="K53" i="37"/>
  <c r="I53" i="37"/>
  <c r="I56" i="37" s="1"/>
  <c r="G53" i="37"/>
  <c r="B10" i="36"/>
  <c r="A10" i="36"/>
  <c r="BD56" i="37"/>
  <c r="H10" i="36" s="1"/>
  <c r="BB56" i="37"/>
  <c r="F10" i="36" s="1"/>
  <c r="K56" i="37"/>
  <c r="G56" i="37"/>
  <c r="BE47" i="37"/>
  <c r="BD47" i="37"/>
  <c r="BC47" i="37"/>
  <c r="BB47" i="37"/>
  <c r="K47" i="37"/>
  <c r="I47" i="37"/>
  <c r="G47" i="37"/>
  <c r="BA47" i="37" s="1"/>
  <c r="BE43" i="37"/>
  <c r="BD43" i="37"/>
  <c r="BC43" i="37"/>
  <c r="BB43" i="37"/>
  <c r="K43" i="37"/>
  <c r="I43" i="37"/>
  <c r="G43" i="37"/>
  <c r="BA43" i="37" s="1"/>
  <c r="BE39" i="37"/>
  <c r="BD39" i="37"/>
  <c r="BC39" i="37"/>
  <c r="BB39" i="37"/>
  <c r="K39" i="37"/>
  <c r="I39" i="37"/>
  <c r="G39" i="37"/>
  <c r="BA39" i="37" s="1"/>
  <c r="BE37" i="37"/>
  <c r="BD37" i="37"/>
  <c r="BD51" i="37" s="1"/>
  <c r="H9" i="36" s="1"/>
  <c r="BC37" i="37"/>
  <c r="BB37" i="37"/>
  <c r="BB51" i="37" s="1"/>
  <c r="F9" i="36" s="1"/>
  <c r="K37" i="37"/>
  <c r="K51" i="37" s="1"/>
  <c r="I37" i="37"/>
  <c r="G37" i="37"/>
  <c r="BA37" i="37" s="1"/>
  <c r="B9" i="36"/>
  <c r="A9" i="36"/>
  <c r="BE51" i="37"/>
  <c r="I9" i="36" s="1"/>
  <c r="BC51" i="37"/>
  <c r="G9" i="36" s="1"/>
  <c r="I51" i="37"/>
  <c r="BE32" i="37"/>
  <c r="BD32" i="37"/>
  <c r="BC32" i="37"/>
  <c r="BB32" i="37"/>
  <c r="BA32" i="37"/>
  <c r="K32" i="37"/>
  <c r="I32" i="37"/>
  <c r="G32" i="37"/>
  <c r="BE30" i="37"/>
  <c r="BD30" i="37"/>
  <c r="BC30" i="37"/>
  <c r="BB30" i="37"/>
  <c r="BA30" i="37"/>
  <c r="K30" i="37"/>
  <c r="I30" i="37"/>
  <c r="G30" i="37"/>
  <c r="BE28" i="37"/>
  <c r="BD28" i="37"/>
  <c r="BC28" i="37"/>
  <c r="BB28" i="37"/>
  <c r="BA28" i="37"/>
  <c r="K28" i="37"/>
  <c r="I28" i="37"/>
  <c r="G28" i="37"/>
  <c r="BE26" i="37"/>
  <c r="BD26" i="37"/>
  <c r="BC26" i="37"/>
  <c r="BB26" i="37"/>
  <c r="BA26" i="37"/>
  <c r="K26" i="37"/>
  <c r="I26" i="37"/>
  <c r="G26" i="37"/>
  <c r="BE23" i="37"/>
  <c r="BE35" i="37" s="1"/>
  <c r="I8" i="36" s="1"/>
  <c r="BD23" i="37"/>
  <c r="BC23" i="37"/>
  <c r="BC35" i="37" s="1"/>
  <c r="G8" i="36" s="1"/>
  <c r="BB23" i="37"/>
  <c r="BA23" i="37"/>
  <c r="BA35" i="37" s="1"/>
  <c r="E8" i="36" s="1"/>
  <c r="K23" i="37"/>
  <c r="I23" i="37"/>
  <c r="I35" i="37" s="1"/>
  <c r="G23" i="37"/>
  <c r="B8" i="36"/>
  <c r="A8" i="36"/>
  <c r="BD35" i="37"/>
  <c r="H8" i="36" s="1"/>
  <c r="BB35" i="37"/>
  <c r="F8" i="36" s="1"/>
  <c r="K35" i="37"/>
  <c r="G35" i="37"/>
  <c r="BE17" i="37"/>
  <c r="BD17" i="37"/>
  <c r="BC17" i="37"/>
  <c r="BB17" i="37"/>
  <c r="K17" i="37"/>
  <c r="I17" i="37"/>
  <c r="G17" i="37"/>
  <c r="BA17" i="37" s="1"/>
  <c r="BE16" i="37"/>
  <c r="BD16" i="37"/>
  <c r="BC16" i="37"/>
  <c r="BB16" i="37"/>
  <c r="K16" i="37"/>
  <c r="I16" i="37"/>
  <c r="G16" i="37"/>
  <c r="BA16" i="37" s="1"/>
  <c r="BE15" i="37"/>
  <c r="BD15" i="37"/>
  <c r="BC15" i="37"/>
  <c r="BB15" i="37"/>
  <c r="K15" i="37"/>
  <c r="I15" i="37"/>
  <c r="G15" i="37"/>
  <c r="BA15" i="37" s="1"/>
  <c r="BE12" i="37"/>
  <c r="BD12" i="37"/>
  <c r="BC12" i="37"/>
  <c r="BB12" i="37"/>
  <c r="K12" i="37"/>
  <c r="I12" i="37"/>
  <c r="G12" i="37"/>
  <c r="BA12" i="37" s="1"/>
  <c r="BE8" i="37"/>
  <c r="BD8" i="37"/>
  <c r="BD21" i="37" s="1"/>
  <c r="H7" i="36" s="1"/>
  <c r="BC8" i="37"/>
  <c r="BB8" i="37"/>
  <c r="BB21" i="37" s="1"/>
  <c r="F7" i="36" s="1"/>
  <c r="K8" i="37"/>
  <c r="K21" i="37" s="1"/>
  <c r="I8" i="37"/>
  <c r="G8" i="37"/>
  <c r="G21" i="37" s="1"/>
  <c r="B7" i="36"/>
  <c r="A7" i="36"/>
  <c r="BE21" i="37"/>
  <c r="I7" i="36" s="1"/>
  <c r="BC21" i="37"/>
  <c r="G7" i="36" s="1"/>
  <c r="I21" i="37"/>
  <c r="E4" i="37"/>
  <c r="F3" i="37"/>
  <c r="G23" i="35"/>
  <c r="F33" i="35"/>
  <c r="C33" i="35"/>
  <c r="C31" i="35"/>
  <c r="G7" i="35"/>
  <c r="H33" i="33"/>
  <c r="I32" i="33"/>
  <c r="G21" i="32"/>
  <c r="D21" i="32"/>
  <c r="I31" i="33"/>
  <c r="D20" i="32"/>
  <c r="I30" i="33"/>
  <c r="G20" i="32" s="1"/>
  <c r="D19" i="32"/>
  <c r="I29" i="33"/>
  <c r="G19" i="32" s="1"/>
  <c r="G18" i="32"/>
  <c r="D18" i="32"/>
  <c r="I28" i="33"/>
  <c r="G17" i="32"/>
  <c r="D17" i="32"/>
  <c r="I27" i="33"/>
  <c r="D16" i="32"/>
  <c r="I26" i="33"/>
  <c r="G16" i="32" s="1"/>
  <c r="D15" i="32"/>
  <c r="I25" i="33"/>
  <c r="G15" i="32" s="1"/>
  <c r="BE224" i="34"/>
  <c r="BE228" i="34" s="1"/>
  <c r="I19" i="33" s="1"/>
  <c r="BD224" i="34"/>
  <c r="BC224" i="34"/>
  <c r="BC228" i="34" s="1"/>
  <c r="G19" i="33" s="1"/>
  <c r="BB224" i="34"/>
  <c r="BA224" i="34"/>
  <c r="BA228" i="34" s="1"/>
  <c r="E19" i="33" s="1"/>
  <c r="K224" i="34"/>
  <c r="I224" i="34"/>
  <c r="I228" i="34" s="1"/>
  <c r="G224" i="34"/>
  <c r="B19" i="33"/>
  <c r="A19" i="33"/>
  <c r="BD228" i="34"/>
  <c r="H19" i="33" s="1"/>
  <c r="BB228" i="34"/>
  <c r="F19" i="33" s="1"/>
  <c r="K228" i="34"/>
  <c r="G228" i="34"/>
  <c r="BE221" i="34"/>
  <c r="BD221" i="34"/>
  <c r="BC221" i="34"/>
  <c r="BA221" i="34"/>
  <c r="K221" i="34"/>
  <c r="I221" i="34"/>
  <c r="G221" i="34"/>
  <c r="BB221" i="34" s="1"/>
  <c r="BE219" i="34"/>
  <c r="BD219" i="34"/>
  <c r="BC219" i="34"/>
  <c r="BA219" i="34"/>
  <c r="K219" i="34"/>
  <c r="I219" i="34"/>
  <c r="G219" i="34"/>
  <c r="BB219" i="34" s="1"/>
  <c r="BE217" i="34"/>
  <c r="BD217" i="34"/>
  <c r="BC217" i="34"/>
  <c r="BA217" i="34"/>
  <c r="K217" i="34"/>
  <c r="I217" i="34"/>
  <c r="G217" i="34"/>
  <c r="BB217" i="34" s="1"/>
  <c r="BE214" i="34"/>
  <c r="BD214" i="34"/>
  <c r="BC214" i="34"/>
  <c r="BA214" i="34"/>
  <c r="K214" i="34"/>
  <c r="I214" i="34"/>
  <c r="G214" i="34"/>
  <c r="BB214" i="34" s="1"/>
  <c r="BE211" i="34"/>
  <c r="BD211" i="34"/>
  <c r="BC211" i="34"/>
  <c r="BA211" i="34"/>
  <c r="K211" i="34"/>
  <c r="I211" i="34"/>
  <c r="G211" i="34"/>
  <c r="BB211" i="34" s="1"/>
  <c r="BE207" i="34"/>
  <c r="BD207" i="34"/>
  <c r="BC207" i="34"/>
  <c r="BA207" i="34"/>
  <c r="K207" i="34"/>
  <c r="I207" i="34"/>
  <c r="G207" i="34"/>
  <c r="BB207" i="34" s="1"/>
  <c r="BE202" i="34"/>
  <c r="BD202" i="34"/>
  <c r="BC202" i="34"/>
  <c r="BA202" i="34"/>
  <c r="K202" i="34"/>
  <c r="I202" i="34"/>
  <c r="G202" i="34"/>
  <c r="BB202" i="34" s="1"/>
  <c r="BE200" i="34"/>
  <c r="BD200" i="34"/>
  <c r="BC200" i="34"/>
  <c r="BA200" i="34"/>
  <c r="K200" i="34"/>
  <c r="I200" i="34"/>
  <c r="G200" i="34"/>
  <c r="BB200" i="34" s="1"/>
  <c r="BE195" i="34"/>
  <c r="BD195" i="34"/>
  <c r="BC195" i="34"/>
  <c r="BA195" i="34"/>
  <c r="K195" i="34"/>
  <c r="I195" i="34"/>
  <c r="G195" i="34"/>
  <c r="BB195" i="34" s="1"/>
  <c r="BE192" i="34"/>
  <c r="BD192" i="34"/>
  <c r="BC192" i="34"/>
  <c r="BA192" i="34"/>
  <c r="K192" i="34"/>
  <c r="I192" i="34"/>
  <c r="G192" i="34"/>
  <c r="BB192" i="34" s="1"/>
  <c r="BE190" i="34"/>
  <c r="BD190" i="34"/>
  <c r="BD222" i="34" s="1"/>
  <c r="H18" i="33" s="1"/>
  <c r="BC190" i="34"/>
  <c r="BA190" i="34"/>
  <c r="K190" i="34"/>
  <c r="K222" i="34" s="1"/>
  <c r="I190" i="34"/>
  <c r="G190" i="34"/>
  <c r="G222" i="34" s="1"/>
  <c r="B18" i="33"/>
  <c r="A18" i="33"/>
  <c r="BE222" i="34"/>
  <c r="I18" i="33" s="1"/>
  <c r="BC222" i="34"/>
  <c r="G18" i="33" s="1"/>
  <c r="BA222" i="34"/>
  <c r="E18" i="33" s="1"/>
  <c r="I222" i="34"/>
  <c r="BE187" i="34"/>
  <c r="BD187" i="34"/>
  <c r="BC187" i="34"/>
  <c r="BA187" i="34"/>
  <c r="K187" i="34"/>
  <c r="I187" i="34"/>
  <c r="G187" i="34"/>
  <c r="BB187" i="34" s="1"/>
  <c r="BE185" i="34"/>
  <c r="BD185" i="34"/>
  <c r="BC185" i="34"/>
  <c r="BA185" i="34"/>
  <c r="K185" i="34"/>
  <c r="I185" i="34"/>
  <c r="G185" i="34"/>
  <c r="BB185" i="34" s="1"/>
  <c r="BE179" i="34"/>
  <c r="BD179" i="34"/>
  <c r="BC179" i="34"/>
  <c r="BA179" i="34"/>
  <c r="K179" i="34"/>
  <c r="I179" i="34"/>
  <c r="G179" i="34"/>
  <c r="BB179" i="34" s="1"/>
  <c r="BE172" i="34"/>
  <c r="BD172" i="34"/>
  <c r="BC172" i="34"/>
  <c r="BA172" i="34"/>
  <c r="K172" i="34"/>
  <c r="I172" i="34"/>
  <c r="G172" i="34"/>
  <c r="BB172" i="34" s="1"/>
  <c r="BE165" i="34"/>
  <c r="BD165" i="34"/>
  <c r="BC165" i="34"/>
  <c r="BA165" i="34"/>
  <c r="K165" i="34"/>
  <c r="I165" i="34"/>
  <c r="G165" i="34"/>
  <c r="BB165" i="34" s="1"/>
  <c r="BE159" i="34"/>
  <c r="BD159" i="34"/>
  <c r="BC159" i="34"/>
  <c r="BA159" i="34"/>
  <c r="K159" i="34"/>
  <c r="I159" i="34"/>
  <c r="G159" i="34"/>
  <c r="BB159" i="34" s="1"/>
  <c r="BE155" i="34"/>
  <c r="BD155" i="34"/>
  <c r="BC155" i="34"/>
  <c r="BA155" i="34"/>
  <c r="K155" i="34"/>
  <c r="I155" i="34"/>
  <c r="G155" i="34"/>
  <c r="BB155" i="34" s="1"/>
  <c r="BE151" i="34"/>
  <c r="BE188" i="34" s="1"/>
  <c r="I17" i="33" s="1"/>
  <c r="BD151" i="34"/>
  <c r="BC151" i="34"/>
  <c r="BC188" i="34" s="1"/>
  <c r="G17" i="33" s="1"/>
  <c r="BA151" i="34"/>
  <c r="BA188" i="34" s="1"/>
  <c r="E17" i="33" s="1"/>
  <c r="K151" i="34"/>
  <c r="I151" i="34"/>
  <c r="I188" i="34" s="1"/>
  <c r="G151" i="34"/>
  <c r="BB151" i="34" s="1"/>
  <c r="B17" i="33"/>
  <c r="A17" i="33"/>
  <c r="BD188" i="34"/>
  <c r="H17" i="33" s="1"/>
  <c r="K188" i="34"/>
  <c r="G188" i="34"/>
  <c r="BE148" i="34"/>
  <c r="BD148" i="34"/>
  <c r="BC148" i="34"/>
  <c r="BA148" i="34"/>
  <c r="K148" i="34"/>
  <c r="I148" i="34"/>
  <c r="G148" i="34"/>
  <c r="BB148" i="34" s="1"/>
  <c r="BE146" i="34"/>
  <c r="BD146" i="34"/>
  <c r="BC146" i="34"/>
  <c r="BA146" i="34"/>
  <c r="K146" i="34"/>
  <c r="I146" i="34"/>
  <c r="G146" i="34"/>
  <c r="BB146" i="34" s="1"/>
  <c r="BE142" i="34"/>
  <c r="BD142" i="34"/>
  <c r="BC142" i="34"/>
  <c r="BA142" i="34"/>
  <c r="K142" i="34"/>
  <c r="I142" i="34"/>
  <c r="G142" i="34"/>
  <c r="BB142" i="34" s="1"/>
  <c r="BE138" i="34"/>
  <c r="BD138" i="34"/>
  <c r="BC138" i="34"/>
  <c r="BA138" i="34"/>
  <c r="K138" i="34"/>
  <c r="I138" i="34"/>
  <c r="G138" i="34"/>
  <c r="BB138" i="34" s="1"/>
  <c r="BE133" i="34"/>
  <c r="BD133" i="34"/>
  <c r="BC133" i="34"/>
  <c r="BA133" i="34"/>
  <c r="K133" i="34"/>
  <c r="I133" i="34"/>
  <c r="G133" i="34"/>
  <c r="BB133" i="34" s="1"/>
  <c r="BE129" i="34"/>
  <c r="BD129" i="34"/>
  <c r="BC129" i="34"/>
  <c r="BA129" i="34"/>
  <c r="K129" i="34"/>
  <c r="I129" i="34"/>
  <c r="G129" i="34"/>
  <c r="BB129" i="34" s="1"/>
  <c r="BE127" i="34"/>
  <c r="BD127" i="34"/>
  <c r="BD149" i="34" s="1"/>
  <c r="H16" i="33" s="1"/>
  <c r="BC127" i="34"/>
  <c r="BA127" i="34"/>
  <c r="K127" i="34"/>
  <c r="K149" i="34" s="1"/>
  <c r="I127" i="34"/>
  <c r="G127" i="34"/>
  <c r="G149" i="34" s="1"/>
  <c r="B16" i="33"/>
  <c r="A16" i="33"/>
  <c r="BE149" i="34"/>
  <c r="I16" i="33" s="1"/>
  <c r="BC149" i="34"/>
  <c r="G16" i="33" s="1"/>
  <c r="BA149" i="34"/>
  <c r="E16" i="33" s="1"/>
  <c r="I149" i="34"/>
  <c r="BE124" i="34"/>
  <c r="BE125" i="34" s="1"/>
  <c r="I15" i="33" s="1"/>
  <c r="BD124" i="34"/>
  <c r="BC124" i="34"/>
  <c r="BC125" i="34" s="1"/>
  <c r="G15" i="33" s="1"/>
  <c r="BB124" i="34"/>
  <c r="BA124" i="34"/>
  <c r="BA125" i="34" s="1"/>
  <c r="E15" i="33" s="1"/>
  <c r="K124" i="34"/>
  <c r="I124" i="34"/>
  <c r="I125" i="34" s="1"/>
  <c r="G124" i="34"/>
  <c r="B15" i="33"/>
  <c r="A15" i="33"/>
  <c r="BD125" i="34"/>
  <c r="H15" i="33" s="1"/>
  <c r="BB125" i="34"/>
  <c r="F15" i="33" s="1"/>
  <c r="K125" i="34"/>
  <c r="G125" i="34"/>
  <c r="BE119" i="34"/>
  <c r="BD119" i="34"/>
  <c r="BC119" i="34"/>
  <c r="BB119" i="34"/>
  <c r="K119" i="34"/>
  <c r="I119" i="34"/>
  <c r="G119" i="34"/>
  <c r="BA119" i="34" s="1"/>
  <c r="BE117" i="34"/>
  <c r="BD117" i="34"/>
  <c r="BC117" i="34"/>
  <c r="BB117" i="34"/>
  <c r="K117" i="34"/>
  <c r="I117" i="34"/>
  <c r="G117" i="34"/>
  <c r="BA117" i="34" s="1"/>
  <c r="BE115" i="34"/>
  <c r="BD115" i="34"/>
  <c r="BC115" i="34"/>
  <c r="BB115" i="34"/>
  <c r="K115" i="34"/>
  <c r="I115" i="34"/>
  <c r="G115" i="34"/>
  <c r="BA115" i="34" s="1"/>
  <c r="BE113" i="34"/>
  <c r="BD113" i="34"/>
  <c r="BC113" i="34"/>
  <c r="BB113" i="34"/>
  <c r="K113" i="34"/>
  <c r="I113" i="34"/>
  <c r="G113" i="34"/>
  <c r="BA113" i="34" s="1"/>
  <c r="BE110" i="34"/>
  <c r="BD110" i="34"/>
  <c r="BD122" i="34" s="1"/>
  <c r="H14" i="33" s="1"/>
  <c r="BC110" i="34"/>
  <c r="BB110" i="34"/>
  <c r="BB122" i="34" s="1"/>
  <c r="F14" i="33" s="1"/>
  <c r="K110" i="34"/>
  <c r="K122" i="34" s="1"/>
  <c r="I110" i="34"/>
  <c r="G110" i="34"/>
  <c r="BA110" i="34" s="1"/>
  <c r="BA122" i="34" s="1"/>
  <c r="E14" i="33" s="1"/>
  <c r="B14" i="33"/>
  <c r="A14" i="33"/>
  <c r="BE122" i="34"/>
  <c r="I14" i="33" s="1"/>
  <c r="BC122" i="34"/>
  <c r="G14" i="33" s="1"/>
  <c r="I122" i="34"/>
  <c r="BE105" i="34"/>
  <c r="BE108" i="34" s="1"/>
  <c r="BD105" i="34"/>
  <c r="BC105" i="34"/>
  <c r="BC108" i="34" s="1"/>
  <c r="G13" i="33" s="1"/>
  <c r="BB105" i="34"/>
  <c r="BA105" i="34"/>
  <c r="BA108" i="34" s="1"/>
  <c r="K105" i="34"/>
  <c r="I105" i="34"/>
  <c r="I108" i="34" s="1"/>
  <c r="G105" i="34"/>
  <c r="I13" i="33"/>
  <c r="E13" i="33"/>
  <c r="B13" i="33"/>
  <c r="A13" i="33"/>
  <c r="BD108" i="34"/>
  <c r="H13" i="33" s="1"/>
  <c r="BB108" i="34"/>
  <c r="F13" i="33" s="1"/>
  <c r="K108" i="34"/>
  <c r="G108" i="34"/>
  <c r="BE100" i="34"/>
  <c r="BD100" i="34"/>
  <c r="BC100" i="34"/>
  <c r="BB100" i="34"/>
  <c r="K100" i="34"/>
  <c r="I100" i="34"/>
  <c r="G100" i="34"/>
  <c r="BA100" i="34" s="1"/>
  <c r="BE97" i="34"/>
  <c r="BD97" i="34"/>
  <c r="BC97" i="34"/>
  <c r="BB97" i="34"/>
  <c r="K97" i="34"/>
  <c r="K103" i="34" s="1"/>
  <c r="I97" i="34"/>
  <c r="G97" i="34"/>
  <c r="B12" i="33"/>
  <c r="A12" i="33"/>
  <c r="BE103" i="34"/>
  <c r="I12" i="33" s="1"/>
  <c r="BC103" i="34"/>
  <c r="G12" i="33" s="1"/>
  <c r="I103" i="34"/>
  <c r="BE93" i="34"/>
  <c r="BD93" i="34"/>
  <c r="BC93" i="34"/>
  <c r="BB93" i="34"/>
  <c r="BA93" i="34"/>
  <c r="K93" i="34"/>
  <c r="I93" i="34"/>
  <c r="G93" i="34"/>
  <c r="BE90" i="34"/>
  <c r="BE95" i="34" s="1"/>
  <c r="BD90" i="34"/>
  <c r="BC90" i="34"/>
  <c r="BC95" i="34" s="1"/>
  <c r="BB90" i="34"/>
  <c r="BA90" i="34"/>
  <c r="BA95" i="34" s="1"/>
  <c r="E11" i="33" s="1"/>
  <c r="K90" i="34"/>
  <c r="I90" i="34"/>
  <c r="I95" i="34" s="1"/>
  <c r="G90" i="34"/>
  <c r="I11" i="33"/>
  <c r="G11" i="33"/>
  <c r="B11" i="33"/>
  <c r="A11" i="33"/>
  <c r="BD95" i="34"/>
  <c r="H11" i="33" s="1"/>
  <c r="BB95" i="34"/>
  <c r="F11" i="33" s="1"/>
  <c r="K95" i="34"/>
  <c r="G95" i="34"/>
  <c r="BE86" i="34"/>
  <c r="BD86" i="34"/>
  <c r="BC86" i="34"/>
  <c r="BB86" i="34"/>
  <c r="K86" i="34"/>
  <c r="I86" i="34"/>
  <c r="G86" i="34"/>
  <c r="BA86" i="34" s="1"/>
  <c r="BE84" i="34"/>
  <c r="BD84" i="34"/>
  <c r="BC84" i="34"/>
  <c r="BB84" i="34"/>
  <c r="K84" i="34"/>
  <c r="I84" i="34"/>
  <c r="G84" i="34"/>
  <c r="BA84" i="34" s="1"/>
  <c r="BE82" i="34"/>
  <c r="BD82" i="34"/>
  <c r="BC82" i="34"/>
  <c r="BB82" i="34"/>
  <c r="K82" i="34"/>
  <c r="I82" i="34"/>
  <c r="G82" i="34"/>
  <c r="BA82" i="34" s="1"/>
  <c r="BE80" i="34"/>
  <c r="BD80" i="34"/>
  <c r="BC80" i="34"/>
  <c r="BB80" i="34"/>
  <c r="K80" i="34"/>
  <c r="I80" i="34"/>
  <c r="G80" i="34"/>
  <c r="BA80" i="34" s="1"/>
  <c r="BE78" i="34"/>
  <c r="BD78" i="34"/>
  <c r="BC78" i="34"/>
  <c r="BB78" i="34"/>
  <c r="K78" i="34"/>
  <c r="I78" i="34"/>
  <c r="G78" i="34"/>
  <c r="BA78" i="34" s="1"/>
  <c r="BE76" i="34"/>
  <c r="BD76" i="34"/>
  <c r="BC76" i="34"/>
  <c r="BB76" i="34"/>
  <c r="K76" i="34"/>
  <c r="I76" i="34"/>
  <c r="G76" i="34"/>
  <c r="BA76" i="34" s="1"/>
  <c r="BE74" i="34"/>
  <c r="BD74" i="34"/>
  <c r="BC74" i="34"/>
  <c r="BB74" i="34"/>
  <c r="K74" i="34"/>
  <c r="I74" i="34"/>
  <c r="G74" i="34"/>
  <c r="BA74" i="34" s="1"/>
  <c r="BE72" i="34"/>
  <c r="BD72" i="34"/>
  <c r="BC72" i="34"/>
  <c r="BB72" i="34"/>
  <c r="K72" i="34"/>
  <c r="I72" i="34"/>
  <c r="G72" i="34"/>
  <c r="BA72" i="34" s="1"/>
  <c r="BE70" i="34"/>
  <c r="BD70" i="34"/>
  <c r="BC70" i="34"/>
  <c r="BB70" i="34"/>
  <c r="K70" i="34"/>
  <c r="I70" i="34"/>
  <c r="G70" i="34"/>
  <c r="BA70" i="34" s="1"/>
  <c r="BE68" i="34"/>
  <c r="BD68" i="34"/>
  <c r="BC68" i="34"/>
  <c r="BB68" i="34"/>
  <c r="K68" i="34"/>
  <c r="I68" i="34"/>
  <c r="G68" i="34"/>
  <c r="BA68" i="34" s="1"/>
  <c r="BE66" i="34"/>
  <c r="BD66" i="34"/>
  <c r="BC66" i="34"/>
  <c r="BB66" i="34"/>
  <c r="K66" i="34"/>
  <c r="I66" i="34"/>
  <c r="G66" i="34"/>
  <c r="BA66" i="34" s="1"/>
  <c r="BE63" i="34"/>
  <c r="BD63" i="34"/>
  <c r="BD88" i="34" s="1"/>
  <c r="BC63" i="34"/>
  <c r="BB63" i="34"/>
  <c r="BB88" i="34" s="1"/>
  <c r="F10" i="33" s="1"/>
  <c r="K63" i="34"/>
  <c r="I63" i="34"/>
  <c r="G63" i="34"/>
  <c r="H10" i="33"/>
  <c r="B10" i="33"/>
  <c r="A10" i="33"/>
  <c r="BE88" i="34"/>
  <c r="I10" i="33" s="1"/>
  <c r="BC88" i="34"/>
  <c r="G10" i="33" s="1"/>
  <c r="I88" i="34"/>
  <c r="BE59" i="34"/>
  <c r="BD59" i="34"/>
  <c r="BC59" i="34"/>
  <c r="BB59" i="34"/>
  <c r="BA59" i="34"/>
  <c r="K59" i="34"/>
  <c r="I59" i="34"/>
  <c r="G59" i="34"/>
  <c r="BE57" i="34"/>
  <c r="BD57" i="34"/>
  <c r="BC57" i="34"/>
  <c r="BB57" i="34"/>
  <c r="BA57" i="34"/>
  <c r="K57" i="34"/>
  <c r="I57" i="34"/>
  <c r="G57" i="34"/>
  <c r="BE55" i="34"/>
  <c r="BD55" i="34"/>
  <c r="BC55" i="34"/>
  <c r="BB55" i="34"/>
  <c r="BA55" i="34"/>
  <c r="K55" i="34"/>
  <c r="I55" i="34"/>
  <c r="G55" i="34"/>
  <c r="BE52" i="34"/>
  <c r="BD52" i="34"/>
  <c r="BC52" i="34"/>
  <c r="BB52" i="34"/>
  <c r="BA52" i="34"/>
  <c r="K52" i="34"/>
  <c r="I52" i="34"/>
  <c r="G52" i="34"/>
  <c r="BE49" i="34"/>
  <c r="BE61" i="34" s="1"/>
  <c r="BD49" i="34"/>
  <c r="BC49" i="34"/>
  <c r="BC61" i="34" s="1"/>
  <c r="G9" i="33" s="1"/>
  <c r="BB49" i="34"/>
  <c r="BA49" i="34"/>
  <c r="BA61" i="34" s="1"/>
  <c r="K49" i="34"/>
  <c r="I49" i="34"/>
  <c r="I61" i="34" s="1"/>
  <c r="G49" i="34"/>
  <c r="I9" i="33"/>
  <c r="E9" i="33"/>
  <c r="B9" i="33"/>
  <c r="A9" i="33"/>
  <c r="BD61" i="34"/>
  <c r="H9" i="33" s="1"/>
  <c r="BB61" i="34"/>
  <c r="F9" i="33" s="1"/>
  <c r="K61" i="34"/>
  <c r="G61" i="34"/>
  <c r="BE44" i="34"/>
  <c r="BD44" i="34"/>
  <c r="BC44" i="34"/>
  <c r="BB44" i="34"/>
  <c r="K44" i="34"/>
  <c r="I44" i="34"/>
  <c r="G44" i="34"/>
  <c r="BA44" i="34" s="1"/>
  <c r="BE42" i="34"/>
  <c r="BD42" i="34"/>
  <c r="BC42" i="34"/>
  <c r="BB42" i="34"/>
  <c r="K42" i="34"/>
  <c r="I42" i="34"/>
  <c r="G42" i="34"/>
  <c r="BA42" i="34" s="1"/>
  <c r="BE40" i="34"/>
  <c r="BD40" i="34"/>
  <c r="BC40" i="34"/>
  <c r="BB40" i="34"/>
  <c r="K40" i="34"/>
  <c r="I40" i="34"/>
  <c r="G40" i="34"/>
  <c r="BA40" i="34" s="1"/>
  <c r="BE38" i="34"/>
  <c r="BD38" i="34"/>
  <c r="BC38" i="34"/>
  <c r="BB38" i="34"/>
  <c r="K38" i="34"/>
  <c r="I38" i="34"/>
  <c r="G38" i="34"/>
  <c r="BA38" i="34" s="1"/>
  <c r="BE36" i="34"/>
  <c r="BD36" i="34"/>
  <c r="BC36" i="34"/>
  <c r="BB36" i="34"/>
  <c r="K36" i="34"/>
  <c r="I36" i="34"/>
  <c r="G36" i="34"/>
  <c r="BA36" i="34" s="1"/>
  <c r="BE33" i="34"/>
  <c r="BD33" i="34"/>
  <c r="BC33" i="34"/>
  <c r="BB33" i="34"/>
  <c r="K33" i="34"/>
  <c r="K47" i="34" s="1"/>
  <c r="I33" i="34"/>
  <c r="G33" i="34"/>
  <c r="B8" i="33"/>
  <c r="A8" i="33"/>
  <c r="BE47" i="34"/>
  <c r="I8" i="33" s="1"/>
  <c r="BC47" i="34"/>
  <c r="G8" i="33" s="1"/>
  <c r="I47" i="34"/>
  <c r="BE28" i="34"/>
  <c r="BD28" i="34"/>
  <c r="BC28" i="34"/>
  <c r="BB28" i="34"/>
  <c r="BA28" i="34"/>
  <c r="K28" i="34"/>
  <c r="I28" i="34"/>
  <c r="G28" i="34"/>
  <c r="BE23" i="34"/>
  <c r="BD23" i="34"/>
  <c r="BC23" i="34"/>
  <c r="BB23" i="34"/>
  <c r="BA23" i="34"/>
  <c r="K23" i="34"/>
  <c r="I23" i="34"/>
  <c r="G23" i="34"/>
  <c r="BE22" i="34"/>
  <c r="BD22" i="34"/>
  <c r="BC22" i="34"/>
  <c r="BB22" i="34"/>
  <c r="BA22" i="34"/>
  <c r="K22" i="34"/>
  <c r="I22" i="34"/>
  <c r="G22" i="34"/>
  <c r="BE21" i="34"/>
  <c r="BD21" i="34"/>
  <c r="BC21" i="34"/>
  <c r="BB21" i="34"/>
  <c r="BA21" i="34"/>
  <c r="K21" i="34"/>
  <c r="I21" i="34"/>
  <c r="G21" i="34"/>
  <c r="BE19" i="34"/>
  <c r="BD19" i="34"/>
  <c r="BC19" i="34"/>
  <c r="BB19" i="34"/>
  <c r="BA19" i="34"/>
  <c r="K19" i="34"/>
  <c r="I19" i="34"/>
  <c r="G19" i="34"/>
  <c r="BE16" i="34"/>
  <c r="BD16" i="34"/>
  <c r="BC16" i="34"/>
  <c r="BB16" i="34"/>
  <c r="BA16" i="34"/>
  <c r="K16" i="34"/>
  <c r="I16" i="34"/>
  <c r="G16" i="34"/>
  <c r="BE14" i="34"/>
  <c r="BD14" i="34"/>
  <c r="BC14" i="34"/>
  <c r="BB14" i="34"/>
  <c r="BA14" i="34"/>
  <c r="K14" i="34"/>
  <c r="I14" i="34"/>
  <c r="G14" i="34"/>
  <c r="BE12" i="34"/>
  <c r="BD12" i="34"/>
  <c r="BC12" i="34"/>
  <c r="BB12" i="34"/>
  <c r="BA12" i="34"/>
  <c r="K12" i="34"/>
  <c r="I12" i="34"/>
  <c r="G12" i="34"/>
  <c r="BE10" i="34"/>
  <c r="BD10" i="34"/>
  <c r="BC10" i="34"/>
  <c r="BB10" i="34"/>
  <c r="BA10" i="34"/>
  <c r="K10" i="34"/>
  <c r="I10" i="34"/>
  <c r="G10" i="34"/>
  <c r="BE8" i="34"/>
  <c r="BE31" i="34" s="1"/>
  <c r="BD8" i="34"/>
  <c r="BC8" i="34"/>
  <c r="BC31" i="34" s="1"/>
  <c r="BB8" i="34"/>
  <c r="BA8" i="34"/>
  <c r="BA31" i="34" s="1"/>
  <c r="E7" i="33" s="1"/>
  <c r="K8" i="34"/>
  <c r="I8" i="34"/>
  <c r="I31" i="34" s="1"/>
  <c r="G8" i="34"/>
  <c r="I7" i="33"/>
  <c r="G7" i="33"/>
  <c r="B7" i="33"/>
  <c r="A7" i="33"/>
  <c r="BD31" i="34"/>
  <c r="H7" i="33" s="1"/>
  <c r="BB31" i="34"/>
  <c r="F7" i="33" s="1"/>
  <c r="K31" i="34"/>
  <c r="G31" i="34"/>
  <c r="E4" i="34"/>
  <c r="F3" i="34"/>
  <c r="G23" i="32"/>
  <c r="C33" i="32"/>
  <c r="F33" i="32" s="1"/>
  <c r="C31" i="32"/>
  <c r="G7" i="32"/>
  <c r="H22" i="30"/>
  <c r="I21" i="30"/>
  <c r="G21" i="29"/>
  <c r="D21" i="29"/>
  <c r="I20" i="30"/>
  <c r="D20" i="29"/>
  <c r="I19" i="30"/>
  <c r="G20" i="29" s="1"/>
  <c r="D19" i="29"/>
  <c r="I18" i="30"/>
  <c r="G19" i="29" s="1"/>
  <c r="G18" i="29"/>
  <c r="D18" i="29"/>
  <c r="I17" i="30"/>
  <c r="G17" i="29"/>
  <c r="D17" i="29"/>
  <c r="I16" i="30"/>
  <c r="D16" i="29"/>
  <c r="I15" i="30"/>
  <c r="G16" i="29" s="1"/>
  <c r="D15" i="29"/>
  <c r="I14" i="30"/>
  <c r="G15" i="29" s="1"/>
  <c r="BE28" i="31"/>
  <c r="BE29" i="31" s="1"/>
  <c r="I8" i="30" s="1"/>
  <c r="BD28" i="31"/>
  <c r="BC28" i="31"/>
  <c r="BC29" i="31" s="1"/>
  <c r="G8" i="30" s="1"/>
  <c r="BB28" i="31"/>
  <c r="BA28" i="31"/>
  <c r="BA29" i="31" s="1"/>
  <c r="E8" i="30" s="1"/>
  <c r="K28" i="31"/>
  <c r="I28" i="31"/>
  <c r="I29" i="31" s="1"/>
  <c r="G28" i="31"/>
  <c r="B8" i="30"/>
  <c r="A8" i="30"/>
  <c r="BD29" i="31"/>
  <c r="H8" i="30" s="1"/>
  <c r="BB29" i="31"/>
  <c r="F8" i="30" s="1"/>
  <c r="K29" i="31"/>
  <c r="G29" i="31"/>
  <c r="BE23" i="31"/>
  <c r="BD23" i="31"/>
  <c r="BC23" i="31"/>
  <c r="BB23" i="31"/>
  <c r="K23" i="31"/>
  <c r="I23" i="31"/>
  <c r="G23" i="31"/>
  <c r="BA23" i="31" s="1"/>
  <c r="BE21" i="31"/>
  <c r="BD21" i="31"/>
  <c r="BC21" i="31"/>
  <c r="BB21" i="31"/>
  <c r="K21" i="31"/>
  <c r="I21" i="31"/>
  <c r="G21" i="31"/>
  <c r="BA21" i="31" s="1"/>
  <c r="BE19" i="31"/>
  <c r="BD19" i="31"/>
  <c r="BC19" i="31"/>
  <c r="BB19" i="31"/>
  <c r="K19" i="31"/>
  <c r="I19" i="31"/>
  <c r="G19" i="31"/>
  <c r="BA19" i="31" s="1"/>
  <c r="BE17" i="31"/>
  <c r="BD17" i="31"/>
  <c r="BC17" i="31"/>
  <c r="BB17" i="31"/>
  <c r="K17" i="31"/>
  <c r="I17" i="31"/>
  <c r="G17" i="31"/>
  <c r="BA17" i="31" s="1"/>
  <c r="BE15" i="31"/>
  <c r="BD15" i="31"/>
  <c r="BC15" i="31"/>
  <c r="BB15" i="31"/>
  <c r="K15" i="31"/>
  <c r="I15" i="31"/>
  <c r="G15" i="31"/>
  <c r="BA15" i="31" s="1"/>
  <c r="BE12" i="31"/>
  <c r="BD12" i="31"/>
  <c r="BC12" i="31"/>
  <c r="BB12" i="31"/>
  <c r="K12" i="31"/>
  <c r="I12" i="31"/>
  <c r="G12" i="31"/>
  <c r="BA12" i="31" s="1"/>
  <c r="BE8" i="31"/>
  <c r="BD8" i="31"/>
  <c r="BD26" i="31" s="1"/>
  <c r="H7" i="30" s="1"/>
  <c r="BC8" i="31"/>
  <c r="BB8" i="31"/>
  <c r="BB26" i="31" s="1"/>
  <c r="F7" i="30" s="1"/>
  <c r="F9" i="30" s="1"/>
  <c r="C16" i="29" s="1"/>
  <c r="K8" i="31"/>
  <c r="K26" i="31" s="1"/>
  <c r="I8" i="31"/>
  <c r="G8" i="31"/>
  <c r="BA8" i="31" s="1"/>
  <c r="BA26" i="31" s="1"/>
  <c r="E7" i="30" s="1"/>
  <c r="B7" i="30"/>
  <c r="A7" i="30"/>
  <c r="BE26" i="31"/>
  <c r="I7" i="30" s="1"/>
  <c r="BC26" i="31"/>
  <c r="G7" i="30" s="1"/>
  <c r="G9" i="30" s="1"/>
  <c r="C18" i="29" s="1"/>
  <c r="I26" i="31"/>
  <c r="E4" i="31"/>
  <c r="F3" i="31"/>
  <c r="G23" i="29"/>
  <c r="F33" i="29"/>
  <c r="C33" i="29"/>
  <c r="C31" i="29"/>
  <c r="G7" i="29"/>
  <c r="H25" i="27"/>
  <c r="I24" i="27"/>
  <c r="G21" i="26"/>
  <c r="D21" i="26"/>
  <c r="I23" i="27"/>
  <c r="D20" i="26"/>
  <c r="I22" i="27"/>
  <c r="G20" i="26" s="1"/>
  <c r="D19" i="26"/>
  <c r="I21" i="27"/>
  <c r="G19" i="26" s="1"/>
  <c r="G18" i="26"/>
  <c r="D18" i="26"/>
  <c r="I20" i="27"/>
  <c r="G17" i="26"/>
  <c r="D17" i="26"/>
  <c r="I19" i="27"/>
  <c r="D16" i="26"/>
  <c r="I18" i="27"/>
  <c r="G16" i="26" s="1"/>
  <c r="D15" i="26"/>
  <c r="I17" i="27"/>
  <c r="G15" i="26" s="1"/>
  <c r="BE45" i="28"/>
  <c r="BE49" i="28" s="1"/>
  <c r="I11" i="27" s="1"/>
  <c r="BD45" i="28"/>
  <c r="BC45" i="28"/>
  <c r="BB45" i="28"/>
  <c r="BA45" i="28"/>
  <c r="BA49" i="28" s="1"/>
  <c r="E11" i="27" s="1"/>
  <c r="K45" i="28"/>
  <c r="I45" i="28"/>
  <c r="G45" i="28"/>
  <c r="B11" i="27"/>
  <c r="A11" i="27"/>
  <c r="BD49" i="28"/>
  <c r="H11" i="27" s="1"/>
  <c r="BC49" i="28"/>
  <c r="G11" i="27" s="1"/>
  <c r="BB49" i="28"/>
  <c r="F11" i="27" s="1"/>
  <c r="K49" i="28"/>
  <c r="I49" i="28"/>
  <c r="G49" i="28"/>
  <c r="BE41" i="28"/>
  <c r="BD41" i="28"/>
  <c r="BD43" i="28" s="1"/>
  <c r="H10" i="27" s="1"/>
  <c r="BC41" i="28"/>
  <c r="BB41" i="28"/>
  <c r="BA41" i="28"/>
  <c r="K41" i="28"/>
  <c r="K43" i="28" s="1"/>
  <c r="I41" i="28"/>
  <c r="G41" i="28"/>
  <c r="B10" i="27"/>
  <c r="A10" i="27"/>
  <c r="BE43" i="28"/>
  <c r="I10" i="27" s="1"/>
  <c r="BC43" i="28"/>
  <c r="G10" i="27" s="1"/>
  <c r="BB43" i="28"/>
  <c r="F10" i="27" s="1"/>
  <c r="BA43" i="28"/>
  <c r="E10" i="27" s="1"/>
  <c r="I43" i="28"/>
  <c r="G43" i="28"/>
  <c r="BE38" i="28"/>
  <c r="BD38" i="28"/>
  <c r="BC38" i="28"/>
  <c r="BA38" i="28"/>
  <c r="K38" i="28"/>
  <c r="I38" i="28"/>
  <c r="G38" i="28"/>
  <c r="BB38" i="28" s="1"/>
  <c r="BE36" i="28"/>
  <c r="BD36" i="28"/>
  <c r="BC36" i="28"/>
  <c r="BA36" i="28"/>
  <c r="K36" i="28"/>
  <c r="I36" i="28"/>
  <c r="G36" i="28"/>
  <c r="BB36" i="28" s="1"/>
  <c r="BE32" i="28"/>
  <c r="BD32" i="28"/>
  <c r="BC32" i="28"/>
  <c r="BC39" i="28" s="1"/>
  <c r="G9" i="27" s="1"/>
  <c r="BA32" i="28"/>
  <c r="K32" i="28"/>
  <c r="I32" i="28"/>
  <c r="I39" i="28" s="1"/>
  <c r="G32" i="28"/>
  <c r="BB32" i="28" s="1"/>
  <c r="B9" i="27"/>
  <c r="A9" i="27"/>
  <c r="BE39" i="28"/>
  <c r="I9" i="27" s="1"/>
  <c r="BD39" i="28"/>
  <c r="H9" i="27" s="1"/>
  <c r="BA39" i="28"/>
  <c r="E9" i="27" s="1"/>
  <c r="K39" i="28"/>
  <c r="G39" i="28"/>
  <c r="BE29" i="28"/>
  <c r="BD29" i="28"/>
  <c r="BC29" i="28"/>
  <c r="BB29" i="28"/>
  <c r="BB30" i="28" s="1"/>
  <c r="F8" i="27" s="1"/>
  <c r="K29" i="28"/>
  <c r="I29" i="28"/>
  <c r="G29" i="28"/>
  <c r="G30" i="28" s="1"/>
  <c r="B8" i="27"/>
  <c r="A8" i="27"/>
  <c r="BE30" i="28"/>
  <c r="I8" i="27" s="1"/>
  <c r="BD30" i="28"/>
  <c r="H8" i="27" s="1"/>
  <c r="BC30" i="28"/>
  <c r="G8" i="27" s="1"/>
  <c r="K30" i="28"/>
  <c r="I30" i="28"/>
  <c r="BE24" i="28"/>
  <c r="BD24" i="28"/>
  <c r="BC24" i="28"/>
  <c r="BB24" i="28"/>
  <c r="BA24" i="28"/>
  <c r="K24" i="28"/>
  <c r="I24" i="28"/>
  <c r="G24" i="28"/>
  <c r="BE21" i="28"/>
  <c r="BD21" i="28"/>
  <c r="BC21" i="28"/>
  <c r="BB21" i="28"/>
  <c r="BA21" i="28"/>
  <c r="K21" i="28"/>
  <c r="I21" i="28"/>
  <c r="G21" i="28"/>
  <c r="BE19" i="28"/>
  <c r="BD19" i="28"/>
  <c r="BC19" i="28"/>
  <c r="BB19" i="28"/>
  <c r="BA19" i="28"/>
  <c r="K19" i="28"/>
  <c r="I19" i="28"/>
  <c r="G19" i="28"/>
  <c r="BE17" i="28"/>
  <c r="BD17" i="28"/>
  <c r="BC17" i="28"/>
  <c r="BB17" i="28"/>
  <c r="BA17" i="28"/>
  <c r="K17" i="28"/>
  <c r="I17" i="28"/>
  <c r="G17" i="28"/>
  <c r="BE14" i="28"/>
  <c r="BD14" i="28"/>
  <c r="BC14" i="28"/>
  <c r="BB14" i="28"/>
  <c r="BA14" i="28"/>
  <c r="K14" i="28"/>
  <c r="I14" i="28"/>
  <c r="G14" i="28"/>
  <c r="BE11" i="28"/>
  <c r="BD11" i="28"/>
  <c r="BC11" i="28"/>
  <c r="BB11" i="28"/>
  <c r="BA11" i="28"/>
  <c r="K11" i="28"/>
  <c r="I11" i="28"/>
  <c r="G11" i="28"/>
  <c r="BE8" i="28"/>
  <c r="BE27" i="28" s="1"/>
  <c r="I7" i="27" s="1"/>
  <c r="BD8" i="28"/>
  <c r="BC8" i="28"/>
  <c r="BB8" i="28"/>
  <c r="BA8" i="28"/>
  <c r="BA27" i="28" s="1"/>
  <c r="E7" i="27" s="1"/>
  <c r="K8" i="28"/>
  <c r="I8" i="28"/>
  <c r="G8" i="28"/>
  <c r="B7" i="27"/>
  <c r="A7" i="27"/>
  <c r="BD27" i="28"/>
  <c r="H7" i="27" s="1"/>
  <c r="BC27" i="28"/>
  <c r="G7" i="27" s="1"/>
  <c r="BB27" i="28"/>
  <c r="F7" i="27" s="1"/>
  <c r="K27" i="28"/>
  <c r="I27" i="28"/>
  <c r="G27" i="28"/>
  <c r="E4" i="28"/>
  <c r="F3" i="28"/>
  <c r="G23" i="26"/>
  <c r="C33" i="26"/>
  <c r="F33" i="26" s="1"/>
  <c r="C31" i="26"/>
  <c r="G7" i="26"/>
  <c r="H26" i="24"/>
  <c r="I25" i="24"/>
  <c r="G21" i="23"/>
  <c r="D21" i="23"/>
  <c r="I24" i="24"/>
  <c r="D20" i="23"/>
  <c r="I23" i="24"/>
  <c r="G20" i="23" s="1"/>
  <c r="D19" i="23"/>
  <c r="I22" i="24"/>
  <c r="G19" i="23" s="1"/>
  <c r="D18" i="23"/>
  <c r="I21" i="24"/>
  <c r="G18" i="23" s="1"/>
  <c r="G17" i="23"/>
  <c r="D17" i="23"/>
  <c r="I20" i="24"/>
  <c r="G16" i="23"/>
  <c r="D16" i="23"/>
  <c r="I19" i="24"/>
  <c r="D15" i="23"/>
  <c r="I18" i="24"/>
  <c r="G15" i="23" s="1"/>
  <c r="BE66" i="25"/>
  <c r="BE70" i="25" s="1"/>
  <c r="I12" i="24" s="1"/>
  <c r="BD66" i="25"/>
  <c r="BC66" i="25"/>
  <c r="BC70" i="25" s="1"/>
  <c r="G12" i="24" s="1"/>
  <c r="BB66" i="25"/>
  <c r="BA66" i="25"/>
  <c r="BA70" i="25" s="1"/>
  <c r="E12" i="24" s="1"/>
  <c r="K66" i="25"/>
  <c r="I66" i="25"/>
  <c r="I70" i="25" s="1"/>
  <c r="G66" i="25"/>
  <c r="B12" i="24"/>
  <c r="A12" i="24"/>
  <c r="BD70" i="25"/>
  <c r="H12" i="24" s="1"/>
  <c r="BB70" i="25"/>
  <c r="F12" i="24" s="1"/>
  <c r="K70" i="25"/>
  <c r="G70" i="25"/>
  <c r="BE62" i="25"/>
  <c r="BC62" i="25"/>
  <c r="BB62" i="25"/>
  <c r="BB64" i="25" s="1"/>
  <c r="F11" i="24" s="1"/>
  <c r="BA62" i="25"/>
  <c r="K62" i="25"/>
  <c r="K64" i="25" s="1"/>
  <c r="I62" i="25"/>
  <c r="G62" i="25"/>
  <c r="BD62" i="25" s="1"/>
  <c r="BD64" i="25" s="1"/>
  <c r="H11" i="24" s="1"/>
  <c r="B11" i="24"/>
  <c r="A11" i="24"/>
  <c r="BE64" i="25"/>
  <c r="I11" i="24" s="1"/>
  <c r="BC64" i="25"/>
  <c r="G11" i="24" s="1"/>
  <c r="BA64" i="25"/>
  <c r="E11" i="24" s="1"/>
  <c r="I64" i="25"/>
  <c r="BE59" i="25"/>
  <c r="BD59" i="25"/>
  <c r="BC59" i="25"/>
  <c r="BA59" i="25"/>
  <c r="K59" i="25"/>
  <c r="I59" i="25"/>
  <c r="G59" i="25"/>
  <c r="BB59" i="25" s="1"/>
  <c r="BE55" i="25"/>
  <c r="BD55" i="25"/>
  <c r="BC55" i="25"/>
  <c r="BA55" i="25"/>
  <c r="K55" i="25"/>
  <c r="I55" i="25"/>
  <c r="G55" i="25"/>
  <c r="BB55" i="25" s="1"/>
  <c r="BE51" i="25"/>
  <c r="BE60" i="25" s="1"/>
  <c r="I10" i="24" s="1"/>
  <c r="BD51" i="25"/>
  <c r="BC51" i="25"/>
  <c r="BC60" i="25" s="1"/>
  <c r="G10" i="24" s="1"/>
  <c r="BA51" i="25"/>
  <c r="BA60" i="25" s="1"/>
  <c r="E10" i="24" s="1"/>
  <c r="K51" i="25"/>
  <c r="I51" i="25"/>
  <c r="I60" i="25" s="1"/>
  <c r="G51" i="25"/>
  <c r="BB51" i="25" s="1"/>
  <c r="B10" i="24"/>
  <c r="A10" i="24"/>
  <c r="BD60" i="25"/>
  <c r="H10" i="24" s="1"/>
  <c r="K60" i="25"/>
  <c r="G60" i="25"/>
  <c r="BE48" i="25"/>
  <c r="BD48" i="25"/>
  <c r="BD49" i="25" s="1"/>
  <c r="H9" i="24" s="1"/>
  <c r="BC48" i="25"/>
  <c r="BB48" i="25"/>
  <c r="BB49" i="25" s="1"/>
  <c r="F9" i="24" s="1"/>
  <c r="K48" i="25"/>
  <c r="K49" i="25" s="1"/>
  <c r="I48" i="25"/>
  <c r="G48" i="25"/>
  <c r="G49" i="25" s="1"/>
  <c r="B9" i="24"/>
  <c r="A9" i="24"/>
  <c r="BE49" i="25"/>
  <c r="I9" i="24" s="1"/>
  <c r="BC49" i="25"/>
  <c r="G9" i="24" s="1"/>
  <c r="I49" i="25"/>
  <c r="BE44" i="25"/>
  <c r="BD44" i="25"/>
  <c r="BC44" i="25"/>
  <c r="BB44" i="25"/>
  <c r="BA44" i="25"/>
  <c r="K44" i="25"/>
  <c r="I44" i="25"/>
  <c r="G44" i="25"/>
  <c r="BE42" i="25"/>
  <c r="BD42" i="25"/>
  <c r="BC42" i="25"/>
  <c r="BB42" i="25"/>
  <c r="BA42" i="25"/>
  <c r="K42" i="25"/>
  <c r="I42" i="25"/>
  <c r="G42" i="25"/>
  <c r="BE39" i="25"/>
  <c r="BE46" i="25" s="1"/>
  <c r="I8" i="24" s="1"/>
  <c r="BD39" i="25"/>
  <c r="BC39" i="25"/>
  <c r="BC46" i="25" s="1"/>
  <c r="G8" i="24" s="1"/>
  <c r="BB39" i="25"/>
  <c r="BA39" i="25"/>
  <c r="BA46" i="25" s="1"/>
  <c r="E8" i="24" s="1"/>
  <c r="K39" i="25"/>
  <c r="I39" i="25"/>
  <c r="I46" i="25" s="1"/>
  <c r="G39" i="25"/>
  <c r="B8" i="24"/>
  <c r="A8" i="24"/>
  <c r="BD46" i="25"/>
  <c r="H8" i="24" s="1"/>
  <c r="BB46" i="25"/>
  <c r="F8" i="24" s="1"/>
  <c r="K46" i="25"/>
  <c r="G46" i="25"/>
  <c r="BE35" i="25"/>
  <c r="BD35" i="25"/>
  <c r="BC35" i="25"/>
  <c r="BB35" i="25"/>
  <c r="K35" i="25"/>
  <c r="I35" i="25"/>
  <c r="G35" i="25"/>
  <c r="BA35" i="25" s="1"/>
  <c r="BE33" i="25"/>
  <c r="BD33" i="25"/>
  <c r="BC33" i="25"/>
  <c r="BB33" i="25"/>
  <c r="K33" i="25"/>
  <c r="I33" i="25"/>
  <c r="G33" i="25"/>
  <c r="BA33" i="25" s="1"/>
  <c r="BE31" i="25"/>
  <c r="BD31" i="25"/>
  <c r="BC31" i="25"/>
  <c r="BB31" i="25"/>
  <c r="K31" i="25"/>
  <c r="I31" i="25"/>
  <c r="G31" i="25"/>
  <c r="BA31" i="25" s="1"/>
  <c r="BE28" i="25"/>
  <c r="BD28" i="25"/>
  <c r="BC28" i="25"/>
  <c r="BB28" i="25"/>
  <c r="K28" i="25"/>
  <c r="I28" i="25"/>
  <c r="G28" i="25"/>
  <c r="BA28" i="25" s="1"/>
  <c r="BE24" i="25"/>
  <c r="BD24" i="25"/>
  <c r="BC24" i="25"/>
  <c r="BB24" i="25"/>
  <c r="K24" i="25"/>
  <c r="I24" i="25"/>
  <c r="G24" i="25"/>
  <c r="BA24" i="25" s="1"/>
  <c r="BE22" i="25"/>
  <c r="BD22" i="25"/>
  <c r="BC22" i="25"/>
  <c r="BB22" i="25"/>
  <c r="K22" i="25"/>
  <c r="I22" i="25"/>
  <c r="G22" i="25"/>
  <c r="BA22" i="25" s="1"/>
  <c r="BE20" i="25"/>
  <c r="BD20" i="25"/>
  <c r="BC20" i="25"/>
  <c r="BB20" i="25"/>
  <c r="K20" i="25"/>
  <c r="I20" i="25"/>
  <c r="G20" i="25"/>
  <c r="BA20" i="25" s="1"/>
  <c r="BE18" i="25"/>
  <c r="BD18" i="25"/>
  <c r="BC18" i="25"/>
  <c r="BB18" i="25"/>
  <c r="K18" i="25"/>
  <c r="I18" i="25"/>
  <c r="G18" i="25"/>
  <c r="BA18" i="25" s="1"/>
  <c r="BE16" i="25"/>
  <c r="BD16" i="25"/>
  <c r="BC16" i="25"/>
  <c r="BB16" i="25"/>
  <c r="K16" i="25"/>
  <c r="I16" i="25"/>
  <c r="G16" i="25"/>
  <c r="BA16" i="25" s="1"/>
  <c r="BE14" i="25"/>
  <c r="BD14" i="25"/>
  <c r="BC14" i="25"/>
  <c r="BB14" i="25"/>
  <c r="K14" i="25"/>
  <c r="I14" i="25"/>
  <c r="G14" i="25"/>
  <c r="BA14" i="25" s="1"/>
  <c r="BE11" i="25"/>
  <c r="BD11" i="25"/>
  <c r="BC11" i="25"/>
  <c r="BB11" i="25"/>
  <c r="K11" i="25"/>
  <c r="I11" i="25"/>
  <c r="G11" i="25"/>
  <c r="BA11" i="25" s="1"/>
  <c r="BE8" i="25"/>
  <c r="BD8" i="25"/>
  <c r="BD37" i="25" s="1"/>
  <c r="H7" i="24" s="1"/>
  <c r="BC8" i="25"/>
  <c r="BB8" i="25"/>
  <c r="BB37" i="25" s="1"/>
  <c r="F7" i="24" s="1"/>
  <c r="K8" i="25"/>
  <c r="K37" i="25" s="1"/>
  <c r="I8" i="25"/>
  <c r="G8" i="25"/>
  <c r="BA8" i="25" s="1"/>
  <c r="BA37" i="25" s="1"/>
  <c r="E7" i="24" s="1"/>
  <c r="B7" i="24"/>
  <c r="A7" i="24"/>
  <c r="BE37" i="25"/>
  <c r="I7" i="24" s="1"/>
  <c r="BC37" i="25"/>
  <c r="G7" i="24" s="1"/>
  <c r="I37" i="25"/>
  <c r="E4" i="25"/>
  <c r="F3" i="25"/>
  <c r="G23" i="23"/>
  <c r="C33" i="23"/>
  <c r="F33" i="23" s="1"/>
  <c r="C31" i="23"/>
  <c r="G7" i="23"/>
  <c r="H26" i="21"/>
  <c r="I25" i="21"/>
  <c r="D21" i="20"/>
  <c r="I24" i="21"/>
  <c r="G21" i="20" s="1"/>
  <c r="D20" i="20"/>
  <c r="I23" i="21"/>
  <c r="G20" i="20" s="1"/>
  <c r="G19" i="20"/>
  <c r="D19" i="20"/>
  <c r="I22" i="21"/>
  <c r="G18" i="20"/>
  <c r="D18" i="20"/>
  <c r="I21" i="21"/>
  <c r="D17" i="20"/>
  <c r="I20" i="21"/>
  <c r="G17" i="20" s="1"/>
  <c r="D16" i="20"/>
  <c r="I19" i="21"/>
  <c r="G16" i="20" s="1"/>
  <c r="G15" i="20"/>
  <c r="D15" i="20"/>
  <c r="I18" i="21"/>
  <c r="BE74" i="22"/>
  <c r="BD74" i="22"/>
  <c r="BC74" i="22"/>
  <c r="BA74" i="22"/>
  <c r="K74" i="22"/>
  <c r="I74" i="22"/>
  <c r="G74" i="22"/>
  <c r="BB74" i="22" s="1"/>
  <c r="BE67" i="22"/>
  <c r="BE75" i="22" s="1"/>
  <c r="I12" i="21" s="1"/>
  <c r="BD67" i="22"/>
  <c r="BC67" i="22"/>
  <c r="BC75" i="22" s="1"/>
  <c r="G12" i="21" s="1"/>
  <c r="BA67" i="22"/>
  <c r="BA75" i="22" s="1"/>
  <c r="E12" i="21" s="1"/>
  <c r="K67" i="22"/>
  <c r="I67" i="22"/>
  <c r="I75" i="22" s="1"/>
  <c r="G67" i="22"/>
  <c r="BB67" i="22" s="1"/>
  <c r="BB75" i="22" s="1"/>
  <c r="F12" i="21" s="1"/>
  <c r="B12" i="21"/>
  <c r="A12" i="21"/>
  <c r="BD75" i="22"/>
  <c r="H12" i="21" s="1"/>
  <c r="K75" i="22"/>
  <c r="G75" i="22"/>
  <c r="BE64" i="22"/>
  <c r="BD64" i="22"/>
  <c r="BC64" i="22"/>
  <c r="BA64" i="22"/>
  <c r="K64" i="22"/>
  <c r="I64" i="22"/>
  <c r="G64" i="22"/>
  <c r="BB64" i="22" s="1"/>
  <c r="BE62" i="22"/>
  <c r="BD62" i="22"/>
  <c r="BC62" i="22"/>
  <c r="BA62" i="22"/>
  <c r="K62" i="22"/>
  <c r="I62" i="22"/>
  <c r="G62" i="22"/>
  <c r="BB62" i="22" s="1"/>
  <c r="BE60" i="22"/>
  <c r="BD60" i="22"/>
  <c r="BC60" i="22"/>
  <c r="BA60" i="22"/>
  <c r="K60" i="22"/>
  <c r="I60" i="22"/>
  <c r="G60" i="22"/>
  <c r="BB60" i="22" s="1"/>
  <c r="BE57" i="22"/>
  <c r="BD57" i="22"/>
  <c r="BC57" i="22"/>
  <c r="BA57" i="22"/>
  <c r="K57" i="22"/>
  <c r="I57" i="22"/>
  <c r="G57" i="22"/>
  <c r="BB57" i="22" s="1"/>
  <c r="BE54" i="22"/>
  <c r="BD54" i="22"/>
  <c r="BC54" i="22"/>
  <c r="BA54" i="22"/>
  <c r="K54" i="22"/>
  <c r="I54" i="22"/>
  <c r="G54" i="22"/>
  <c r="BB54" i="22" s="1"/>
  <c r="BE50" i="22"/>
  <c r="BD50" i="22"/>
  <c r="BC50" i="22"/>
  <c r="BA50" i="22"/>
  <c r="K50" i="22"/>
  <c r="I50" i="22"/>
  <c r="G50" i="22"/>
  <c r="BB50" i="22" s="1"/>
  <c r="BE47" i="22"/>
  <c r="BD47" i="22"/>
  <c r="BD65" i="22" s="1"/>
  <c r="H11" i="21" s="1"/>
  <c r="BC47" i="22"/>
  <c r="BA47" i="22"/>
  <c r="K47" i="22"/>
  <c r="K65" i="22" s="1"/>
  <c r="I47" i="22"/>
  <c r="G47" i="22"/>
  <c r="G65" i="22" s="1"/>
  <c r="B11" i="21"/>
  <c r="A11" i="21"/>
  <c r="BE65" i="22"/>
  <c r="I11" i="21" s="1"/>
  <c r="BC65" i="22"/>
  <c r="G11" i="21" s="1"/>
  <c r="BA65" i="22"/>
  <c r="E11" i="21" s="1"/>
  <c r="I65" i="22"/>
  <c r="BE44" i="22"/>
  <c r="BE45" i="22" s="1"/>
  <c r="I10" i="21" s="1"/>
  <c r="BD44" i="22"/>
  <c r="BC44" i="22"/>
  <c r="BC45" i="22" s="1"/>
  <c r="G10" i="21" s="1"/>
  <c r="BB44" i="22"/>
  <c r="BA44" i="22"/>
  <c r="BA45" i="22" s="1"/>
  <c r="E10" i="21" s="1"/>
  <c r="K44" i="22"/>
  <c r="I44" i="22"/>
  <c r="I45" i="22" s="1"/>
  <c r="G44" i="22"/>
  <c r="B10" i="21"/>
  <c r="A10" i="21"/>
  <c r="BD45" i="22"/>
  <c r="H10" i="21" s="1"/>
  <c r="BB45" i="22"/>
  <c r="F10" i="21" s="1"/>
  <c r="K45" i="22"/>
  <c r="G45" i="22"/>
  <c r="BE39" i="22"/>
  <c r="BD39" i="22"/>
  <c r="BD42" i="22" s="1"/>
  <c r="H9" i="21" s="1"/>
  <c r="BC39" i="22"/>
  <c r="BB39" i="22"/>
  <c r="BB42" i="22" s="1"/>
  <c r="F9" i="21" s="1"/>
  <c r="K39" i="22"/>
  <c r="K42" i="22" s="1"/>
  <c r="I39" i="22"/>
  <c r="G39" i="22"/>
  <c r="G42" i="22" s="1"/>
  <c r="B9" i="21"/>
  <c r="A9" i="21"/>
  <c r="BE42" i="22"/>
  <c r="I9" i="21" s="1"/>
  <c r="BC42" i="22"/>
  <c r="G9" i="21" s="1"/>
  <c r="I42" i="22"/>
  <c r="BE34" i="22"/>
  <c r="BD34" i="22"/>
  <c r="BC34" i="22"/>
  <c r="BB34" i="22"/>
  <c r="BA34" i="22"/>
  <c r="K34" i="22"/>
  <c r="I34" i="22"/>
  <c r="G34" i="22"/>
  <c r="BE32" i="22"/>
  <c r="BE37" i="22" s="1"/>
  <c r="I8" i="21" s="1"/>
  <c r="BD32" i="22"/>
  <c r="BC32" i="22"/>
  <c r="BC37" i="22" s="1"/>
  <c r="G8" i="21" s="1"/>
  <c r="BB32" i="22"/>
  <c r="BA32" i="22"/>
  <c r="BA37" i="22" s="1"/>
  <c r="E8" i="21" s="1"/>
  <c r="K32" i="22"/>
  <c r="I32" i="22"/>
  <c r="I37" i="22" s="1"/>
  <c r="G32" i="22"/>
  <c r="B8" i="21"/>
  <c r="A8" i="21"/>
  <c r="BD37" i="22"/>
  <c r="H8" i="21" s="1"/>
  <c r="BB37" i="22"/>
  <c r="F8" i="21" s="1"/>
  <c r="K37" i="22"/>
  <c r="G37" i="22"/>
  <c r="BE28" i="22"/>
  <c r="BD28" i="22"/>
  <c r="BC28" i="22"/>
  <c r="BB28" i="22"/>
  <c r="K28" i="22"/>
  <c r="I28" i="22"/>
  <c r="G28" i="22"/>
  <c r="BA28" i="22" s="1"/>
  <c r="BE26" i="22"/>
  <c r="BD26" i="22"/>
  <c r="BC26" i="22"/>
  <c r="BB26" i="22"/>
  <c r="K26" i="22"/>
  <c r="I26" i="22"/>
  <c r="G26" i="22"/>
  <c r="BA26" i="22" s="1"/>
  <c r="BE23" i="22"/>
  <c r="BD23" i="22"/>
  <c r="BC23" i="22"/>
  <c r="BB23" i="22"/>
  <c r="K23" i="22"/>
  <c r="I23" i="22"/>
  <c r="G23" i="22"/>
  <c r="BA23" i="22" s="1"/>
  <c r="BE20" i="22"/>
  <c r="BD20" i="22"/>
  <c r="BC20" i="22"/>
  <c r="BB20" i="22"/>
  <c r="K20" i="22"/>
  <c r="I20" i="22"/>
  <c r="G20" i="22"/>
  <c r="BA20" i="22" s="1"/>
  <c r="BE16" i="22"/>
  <c r="BD16" i="22"/>
  <c r="BC16" i="22"/>
  <c r="BB16" i="22"/>
  <c r="K16" i="22"/>
  <c r="I16" i="22"/>
  <c r="G16" i="22"/>
  <c r="BA16" i="22" s="1"/>
  <c r="BE14" i="22"/>
  <c r="BD14" i="22"/>
  <c r="BC14" i="22"/>
  <c r="BB14" i="22"/>
  <c r="K14" i="22"/>
  <c r="I14" i="22"/>
  <c r="G14" i="22"/>
  <c r="BA14" i="22" s="1"/>
  <c r="BE12" i="22"/>
  <c r="BD12" i="22"/>
  <c r="BC12" i="22"/>
  <c r="BB12" i="22"/>
  <c r="K12" i="22"/>
  <c r="I12" i="22"/>
  <c r="G12" i="22"/>
  <c r="BA12" i="22" s="1"/>
  <c r="BE10" i="22"/>
  <c r="BD10" i="22"/>
  <c r="BC10" i="22"/>
  <c r="BB10" i="22"/>
  <c r="K10" i="22"/>
  <c r="I10" i="22"/>
  <c r="G10" i="22"/>
  <c r="BA10" i="22" s="1"/>
  <c r="BE8" i="22"/>
  <c r="BD8" i="22"/>
  <c r="BD30" i="22" s="1"/>
  <c r="H7" i="21" s="1"/>
  <c r="BC8" i="22"/>
  <c r="BB8" i="22"/>
  <c r="BB30" i="22" s="1"/>
  <c r="F7" i="21" s="1"/>
  <c r="K8" i="22"/>
  <c r="K30" i="22" s="1"/>
  <c r="I8" i="22"/>
  <c r="G8" i="22"/>
  <c r="BA8" i="22" s="1"/>
  <c r="B7" i="21"/>
  <c r="A7" i="21"/>
  <c r="BE30" i="22"/>
  <c r="I7" i="21" s="1"/>
  <c r="BC30" i="22"/>
  <c r="G7" i="21" s="1"/>
  <c r="I30" i="22"/>
  <c r="E4" i="22"/>
  <c r="F3" i="22"/>
  <c r="G23" i="20"/>
  <c r="C33" i="20"/>
  <c r="F33" i="20" s="1"/>
  <c r="C31" i="20"/>
  <c r="G7" i="20"/>
  <c r="H26" i="18"/>
  <c r="I25" i="18"/>
  <c r="D21" i="17"/>
  <c r="I24" i="18"/>
  <c r="G21" i="17" s="1"/>
  <c r="D20" i="17"/>
  <c r="I23" i="18"/>
  <c r="G20" i="17" s="1"/>
  <c r="G19" i="17"/>
  <c r="D19" i="17"/>
  <c r="I22" i="18"/>
  <c r="G18" i="17"/>
  <c r="D18" i="17"/>
  <c r="I21" i="18"/>
  <c r="D17" i="17"/>
  <c r="I20" i="18"/>
  <c r="G17" i="17" s="1"/>
  <c r="D16" i="17"/>
  <c r="I19" i="18"/>
  <c r="G16" i="17" s="1"/>
  <c r="G15" i="17"/>
  <c r="D15" i="17"/>
  <c r="I18" i="18"/>
  <c r="BE112" i="19"/>
  <c r="BC112" i="19"/>
  <c r="BB112" i="19"/>
  <c r="BA112" i="19"/>
  <c r="K112" i="19"/>
  <c r="I112" i="19"/>
  <c r="G112" i="19"/>
  <c r="BD112" i="19" s="1"/>
  <c r="BE110" i="19"/>
  <c r="BC110" i="19"/>
  <c r="BB110" i="19"/>
  <c r="BA110" i="19"/>
  <c r="K110" i="19"/>
  <c r="I110" i="19"/>
  <c r="G110" i="19"/>
  <c r="BD110" i="19" s="1"/>
  <c r="BE108" i="19"/>
  <c r="BC108" i="19"/>
  <c r="BB108" i="19"/>
  <c r="BA108" i="19"/>
  <c r="K108" i="19"/>
  <c r="I108" i="19"/>
  <c r="G108" i="19"/>
  <c r="BD108" i="19" s="1"/>
  <c r="BE105" i="19"/>
  <c r="BC105" i="19"/>
  <c r="BB105" i="19"/>
  <c r="BA105" i="19"/>
  <c r="K105" i="19"/>
  <c r="I105" i="19"/>
  <c r="G105" i="19"/>
  <c r="BD105" i="19" s="1"/>
  <c r="BE102" i="19"/>
  <c r="BC102" i="19"/>
  <c r="BB102" i="19"/>
  <c r="BA102" i="19"/>
  <c r="K102" i="19"/>
  <c r="I102" i="19"/>
  <c r="G102" i="19"/>
  <c r="BD102" i="19" s="1"/>
  <c r="BE98" i="19"/>
  <c r="BE114" i="19" s="1"/>
  <c r="I12" i="18" s="1"/>
  <c r="BC98" i="19"/>
  <c r="BB98" i="19"/>
  <c r="BB114" i="19" s="1"/>
  <c r="F12" i="18" s="1"/>
  <c r="BA98" i="19"/>
  <c r="BA114" i="19" s="1"/>
  <c r="E12" i="18" s="1"/>
  <c r="K98" i="19"/>
  <c r="I98" i="19"/>
  <c r="G98" i="19"/>
  <c r="BD98" i="19" s="1"/>
  <c r="BD114" i="19" s="1"/>
  <c r="H12" i="18" s="1"/>
  <c r="B12" i="18"/>
  <c r="A12" i="18"/>
  <c r="BC114" i="19"/>
  <c r="G12" i="18" s="1"/>
  <c r="K114" i="19"/>
  <c r="I114" i="19"/>
  <c r="BE92" i="19"/>
  <c r="BD92" i="19"/>
  <c r="BC92" i="19"/>
  <c r="BB92" i="19"/>
  <c r="BA92" i="19"/>
  <c r="K92" i="19"/>
  <c r="I92" i="19"/>
  <c r="G92" i="19"/>
  <c r="BE89" i="19"/>
  <c r="BD89" i="19"/>
  <c r="BC89" i="19"/>
  <c r="BB89" i="19"/>
  <c r="BA89" i="19"/>
  <c r="K89" i="19"/>
  <c r="I89" i="19"/>
  <c r="G89" i="19"/>
  <c r="BE87" i="19"/>
  <c r="BD87" i="19"/>
  <c r="BC87" i="19"/>
  <c r="BB87" i="19"/>
  <c r="BA87" i="19"/>
  <c r="K87" i="19"/>
  <c r="I87" i="19"/>
  <c r="G87" i="19"/>
  <c r="BE85" i="19"/>
  <c r="BD85" i="19"/>
  <c r="BC85" i="19"/>
  <c r="BB85" i="19"/>
  <c r="BA85" i="19"/>
  <c r="K85" i="19"/>
  <c r="I85" i="19"/>
  <c r="G85" i="19"/>
  <c r="BE82" i="19"/>
  <c r="BD82" i="19"/>
  <c r="BC82" i="19"/>
  <c r="BB82" i="19"/>
  <c r="BA82" i="19"/>
  <c r="K82" i="19"/>
  <c r="I82" i="19"/>
  <c r="G82" i="19"/>
  <c r="BE79" i="19"/>
  <c r="BE96" i="19" s="1"/>
  <c r="I11" i="18" s="1"/>
  <c r="BD79" i="19"/>
  <c r="BD96" i="19" s="1"/>
  <c r="H11" i="18" s="1"/>
  <c r="BC79" i="19"/>
  <c r="BB79" i="19"/>
  <c r="BA79" i="19"/>
  <c r="BA96" i="19" s="1"/>
  <c r="E11" i="18" s="1"/>
  <c r="K79" i="19"/>
  <c r="K96" i="19" s="1"/>
  <c r="I79" i="19"/>
  <c r="G79" i="19"/>
  <c r="B11" i="18"/>
  <c r="A11" i="18"/>
  <c r="BC96" i="19"/>
  <c r="G11" i="18" s="1"/>
  <c r="BB96" i="19"/>
  <c r="F11" i="18" s="1"/>
  <c r="I96" i="19"/>
  <c r="G96" i="19"/>
  <c r="BE74" i="19"/>
  <c r="BD74" i="19"/>
  <c r="BD77" i="19" s="1"/>
  <c r="H10" i="18" s="1"/>
  <c r="BC74" i="19"/>
  <c r="BC77" i="19" s="1"/>
  <c r="G10" i="18" s="1"/>
  <c r="BA74" i="19"/>
  <c r="K74" i="19"/>
  <c r="K77" i="19" s="1"/>
  <c r="I74" i="19"/>
  <c r="I77" i="19" s="1"/>
  <c r="G74" i="19"/>
  <c r="BB74" i="19" s="1"/>
  <c r="BB77" i="19" s="1"/>
  <c r="F10" i="18" s="1"/>
  <c r="B10" i="18"/>
  <c r="A10" i="18"/>
  <c r="BE77" i="19"/>
  <c r="I10" i="18" s="1"/>
  <c r="BA77" i="19"/>
  <c r="E10" i="18" s="1"/>
  <c r="G77" i="19"/>
  <c r="BE71" i="19"/>
  <c r="BD71" i="19"/>
  <c r="BC71" i="19"/>
  <c r="BC72" i="19" s="1"/>
  <c r="G9" i="18" s="1"/>
  <c r="BB71" i="19"/>
  <c r="BB72" i="19" s="1"/>
  <c r="F9" i="18" s="1"/>
  <c r="K71" i="19"/>
  <c r="I71" i="19"/>
  <c r="I72" i="19" s="1"/>
  <c r="G71" i="19"/>
  <c r="BA71" i="19" s="1"/>
  <c r="BA72" i="19" s="1"/>
  <c r="E9" i="18" s="1"/>
  <c r="B9" i="18"/>
  <c r="A9" i="18"/>
  <c r="BE72" i="19"/>
  <c r="I9" i="18" s="1"/>
  <c r="BD72" i="19"/>
  <c r="H9" i="18" s="1"/>
  <c r="K72" i="19"/>
  <c r="BE66" i="19"/>
  <c r="BE69" i="19" s="1"/>
  <c r="I8" i="18" s="1"/>
  <c r="BD66" i="19"/>
  <c r="BC66" i="19"/>
  <c r="BB66" i="19"/>
  <c r="BB69" i="19" s="1"/>
  <c r="F8" i="18" s="1"/>
  <c r="BA66" i="19"/>
  <c r="BA69" i="19" s="1"/>
  <c r="E8" i="18" s="1"/>
  <c r="K66" i="19"/>
  <c r="I66" i="19"/>
  <c r="G66" i="19"/>
  <c r="G69" i="19" s="1"/>
  <c r="B8" i="18"/>
  <c r="A8" i="18"/>
  <c r="BD69" i="19"/>
  <c r="H8" i="18" s="1"/>
  <c r="BC69" i="19"/>
  <c r="G8" i="18" s="1"/>
  <c r="K69" i="19"/>
  <c r="I69" i="19"/>
  <c r="BE61" i="19"/>
  <c r="BD61" i="19"/>
  <c r="BC61" i="19"/>
  <c r="BB61" i="19"/>
  <c r="BA61" i="19"/>
  <c r="K61" i="19"/>
  <c r="I61" i="19"/>
  <c r="G61" i="19"/>
  <c r="BE11" i="19"/>
  <c r="BD11" i="19"/>
  <c r="BC11" i="19"/>
  <c r="BB11" i="19"/>
  <c r="BA11" i="19"/>
  <c r="K11" i="19"/>
  <c r="I11" i="19"/>
  <c r="G11" i="19"/>
  <c r="BE8" i="19"/>
  <c r="BE64" i="19" s="1"/>
  <c r="I7" i="18" s="1"/>
  <c r="BD8" i="19"/>
  <c r="BD64" i="19" s="1"/>
  <c r="H7" i="18" s="1"/>
  <c r="BC8" i="19"/>
  <c r="BB8" i="19"/>
  <c r="BA8" i="19"/>
  <c r="BA64" i="19" s="1"/>
  <c r="E7" i="18" s="1"/>
  <c r="K8" i="19"/>
  <c r="K64" i="19" s="1"/>
  <c r="I8" i="19"/>
  <c r="G8" i="19"/>
  <c r="B7" i="18"/>
  <c r="A7" i="18"/>
  <c r="BC64" i="19"/>
  <c r="G7" i="18" s="1"/>
  <c r="BB64" i="19"/>
  <c r="F7" i="18" s="1"/>
  <c r="I64" i="19"/>
  <c r="G64" i="19"/>
  <c r="E4" i="19"/>
  <c r="F3" i="19"/>
  <c r="G23" i="17"/>
  <c r="F33" i="17"/>
  <c r="C33" i="17"/>
  <c r="C31" i="17"/>
  <c r="G7" i="17"/>
  <c r="H28" i="15"/>
  <c r="G23" i="14" s="1"/>
  <c r="I27" i="15"/>
  <c r="G21" i="14"/>
  <c r="D21" i="14"/>
  <c r="I26" i="15"/>
  <c r="G20" i="14"/>
  <c r="D20" i="14"/>
  <c r="I25" i="15"/>
  <c r="D19" i="14"/>
  <c r="I24" i="15"/>
  <c r="G19" i="14" s="1"/>
  <c r="D18" i="14"/>
  <c r="I23" i="15"/>
  <c r="G18" i="14" s="1"/>
  <c r="G17" i="14"/>
  <c r="D17" i="14"/>
  <c r="I22" i="15"/>
  <c r="G16" i="14"/>
  <c r="D16" i="14"/>
  <c r="I21" i="15"/>
  <c r="D15" i="14"/>
  <c r="I20" i="15"/>
  <c r="G15" i="14" s="1"/>
  <c r="BE150" i="16"/>
  <c r="BE154" i="16" s="1"/>
  <c r="I14" i="15" s="1"/>
  <c r="BD150" i="16"/>
  <c r="BC150" i="16"/>
  <c r="BB150" i="16"/>
  <c r="BB154" i="16" s="1"/>
  <c r="F14" i="15" s="1"/>
  <c r="BA150" i="16"/>
  <c r="BA154" i="16" s="1"/>
  <c r="E14" i="15" s="1"/>
  <c r="K150" i="16"/>
  <c r="I150" i="16"/>
  <c r="G150" i="16"/>
  <c r="G154" i="16" s="1"/>
  <c r="B14" i="15"/>
  <c r="A14" i="15"/>
  <c r="BD154" i="16"/>
  <c r="H14" i="15" s="1"/>
  <c r="BC154" i="16"/>
  <c r="G14" i="15" s="1"/>
  <c r="K154" i="16"/>
  <c r="I154" i="16"/>
  <c r="BE147" i="16"/>
  <c r="BD147" i="16"/>
  <c r="BC147" i="16"/>
  <c r="BA147" i="16"/>
  <c r="K147" i="16"/>
  <c r="I147" i="16"/>
  <c r="G147" i="16"/>
  <c r="BB147" i="16" s="1"/>
  <c r="BE143" i="16"/>
  <c r="BD143" i="16"/>
  <c r="BC143" i="16"/>
  <c r="BA143" i="16"/>
  <c r="K143" i="16"/>
  <c r="I143" i="16"/>
  <c r="G143" i="16"/>
  <c r="BB143" i="16" s="1"/>
  <c r="BE141" i="16"/>
  <c r="BD141" i="16"/>
  <c r="BC141" i="16"/>
  <c r="BA141" i="16"/>
  <c r="K141" i="16"/>
  <c r="I141" i="16"/>
  <c r="G141" i="16"/>
  <c r="BB141" i="16" s="1"/>
  <c r="BE138" i="16"/>
  <c r="BE148" i="16" s="1"/>
  <c r="I13" i="15" s="1"/>
  <c r="BD138" i="16"/>
  <c r="BD148" i="16" s="1"/>
  <c r="H13" i="15" s="1"/>
  <c r="BC138" i="16"/>
  <c r="BA138" i="16"/>
  <c r="BA148" i="16" s="1"/>
  <c r="E13" i="15" s="1"/>
  <c r="K138" i="16"/>
  <c r="K148" i="16" s="1"/>
  <c r="I138" i="16"/>
  <c r="G138" i="16"/>
  <c r="BB138" i="16" s="1"/>
  <c r="BB148" i="16" s="1"/>
  <c r="F13" i="15" s="1"/>
  <c r="B13" i="15"/>
  <c r="A13" i="15"/>
  <c r="BC148" i="16"/>
  <c r="G13" i="15" s="1"/>
  <c r="I148" i="16"/>
  <c r="G148" i="16"/>
  <c r="BE135" i="16"/>
  <c r="BD135" i="16"/>
  <c r="BD136" i="16" s="1"/>
  <c r="H12" i="15" s="1"/>
  <c r="BC135" i="16"/>
  <c r="BC136" i="16" s="1"/>
  <c r="G12" i="15" s="1"/>
  <c r="BB135" i="16"/>
  <c r="K135" i="16"/>
  <c r="K136" i="16" s="1"/>
  <c r="I135" i="16"/>
  <c r="I136" i="16" s="1"/>
  <c r="G135" i="16"/>
  <c r="BA135" i="16" s="1"/>
  <c r="BA136" i="16" s="1"/>
  <c r="E12" i="15" s="1"/>
  <c r="B12" i="15"/>
  <c r="A12" i="15"/>
  <c r="BE136" i="16"/>
  <c r="I12" i="15" s="1"/>
  <c r="BB136" i="16"/>
  <c r="F12" i="15" s="1"/>
  <c r="G136" i="16"/>
  <c r="BE130" i="16"/>
  <c r="BD130" i="16"/>
  <c r="BC130" i="16"/>
  <c r="BB130" i="16"/>
  <c r="K130" i="16"/>
  <c r="I130" i="16"/>
  <c r="G130" i="16"/>
  <c r="BA130" i="16" s="1"/>
  <c r="BE128" i="16"/>
  <c r="BD128" i="16"/>
  <c r="BC128" i="16"/>
  <c r="BC133" i="16" s="1"/>
  <c r="G11" i="15" s="1"/>
  <c r="BB128" i="16"/>
  <c r="BB133" i="16" s="1"/>
  <c r="F11" i="15" s="1"/>
  <c r="K128" i="16"/>
  <c r="I128" i="16"/>
  <c r="I133" i="16" s="1"/>
  <c r="G128" i="16"/>
  <c r="BA128" i="16" s="1"/>
  <c r="B11" i="15"/>
  <c r="A11" i="15"/>
  <c r="BE133" i="16"/>
  <c r="I11" i="15" s="1"/>
  <c r="BD133" i="16"/>
  <c r="H11" i="15" s="1"/>
  <c r="K133" i="16"/>
  <c r="BE123" i="16"/>
  <c r="BD123" i="16"/>
  <c r="BC123" i="16"/>
  <c r="BB123" i="16"/>
  <c r="BA123" i="16"/>
  <c r="K123" i="16"/>
  <c r="I123" i="16"/>
  <c r="G123" i="16"/>
  <c r="BE120" i="16"/>
  <c r="BD120" i="16"/>
  <c r="BC120" i="16"/>
  <c r="BB120" i="16"/>
  <c r="BA120" i="16"/>
  <c r="K120" i="16"/>
  <c r="I120" i="16"/>
  <c r="G120" i="16"/>
  <c r="BE118" i="16"/>
  <c r="BD118" i="16"/>
  <c r="BC118" i="16"/>
  <c r="BB118" i="16"/>
  <c r="BA118" i="16"/>
  <c r="K118" i="16"/>
  <c r="I118" i="16"/>
  <c r="G118" i="16"/>
  <c r="BE116" i="16"/>
  <c r="BD116" i="16"/>
  <c r="BC116" i="16"/>
  <c r="BB116" i="16"/>
  <c r="BA116" i="16"/>
  <c r="K116" i="16"/>
  <c r="I116" i="16"/>
  <c r="G116" i="16"/>
  <c r="BE112" i="16"/>
  <c r="BD112" i="16"/>
  <c r="BC112" i="16"/>
  <c r="BB112" i="16"/>
  <c r="BA112" i="16"/>
  <c r="K112" i="16"/>
  <c r="I112" i="16"/>
  <c r="G112" i="16"/>
  <c r="BE107" i="16"/>
  <c r="BD107" i="16"/>
  <c r="BC107" i="16"/>
  <c r="BB107" i="16"/>
  <c r="BA107" i="16"/>
  <c r="K107" i="16"/>
  <c r="I107" i="16"/>
  <c r="G107" i="16"/>
  <c r="BE103" i="16"/>
  <c r="BD103" i="16"/>
  <c r="BC103" i="16"/>
  <c r="BB103" i="16"/>
  <c r="BA103" i="16"/>
  <c r="K103" i="16"/>
  <c r="I103" i="16"/>
  <c r="G103" i="16"/>
  <c r="BE101" i="16"/>
  <c r="BD101" i="16"/>
  <c r="BC101" i="16"/>
  <c r="BB101" i="16"/>
  <c r="BA101" i="16"/>
  <c r="K101" i="16"/>
  <c r="I101" i="16"/>
  <c r="G101" i="16"/>
  <c r="BE98" i="16"/>
  <c r="BD98" i="16"/>
  <c r="BC98" i="16"/>
  <c r="BB98" i="16"/>
  <c r="BA98" i="16"/>
  <c r="K98" i="16"/>
  <c r="I98" i="16"/>
  <c r="G98" i="16"/>
  <c r="BE93" i="16"/>
  <c r="BD93" i="16"/>
  <c r="BC93" i="16"/>
  <c r="BB93" i="16"/>
  <c r="BA93" i="16"/>
  <c r="K93" i="16"/>
  <c r="I93" i="16"/>
  <c r="G93" i="16"/>
  <c r="BE89" i="16"/>
  <c r="BE126" i="16" s="1"/>
  <c r="I10" i="15" s="1"/>
  <c r="BD89" i="16"/>
  <c r="BC89" i="16"/>
  <c r="BB89" i="16"/>
  <c r="BB126" i="16" s="1"/>
  <c r="F10" i="15" s="1"/>
  <c r="BA89" i="16"/>
  <c r="BA126" i="16" s="1"/>
  <c r="E10" i="15" s="1"/>
  <c r="K89" i="16"/>
  <c r="I89" i="16"/>
  <c r="G89" i="16"/>
  <c r="G126" i="16" s="1"/>
  <c r="B10" i="15"/>
  <c r="A10" i="15"/>
  <c r="BD126" i="16"/>
  <c r="H10" i="15" s="1"/>
  <c r="BC126" i="16"/>
  <c r="G10" i="15" s="1"/>
  <c r="K126" i="16"/>
  <c r="I126" i="16"/>
  <c r="BE79" i="16"/>
  <c r="BD79" i="16"/>
  <c r="BC79" i="16"/>
  <c r="BB79" i="16"/>
  <c r="BA79" i="16"/>
  <c r="K79" i="16"/>
  <c r="I79" i="16"/>
  <c r="G79" i="16"/>
  <c r="BE73" i="16"/>
  <c r="BD73" i="16"/>
  <c r="BC73" i="16"/>
  <c r="BB73" i="16"/>
  <c r="BA73" i="16"/>
  <c r="K73" i="16"/>
  <c r="I73" i="16"/>
  <c r="G73" i="16"/>
  <c r="BE68" i="16"/>
  <c r="BD68" i="16"/>
  <c r="BC68" i="16"/>
  <c r="BB68" i="16"/>
  <c r="BA68" i="16"/>
  <c r="K68" i="16"/>
  <c r="I68" i="16"/>
  <c r="G68" i="16"/>
  <c r="BE64" i="16"/>
  <c r="BD64" i="16"/>
  <c r="BC64" i="16"/>
  <c r="BB64" i="16"/>
  <c r="BA64" i="16"/>
  <c r="K64" i="16"/>
  <c r="I64" i="16"/>
  <c r="G64" i="16"/>
  <c r="BE59" i="16"/>
  <c r="BD59" i="16"/>
  <c r="BC59" i="16"/>
  <c r="BB59" i="16"/>
  <c r="BA59" i="16"/>
  <c r="K59" i="16"/>
  <c r="I59" i="16"/>
  <c r="G59" i="16"/>
  <c r="BE57" i="16"/>
  <c r="BD57" i="16"/>
  <c r="BC57" i="16"/>
  <c r="BB57" i="16"/>
  <c r="BA57" i="16"/>
  <c r="K57" i="16"/>
  <c r="I57" i="16"/>
  <c r="G57" i="16"/>
  <c r="BE50" i="16"/>
  <c r="BE87" i="16" s="1"/>
  <c r="I9" i="15" s="1"/>
  <c r="BD50" i="16"/>
  <c r="BD87" i="16" s="1"/>
  <c r="H9" i="15" s="1"/>
  <c r="BC50" i="16"/>
  <c r="BB50" i="16"/>
  <c r="BA50" i="16"/>
  <c r="BA87" i="16" s="1"/>
  <c r="E9" i="15" s="1"/>
  <c r="K50" i="16"/>
  <c r="K87" i="16" s="1"/>
  <c r="I50" i="16"/>
  <c r="G50" i="16"/>
  <c r="B9" i="15"/>
  <c r="A9" i="15"/>
  <c r="BC87" i="16"/>
  <c r="G9" i="15" s="1"/>
  <c r="BB87" i="16"/>
  <c r="F9" i="15" s="1"/>
  <c r="I87" i="16"/>
  <c r="G87" i="16"/>
  <c r="BE44" i="16"/>
  <c r="BD44" i="16"/>
  <c r="BC44" i="16"/>
  <c r="BB44" i="16"/>
  <c r="K44" i="16"/>
  <c r="I44" i="16"/>
  <c r="G44" i="16"/>
  <c r="BA44" i="16" s="1"/>
  <c r="BE40" i="16"/>
  <c r="BD40" i="16"/>
  <c r="BD48" i="16" s="1"/>
  <c r="H8" i="15" s="1"/>
  <c r="BC40" i="16"/>
  <c r="BC48" i="16" s="1"/>
  <c r="G8" i="15" s="1"/>
  <c r="BB40" i="16"/>
  <c r="K40" i="16"/>
  <c r="K48" i="16" s="1"/>
  <c r="I40" i="16"/>
  <c r="I48" i="16" s="1"/>
  <c r="G40" i="16"/>
  <c r="BA40" i="16" s="1"/>
  <c r="B8" i="15"/>
  <c r="A8" i="15"/>
  <c r="BE48" i="16"/>
  <c r="I8" i="15" s="1"/>
  <c r="BB48" i="16"/>
  <c r="F8" i="15" s="1"/>
  <c r="G48" i="16"/>
  <c r="BE36" i="16"/>
  <c r="BD36" i="16"/>
  <c r="BC36" i="16"/>
  <c r="BB36" i="16"/>
  <c r="K36" i="16"/>
  <c r="I36" i="16"/>
  <c r="G36" i="16"/>
  <c r="BA36" i="16" s="1"/>
  <c r="BE34" i="16"/>
  <c r="BD34" i="16"/>
  <c r="BC34" i="16"/>
  <c r="BB34" i="16"/>
  <c r="K34" i="16"/>
  <c r="I34" i="16"/>
  <c r="G34" i="16"/>
  <c r="BA34" i="16" s="1"/>
  <c r="BE30" i="16"/>
  <c r="BD30" i="16"/>
  <c r="BC30" i="16"/>
  <c r="BB30" i="16"/>
  <c r="K30" i="16"/>
  <c r="I30" i="16"/>
  <c r="G30" i="16"/>
  <c r="BA30" i="16" s="1"/>
  <c r="BE26" i="16"/>
  <c r="BD26" i="16"/>
  <c r="BC26" i="16"/>
  <c r="BB26" i="16"/>
  <c r="K26" i="16"/>
  <c r="I26" i="16"/>
  <c r="G26" i="16"/>
  <c r="BA26" i="16" s="1"/>
  <c r="BE21" i="16"/>
  <c r="BD21" i="16"/>
  <c r="BC21" i="16"/>
  <c r="BB21" i="16"/>
  <c r="K21" i="16"/>
  <c r="I21" i="16"/>
  <c r="G21" i="16"/>
  <c r="BA21" i="16" s="1"/>
  <c r="BE18" i="16"/>
  <c r="BD18" i="16"/>
  <c r="BC18" i="16"/>
  <c r="BB18" i="16"/>
  <c r="K18" i="16"/>
  <c r="I18" i="16"/>
  <c r="G18" i="16"/>
  <c r="BA18" i="16" s="1"/>
  <c r="BE15" i="16"/>
  <c r="BD15" i="16"/>
  <c r="BC15" i="16"/>
  <c r="BB15" i="16"/>
  <c r="K15" i="16"/>
  <c r="I15" i="16"/>
  <c r="G15" i="16"/>
  <c r="BA15" i="16" s="1"/>
  <c r="BE13" i="16"/>
  <c r="BD13" i="16"/>
  <c r="BC13" i="16"/>
  <c r="BB13" i="16"/>
  <c r="K13" i="16"/>
  <c r="I13" i="16"/>
  <c r="G13" i="16"/>
  <c r="BA13" i="16" s="1"/>
  <c r="BE11" i="16"/>
  <c r="BD11" i="16"/>
  <c r="BC11" i="16"/>
  <c r="BB11" i="16"/>
  <c r="K11" i="16"/>
  <c r="I11" i="16"/>
  <c r="G11" i="16"/>
  <c r="BA11" i="16" s="1"/>
  <c r="BE8" i="16"/>
  <c r="BD8" i="16"/>
  <c r="BC8" i="16"/>
  <c r="BC38" i="16" s="1"/>
  <c r="G7" i="15" s="1"/>
  <c r="BB8" i="16"/>
  <c r="BB38" i="16" s="1"/>
  <c r="F7" i="15" s="1"/>
  <c r="K8" i="16"/>
  <c r="I8" i="16"/>
  <c r="I38" i="16" s="1"/>
  <c r="G8" i="16"/>
  <c r="BA8" i="16" s="1"/>
  <c r="B7" i="15"/>
  <c r="A7" i="15"/>
  <c r="BE38" i="16"/>
  <c r="I7" i="15" s="1"/>
  <c r="BD38" i="16"/>
  <c r="H7" i="15" s="1"/>
  <c r="K38" i="16"/>
  <c r="E4" i="16"/>
  <c r="F3" i="16"/>
  <c r="C33" i="14"/>
  <c r="F33" i="14" s="1"/>
  <c r="C31" i="14"/>
  <c r="G7" i="14"/>
  <c r="H29" i="12"/>
  <c r="I28" i="12"/>
  <c r="G21" i="11"/>
  <c r="D21" i="11"/>
  <c r="I27" i="12"/>
  <c r="G20" i="11"/>
  <c r="D20" i="11"/>
  <c r="I26" i="12"/>
  <c r="D19" i="11"/>
  <c r="I25" i="12"/>
  <c r="G19" i="11" s="1"/>
  <c r="D18" i="11"/>
  <c r="I24" i="12"/>
  <c r="G18" i="11" s="1"/>
  <c r="G17" i="11"/>
  <c r="D17" i="11"/>
  <c r="I23" i="12"/>
  <c r="G16" i="11"/>
  <c r="D16" i="11"/>
  <c r="I22" i="12"/>
  <c r="D15" i="11"/>
  <c r="I21" i="12"/>
  <c r="G15" i="11" s="1"/>
  <c r="BE112" i="13"/>
  <c r="BE116" i="13" s="1"/>
  <c r="I15" i="12" s="1"/>
  <c r="BD112" i="13"/>
  <c r="BC112" i="13"/>
  <c r="BB112" i="13"/>
  <c r="BB116" i="13" s="1"/>
  <c r="F15" i="12" s="1"/>
  <c r="BA112" i="13"/>
  <c r="BA116" i="13" s="1"/>
  <c r="E15" i="12" s="1"/>
  <c r="K112" i="13"/>
  <c r="I112" i="13"/>
  <c r="G112" i="13"/>
  <c r="G116" i="13" s="1"/>
  <c r="B15" i="12"/>
  <c r="A15" i="12"/>
  <c r="BD116" i="13"/>
  <c r="H15" i="12" s="1"/>
  <c r="BC116" i="13"/>
  <c r="G15" i="12" s="1"/>
  <c r="K116" i="13"/>
  <c r="I116" i="13"/>
  <c r="BE107" i="13"/>
  <c r="BD107" i="13"/>
  <c r="BC107" i="13"/>
  <c r="BB107" i="13"/>
  <c r="BA107" i="13"/>
  <c r="K107" i="13"/>
  <c r="I107" i="13"/>
  <c r="G107" i="13"/>
  <c r="BE105" i="13"/>
  <c r="BD105" i="13"/>
  <c r="BC105" i="13"/>
  <c r="BB105" i="13"/>
  <c r="BA105" i="13"/>
  <c r="K105" i="13"/>
  <c r="I105" i="13"/>
  <c r="G105" i="13"/>
  <c r="BE103" i="13"/>
  <c r="BD103" i="13"/>
  <c r="BC103" i="13"/>
  <c r="BB103" i="13"/>
  <c r="BA103" i="13"/>
  <c r="K103" i="13"/>
  <c r="I103" i="13"/>
  <c r="G103" i="13"/>
  <c r="BE100" i="13"/>
  <c r="BD100" i="13"/>
  <c r="BC100" i="13"/>
  <c r="BB100" i="13"/>
  <c r="BA100" i="13"/>
  <c r="K100" i="13"/>
  <c r="I100" i="13"/>
  <c r="G100" i="13"/>
  <c r="BE97" i="13"/>
  <c r="BD97" i="13"/>
  <c r="BC97" i="13"/>
  <c r="BB97" i="13"/>
  <c r="BA97" i="13"/>
  <c r="K97" i="13"/>
  <c r="I97" i="13"/>
  <c r="G97" i="13"/>
  <c r="BE94" i="13"/>
  <c r="BD94" i="13"/>
  <c r="BC94" i="13"/>
  <c r="BB94" i="13"/>
  <c r="BA94" i="13"/>
  <c r="K94" i="13"/>
  <c r="I94" i="13"/>
  <c r="G94" i="13"/>
  <c r="BE90" i="13"/>
  <c r="BE110" i="13" s="1"/>
  <c r="I14" i="12" s="1"/>
  <c r="BD90" i="13"/>
  <c r="BD110" i="13" s="1"/>
  <c r="H14" i="12" s="1"/>
  <c r="BC90" i="13"/>
  <c r="BB90" i="13"/>
  <c r="BA90" i="13"/>
  <c r="BA110" i="13" s="1"/>
  <c r="E14" i="12" s="1"/>
  <c r="K90" i="13"/>
  <c r="K110" i="13" s="1"/>
  <c r="I90" i="13"/>
  <c r="G90" i="13"/>
  <c r="B14" i="12"/>
  <c r="A14" i="12"/>
  <c r="BC110" i="13"/>
  <c r="G14" i="12" s="1"/>
  <c r="BB110" i="13"/>
  <c r="F14" i="12" s="1"/>
  <c r="I110" i="13"/>
  <c r="G110" i="13"/>
  <c r="BE86" i="13"/>
  <c r="BD86" i="13"/>
  <c r="BC86" i="13"/>
  <c r="BB86" i="13"/>
  <c r="BA86" i="13"/>
  <c r="K86" i="13"/>
  <c r="I86" i="13"/>
  <c r="G86" i="13"/>
  <c r="BE84" i="13"/>
  <c r="BD84" i="13"/>
  <c r="BC84" i="13"/>
  <c r="BB84" i="13"/>
  <c r="BA84" i="13"/>
  <c r="K84" i="13"/>
  <c r="I84" i="13"/>
  <c r="G84" i="13"/>
  <c r="BE79" i="13"/>
  <c r="BD79" i="13"/>
  <c r="BC79" i="13"/>
  <c r="BB79" i="13"/>
  <c r="BA79" i="13"/>
  <c r="K79" i="13"/>
  <c r="I79" i="13"/>
  <c r="G79" i="13"/>
  <c r="BE71" i="13"/>
  <c r="BD71" i="13"/>
  <c r="BC71" i="13"/>
  <c r="BB71" i="13"/>
  <c r="BA71" i="13"/>
  <c r="K71" i="13"/>
  <c r="I71" i="13"/>
  <c r="G71" i="13"/>
  <c r="BE68" i="13"/>
  <c r="BD68" i="13"/>
  <c r="BC68" i="13"/>
  <c r="BB68" i="13"/>
  <c r="BA68" i="13"/>
  <c r="K68" i="13"/>
  <c r="I68" i="13"/>
  <c r="G68" i="13"/>
  <c r="BE65" i="13"/>
  <c r="BD65" i="13"/>
  <c r="BC65" i="13"/>
  <c r="BB65" i="13"/>
  <c r="BA65" i="13"/>
  <c r="K65" i="13"/>
  <c r="I65" i="13"/>
  <c r="G65" i="13"/>
  <c r="BE64" i="13"/>
  <c r="BD64" i="13"/>
  <c r="BC64" i="13"/>
  <c r="BB64" i="13"/>
  <c r="BA64" i="13"/>
  <c r="K64" i="13"/>
  <c r="I64" i="13"/>
  <c r="G64" i="13"/>
  <c r="BE63" i="13"/>
  <c r="BD63" i="13"/>
  <c r="BC63" i="13"/>
  <c r="BB63" i="13"/>
  <c r="BA63" i="13"/>
  <c r="K63" i="13"/>
  <c r="I63" i="13"/>
  <c r="G63" i="13"/>
  <c r="BE59" i="13"/>
  <c r="BD59" i="13"/>
  <c r="BC59" i="13"/>
  <c r="BB59" i="13"/>
  <c r="BA59" i="13"/>
  <c r="K59" i="13"/>
  <c r="I59" i="13"/>
  <c r="G59" i="13"/>
  <c r="BE58" i="13"/>
  <c r="BD58" i="13"/>
  <c r="BC58" i="13"/>
  <c r="BB58" i="13"/>
  <c r="BA58" i="13"/>
  <c r="K58" i="13"/>
  <c r="I58" i="13"/>
  <c r="G58" i="13"/>
  <c r="BE56" i="13"/>
  <c r="BD56" i="13"/>
  <c r="BC56" i="13"/>
  <c r="BB56" i="13"/>
  <c r="BA56" i="13"/>
  <c r="K56" i="13"/>
  <c r="I56" i="13"/>
  <c r="G56" i="13"/>
  <c r="BE53" i="13"/>
  <c r="BD53" i="13"/>
  <c r="BC53" i="13"/>
  <c r="BB53" i="13"/>
  <c r="BA53" i="13"/>
  <c r="K53" i="13"/>
  <c r="I53" i="13"/>
  <c r="G53" i="13"/>
  <c r="BE51" i="13"/>
  <c r="BD51" i="13"/>
  <c r="BC51" i="13"/>
  <c r="BB51" i="13"/>
  <c r="BA51" i="13"/>
  <c r="K51" i="13"/>
  <c r="I51" i="13"/>
  <c r="G51" i="13"/>
  <c r="BE49" i="13"/>
  <c r="BD49" i="13"/>
  <c r="BC49" i="13"/>
  <c r="BB49" i="13"/>
  <c r="BA49" i="13"/>
  <c r="K49" i="13"/>
  <c r="I49" i="13"/>
  <c r="G49" i="13"/>
  <c r="BE46" i="13"/>
  <c r="BD46" i="13"/>
  <c r="BC46" i="13"/>
  <c r="BB46" i="13"/>
  <c r="BA46" i="13"/>
  <c r="K46" i="13"/>
  <c r="I46" i="13"/>
  <c r="G46" i="13"/>
  <c r="BE44" i="13"/>
  <c r="BD44" i="13"/>
  <c r="BC44" i="13"/>
  <c r="BB44" i="13"/>
  <c r="BA44" i="13"/>
  <c r="K44" i="13"/>
  <c r="I44" i="13"/>
  <c r="G44" i="13"/>
  <c r="BE42" i="13"/>
  <c r="BD42" i="13"/>
  <c r="BD88" i="13" s="1"/>
  <c r="H13" i="12" s="1"/>
  <c r="BC42" i="13"/>
  <c r="BC88" i="13" s="1"/>
  <c r="G13" i="12" s="1"/>
  <c r="BB42" i="13"/>
  <c r="BA42" i="13"/>
  <c r="K42" i="13"/>
  <c r="K88" i="13" s="1"/>
  <c r="I42" i="13"/>
  <c r="I88" i="13" s="1"/>
  <c r="G42" i="13"/>
  <c r="B13" i="12"/>
  <c r="A13" i="12"/>
  <c r="BE88" i="13"/>
  <c r="I13" i="12" s="1"/>
  <c r="BB88" i="13"/>
  <c r="F13" i="12" s="1"/>
  <c r="BA88" i="13"/>
  <c r="E13" i="12" s="1"/>
  <c r="G88" i="13"/>
  <c r="BE39" i="13"/>
  <c r="BD39" i="13"/>
  <c r="BC39" i="13"/>
  <c r="BC40" i="13" s="1"/>
  <c r="G12" i="12" s="1"/>
  <c r="BB39" i="13"/>
  <c r="BB40" i="13" s="1"/>
  <c r="F12" i="12" s="1"/>
  <c r="K39" i="13"/>
  <c r="I39" i="13"/>
  <c r="I40" i="13" s="1"/>
  <c r="G39" i="13"/>
  <c r="BA39" i="13" s="1"/>
  <c r="BA40" i="13" s="1"/>
  <c r="E12" i="12" s="1"/>
  <c r="B12" i="12"/>
  <c r="A12" i="12"/>
  <c r="BE40" i="13"/>
  <c r="I12" i="12" s="1"/>
  <c r="BD40" i="13"/>
  <c r="H12" i="12" s="1"/>
  <c r="K40" i="13"/>
  <c r="BE34" i="13"/>
  <c r="BD34" i="13"/>
  <c r="BC34" i="13"/>
  <c r="BB34" i="13"/>
  <c r="BA34" i="13"/>
  <c r="K34" i="13"/>
  <c r="I34" i="13"/>
  <c r="G34" i="13"/>
  <c r="BE32" i="13"/>
  <c r="BE37" i="13" s="1"/>
  <c r="I11" i="12" s="1"/>
  <c r="BD32" i="13"/>
  <c r="BC32" i="13"/>
  <c r="BB32" i="13"/>
  <c r="BB37" i="13" s="1"/>
  <c r="F11" i="12" s="1"/>
  <c r="BA32" i="13"/>
  <c r="BA37" i="13" s="1"/>
  <c r="E11" i="12" s="1"/>
  <c r="K32" i="13"/>
  <c r="I32" i="13"/>
  <c r="G32" i="13"/>
  <c r="G37" i="13" s="1"/>
  <c r="B11" i="12"/>
  <c r="A11" i="12"/>
  <c r="BD37" i="13"/>
  <c r="H11" i="12" s="1"/>
  <c r="BC37" i="13"/>
  <c r="G11" i="12" s="1"/>
  <c r="K37" i="13"/>
  <c r="I37" i="13"/>
  <c r="BE28" i="13"/>
  <c r="BE30" i="13" s="1"/>
  <c r="I10" i="12" s="1"/>
  <c r="BD28" i="13"/>
  <c r="BD30" i="13" s="1"/>
  <c r="H10" i="12" s="1"/>
  <c r="BC28" i="13"/>
  <c r="BB28" i="13"/>
  <c r="BA28" i="13"/>
  <c r="BA30" i="13" s="1"/>
  <c r="E10" i="12" s="1"/>
  <c r="K28" i="13"/>
  <c r="K30" i="13" s="1"/>
  <c r="I28" i="13"/>
  <c r="G28" i="13"/>
  <c r="B10" i="12"/>
  <c r="A10" i="12"/>
  <c r="BC30" i="13"/>
  <c r="G10" i="12" s="1"/>
  <c r="BB30" i="13"/>
  <c r="F10" i="12" s="1"/>
  <c r="I30" i="13"/>
  <c r="G30" i="13"/>
  <c r="BE24" i="13"/>
  <c r="BD24" i="13"/>
  <c r="BD26" i="13" s="1"/>
  <c r="H9" i="12" s="1"/>
  <c r="BC24" i="13"/>
  <c r="BC26" i="13" s="1"/>
  <c r="G9" i="12" s="1"/>
  <c r="BB24" i="13"/>
  <c r="K24" i="13"/>
  <c r="K26" i="13" s="1"/>
  <c r="I24" i="13"/>
  <c r="I26" i="13" s="1"/>
  <c r="G24" i="13"/>
  <c r="BA24" i="13" s="1"/>
  <c r="BA26" i="13" s="1"/>
  <c r="E9" i="12" s="1"/>
  <c r="B9" i="12"/>
  <c r="A9" i="12"/>
  <c r="BE26" i="13"/>
  <c r="I9" i="12" s="1"/>
  <c r="BB26" i="13"/>
  <c r="F9" i="12" s="1"/>
  <c r="G26" i="13"/>
  <c r="BE20" i="13"/>
  <c r="BD20" i="13"/>
  <c r="BC20" i="13"/>
  <c r="BB20" i="13"/>
  <c r="K20" i="13"/>
  <c r="I20" i="13"/>
  <c r="G20" i="13"/>
  <c r="BA20" i="13" s="1"/>
  <c r="BE17" i="13"/>
  <c r="BD17" i="13"/>
  <c r="BC17" i="13"/>
  <c r="BC22" i="13" s="1"/>
  <c r="G8" i="12" s="1"/>
  <c r="BB17" i="13"/>
  <c r="BB22" i="13" s="1"/>
  <c r="F8" i="12" s="1"/>
  <c r="K17" i="13"/>
  <c r="I17" i="13"/>
  <c r="I22" i="13" s="1"/>
  <c r="G17" i="13"/>
  <c r="BA17" i="13" s="1"/>
  <c r="B8" i="12"/>
  <c r="A8" i="12"/>
  <c r="BE22" i="13"/>
  <c r="I8" i="12" s="1"/>
  <c r="BD22" i="13"/>
  <c r="H8" i="12" s="1"/>
  <c r="K22" i="13"/>
  <c r="BE13" i="13"/>
  <c r="BD13" i="13"/>
  <c r="BC13" i="13"/>
  <c r="BB13" i="13"/>
  <c r="BA13" i="13"/>
  <c r="K13" i="13"/>
  <c r="I13" i="13"/>
  <c r="G13" i="13"/>
  <c r="BE11" i="13"/>
  <c r="BD11" i="13"/>
  <c r="BC11" i="13"/>
  <c r="BB11" i="13"/>
  <c r="BA11" i="13"/>
  <c r="K11" i="13"/>
  <c r="I11" i="13"/>
  <c r="G11" i="13"/>
  <c r="BE8" i="13"/>
  <c r="BE15" i="13" s="1"/>
  <c r="I7" i="12" s="1"/>
  <c r="BD8" i="13"/>
  <c r="BC8" i="13"/>
  <c r="BB8" i="13"/>
  <c r="BB15" i="13" s="1"/>
  <c r="F7" i="12" s="1"/>
  <c r="BA8" i="13"/>
  <c r="BA15" i="13" s="1"/>
  <c r="E7" i="12" s="1"/>
  <c r="K8" i="13"/>
  <c r="I8" i="13"/>
  <c r="G8" i="13"/>
  <c r="G15" i="13" s="1"/>
  <c r="B7" i="12"/>
  <c r="A7" i="12"/>
  <c r="BD15" i="13"/>
  <c r="H7" i="12" s="1"/>
  <c r="BC15" i="13"/>
  <c r="G7" i="12" s="1"/>
  <c r="K15" i="13"/>
  <c r="I15" i="13"/>
  <c r="E4" i="13"/>
  <c r="F3" i="13"/>
  <c r="G23" i="11"/>
  <c r="C33" i="11"/>
  <c r="F33" i="11" s="1"/>
  <c r="C31" i="11"/>
  <c r="G7" i="11"/>
  <c r="H27" i="9"/>
  <c r="I26" i="9"/>
  <c r="G21" i="8"/>
  <c r="D21" i="8"/>
  <c r="I25" i="9"/>
  <c r="G20" i="8"/>
  <c r="D20" i="8"/>
  <c r="I24" i="9"/>
  <c r="D19" i="8"/>
  <c r="I23" i="9"/>
  <c r="G19" i="8" s="1"/>
  <c r="D18" i="8"/>
  <c r="I22" i="9"/>
  <c r="G18" i="8" s="1"/>
  <c r="G17" i="8"/>
  <c r="D17" i="8"/>
  <c r="I21" i="9"/>
  <c r="G16" i="8"/>
  <c r="D16" i="8"/>
  <c r="I20" i="9"/>
  <c r="D15" i="8"/>
  <c r="I19" i="9"/>
  <c r="G15" i="8" s="1"/>
  <c r="BE66" i="10"/>
  <c r="BE70" i="10" s="1"/>
  <c r="I13" i="9" s="1"/>
  <c r="BD66" i="10"/>
  <c r="BC66" i="10"/>
  <c r="BB66" i="10"/>
  <c r="BB70" i="10" s="1"/>
  <c r="F13" i="9" s="1"/>
  <c r="BA66" i="10"/>
  <c r="BA70" i="10" s="1"/>
  <c r="E13" i="9" s="1"/>
  <c r="K66" i="10"/>
  <c r="I66" i="10"/>
  <c r="G66" i="10"/>
  <c r="G70" i="10" s="1"/>
  <c r="B13" i="9"/>
  <c r="A13" i="9"/>
  <c r="BD70" i="10"/>
  <c r="H13" i="9" s="1"/>
  <c r="BC70" i="10"/>
  <c r="G13" i="9" s="1"/>
  <c r="K70" i="10"/>
  <c r="I70" i="10"/>
  <c r="BE63" i="10"/>
  <c r="BD63" i="10"/>
  <c r="BC63" i="10"/>
  <c r="BB63" i="10"/>
  <c r="BA63" i="10"/>
  <c r="K63" i="10"/>
  <c r="I63" i="10"/>
  <c r="G63" i="10"/>
  <c r="BE60" i="10"/>
  <c r="BD60" i="10"/>
  <c r="BC60" i="10"/>
  <c r="BB60" i="10"/>
  <c r="BA60" i="10"/>
  <c r="K60" i="10"/>
  <c r="I60" i="10"/>
  <c r="G60" i="10"/>
  <c r="BE57" i="10"/>
  <c r="BD57" i="10"/>
  <c r="BC57" i="10"/>
  <c r="BB57" i="10"/>
  <c r="BA57" i="10"/>
  <c r="K57" i="10"/>
  <c r="I57" i="10"/>
  <c r="G57" i="10"/>
  <c r="BE55" i="10"/>
  <c r="BD55" i="10"/>
  <c r="BC55" i="10"/>
  <c r="BB55" i="10"/>
  <c r="BA55" i="10"/>
  <c r="K55" i="10"/>
  <c r="I55" i="10"/>
  <c r="G55" i="10"/>
  <c r="BE53" i="10"/>
  <c r="BD53" i="10"/>
  <c r="BC53" i="10"/>
  <c r="BB53" i="10"/>
  <c r="BA53" i="10"/>
  <c r="K53" i="10"/>
  <c r="I53" i="10"/>
  <c r="G53" i="10"/>
  <c r="BE50" i="10"/>
  <c r="BD50" i="10"/>
  <c r="BC50" i="10"/>
  <c r="BB50" i="10"/>
  <c r="BA50" i="10"/>
  <c r="K50" i="10"/>
  <c r="I50" i="10"/>
  <c r="G50" i="10"/>
  <c r="BE47" i="10"/>
  <c r="BD47" i="10"/>
  <c r="BC47" i="10"/>
  <c r="BB47" i="10"/>
  <c r="BA47" i="10"/>
  <c r="K47" i="10"/>
  <c r="I47" i="10"/>
  <c r="G47" i="10"/>
  <c r="BE45" i="10"/>
  <c r="BD45" i="10"/>
  <c r="BC45" i="10"/>
  <c r="BB45" i="10"/>
  <c r="BA45" i="10"/>
  <c r="K45" i="10"/>
  <c r="I45" i="10"/>
  <c r="G45" i="10"/>
  <c r="BE43" i="10"/>
  <c r="BD43" i="10"/>
  <c r="BC43" i="10"/>
  <c r="BB43" i="10"/>
  <c r="BA43" i="10"/>
  <c r="K43" i="10"/>
  <c r="I43" i="10"/>
  <c r="G43" i="10"/>
  <c r="BE39" i="10"/>
  <c r="BE64" i="10" s="1"/>
  <c r="I12" i="9" s="1"/>
  <c r="BD39" i="10"/>
  <c r="BD64" i="10" s="1"/>
  <c r="H12" i="9" s="1"/>
  <c r="BC39" i="10"/>
  <c r="BB39" i="10"/>
  <c r="BA39" i="10"/>
  <c r="BA64" i="10" s="1"/>
  <c r="E12" i="9" s="1"/>
  <c r="K39" i="10"/>
  <c r="K64" i="10" s="1"/>
  <c r="I39" i="10"/>
  <c r="G39" i="10"/>
  <c r="B12" i="9"/>
  <c r="A12" i="9"/>
  <c r="BC64" i="10"/>
  <c r="G12" i="9" s="1"/>
  <c r="BB64" i="10"/>
  <c r="F12" i="9" s="1"/>
  <c r="I64" i="10"/>
  <c r="G64" i="10"/>
  <c r="BE34" i="10"/>
  <c r="BD34" i="10"/>
  <c r="BD37" i="10" s="1"/>
  <c r="H11" i="9" s="1"/>
  <c r="BC34" i="10"/>
  <c r="BC37" i="10" s="1"/>
  <c r="G11" i="9" s="1"/>
  <c r="BA34" i="10"/>
  <c r="K34" i="10"/>
  <c r="K37" i="10" s="1"/>
  <c r="I34" i="10"/>
  <c r="I37" i="10" s="1"/>
  <c r="G34" i="10"/>
  <c r="BB34" i="10" s="1"/>
  <c r="BB37" i="10" s="1"/>
  <c r="F11" i="9" s="1"/>
  <c r="B11" i="9"/>
  <c r="A11" i="9"/>
  <c r="BE37" i="10"/>
  <c r="I11" i="9" s="1"/>
  <c r="BA37" i="10"/>
  <c r="E11" i="9" s="1"/>
  <c r="G37" i="10"/>
  <c r="BE31" i="10"/>
  <c r="BD31" i="10"/>
  <c r="BC31" i="10"/>
  <c r="BC32" i="10" s="1"/>
  <c r="G10" i="9" s="1"/>
  <c r="BB31" i="10"/>
  <c r="BB32" i="10" s="1"/>
  <c r="F10" i="9" s="1"/>
  <c r="K31" i="10"/>
  <c r="I31" i="10"/>
  <c r="I32" i="10" s="1"/>
  <c r="G31" i="10"/>
  <c r="BA31" i="10" s="1"/>
  <c r="BA32" i="10" s="1"/>
  <c r="E10" i="9" s="1"/>
  <c r="B10" i="9"/>
  <c r="A10" i="9"/>
  <c r="BE32" i="10"/>
  <c r="I10" i="9" s="1"/>
  <c r="BD32" i="10"/>
  <c r="H10" i="9" s="1"/>
  <c r="K32" i="10"/>
  <c r="BE27" i="10"/>
  <c r="BE29" i="10" s="1"/>
  <c r="I9" i="9" s="1"/>
  <c r="BD27" i="10"/>
  <c r="BC27" i="10"/>
  <c r="BB27" i="10"/>
  <c r="BB29" i="10" s="1"/>
  <c r="F9" i="9" s="1"/>
  <c r="BA27" i="10"/>
  <c r="BA29" i="10" s="1"/>
  <c r="E9" i="9" s="1"/>
  <c r="K27" i="10"/>
  <c r="I27" i="10"/>
  <c r="G27" i="10"/>
  <c r="G29" i="10" s="1"/>
  <c r="B9" i="9"/>
  <c r="A9" i="9"/>
  <c r="BD29" i="10"/>
  <c r="H9" i="9" s="1"/>
  <c r="BC29" i="10"/>
  <c r="G9" i="9" s="1"/>
  <c r="K29" i="10"/>
  <c r="I29" i="10"/>
  <c r="BE22" i="10"/>
  <c r="BD22" i="10"/>
  <c r="BC22" i="10"/>
  <c r="BB22" i="10"/>
  <c r="BA22" i="10"/>
  <c r="K22" i="10"/>
  <c r="I22" i="10"/>
  <c r="G22" i="10"/>
  <c r="BE20" i="10"/>
  <c r="BD20" i="10"/>
  <c r="BC20" i="10"/>
  <c r="BB20" i="10"/>
  <c r="BA20" i="10"/>
  <c r="K20" i="10"/>
  <c r="I20" i="10"/>
  <c r="G20" i="10"/>
  <c r="BE17" i="10"/>
  <c r="BE25" i="10" s="1"/>
  <c r="I8" i="9" s="1"/>
  <c r="BD17" i="10"/>
  <c r="BD25" i="10" s="1"/>
  <c r="H8" i="9" s="1"/>
  <c r="BC17" i="10"/>
  <c r="BB17" i="10"/>
  <c r="BA17" i="10"/>
  <c r="BA25" i="10" s="1"/>
  <c r="E8" i="9" s="1"/>
  <c r="K17" i="10"/>
  <c r="K25" i="10" s="1"/>
  <c r="I17" i="10"/>
  <c r="G17" i="10"/>
  <c r="B8" i="9"/>
  <c r="A8" i="9"/>
  <c r="BC25" i="10"/>
  <c r="G8" i="9" s="1"/>
  <c r="BB25" i="10"/>
  <c r="F8" i="9" s="1"/>
  <c r="I25" i="10"/>
  <c r="G25" i="10"/>
  <c r="BE13" i="10"/>
  <c r="BD13" i="10"/>
  <c r="BC13" i="10"/>
  <c r="BB13" i="10"/>
  <c r="K13" i="10"/>
  <c r="I13" i="10"/>
  <c r="G13" i="10"/>
  <c r="BA13" i="10" s="1"/>
  <c r="BE11" i="10"/>
  <c r="BD11" i="10"/>
  <c r="BC11" i="10"/>
  <c r="BB11" i="10"/>
  <c r="K11" i="10"/>
  <c r="I11" i="10"/>
  <c r="G11" i="10"/>
  <c r="BA11" i="10" s="1"/>
  <c r="BA15" i="10" s="1"/>
  <c r="E7" i="9" s="1"/>
  <c r="BE8" i="10"/>
  <c r="BD8" i="10"/>
  <c r="BD15" i="10" s="1"/>
  <c r="H7" i="9" s="1"/>
  <c r="BC8" i="10"/>
  <c r="BC15" i="10" s="1"/>
  <c r="G7" i="9" s="1"/>
  <c r="BB8" i="10"/>
  <c r="BA8" i="10"/>
  <c r="K8" i="10"/>
  <c r="K15" i="10" s="1"/>
  <c r="I8" i="10"/>
  <c r="I15" i="10" s="1"/>
  <c r="G8" i="10"/>
  <c r="B7" i="9"/>
  <c r="A7" i="9"/>
  <c r="BE15" i="10"/>
  <c r="I7" i="9" s="1"/>
  <c r="BB15" i="10"/>
  <c r="F7" i="9" s="1"/>
  <c r="G15" i="10"/>
  <c r="E4" i="10"/>
  <c r="F3" i="10"/>
  <c r="G23" i="8"/>
  <c r="C33" i="8"/>
  <c r="F33" i="8" s="1"/>
  <c r="C31" i="8"/>
  <c r="G7" i="8"/>
  <c r="H21" i="6"/>
  <c r="I20" i="6"/>
  <c r="G21" i="5"/>
  <c r="D21" i="5"/>
  <c r="I19" i="6"/>
  <c r="G20" i="5"/>
  <c r="D20" i="5"/>
  <c r="I18" i="6"/>
  <c r="D19" i="5"/>
  <c r="I17" i="6"/>
  <c r="G19" i="5" s="1"/>
  <c r="D18" i="5"/>
  <c r="I16" i="6"/>
  <c r="G18" i="5" s="1"/>
  <c r="G17" i="5"/>
  <c r="D17" i="5"/>
  <c r="I15" i="6"/>
  <c r="G16" i="5"/>
  <c r="D16" i="5"/>
  <c r="I14" i="6"/>
  <c r="D15" i="5"/>
  <c r="I13" i="6"/>
  <c r="G15" i="5" s="1"/>
  <c r="BE46" i="7"/>
  <c r="BD46" i="7"/>
  <c r="BC46" i="7"/>
  <c r="BA46" i="7"/>
  <c r="K46" i="7"/>
  <c r="I46" i="7"/>
  <c r="G46" i="7"/>
  <c r="BB46" i="7" s="1"/>
  <c r="BE43" i="7"/>
  <c r="BD43" i="7"/>
  <c r="BC43" i="7"/>
  <c r="BA43" i="7"/>
  <c r="K43" i="7"/>
  <c r="I43" i="7"/>
  <c r="G43" i="7"/>
  <c r="BB43" i="7" s="1"/>
  <c r="BE39" i="7"/>
  <c r="BD39" i="7"/>
  <c r="BC39" i="7"/>
  <c r="BA39" i="7"/>
  <c r="K39" i="7"/>
  <c r="I39" i="7"/>
  <c r="G39" i="7"/>
  <c r="BB39" i="7" s="1"/>
  <c r="BE35" i="7"/>
  <c r="BD35" i="7"/>
  <c r="BC35" i="7"/>
  <c r="BA35" i="7"/>
  <c r="K35" i="7"/>
  <c r="I35" i="7"/>
  <c r="G35" i="7"/>
  <c r="BB35" i="7" s="1"/>
  <c r="BE30" i="7"/>
  <c r="BD30" i="7"/>
  <c r="BC30" i="7"/>
  <c r="BA30" i="7"/>
  <c r="K30" i="7"/>
  <c r="I30" i="7"/>
  <c r="G30" i="7"/>
  <c r="BB30" i="7" s="1"/>
  <c r="BE21" i="7"/>
  <c r="BD21" i="7"/>
  <c r="BC21" i="7"/>
  <c r="BA21" i="7"/>
  <c r="K21" i="7"/>
  <c r="I21" i="7"/>
  <c r="G21" i="7"/>
  <c r="BB21" i="7" s="1"/>
  <c r="BE8" i="7"/>
  <c r="BE49" i="7" s="1"/>
  <c r="I7" i="6" s="1"/>
  <c r="I8" i="6" s="1"/>
  <c r="C21" i="5" s="1"/>
  <c r="BD8" i="7"/>
  <c r="BC8" i="7"/>
  <c r="BC49" i="7" s="1"/>
  <c r="G7" i="6" s="1"/>
  <c r="G8" i="6" s="1"/>
  <c r="C18" i="5" s="1"/>
  <c r="BA8" i="7"/>
  <c r="BA49" i="7" s="1"/>
  <c r="E7" i="6" s="1"/>
  <c r="E8" i="6" s="1"/>
  <c r="C15" i="5" s="1"/>
  <c r="K8" i="7"/>
  <c r="I8" i="7"/>
  <c r="I49" i="7" s="1"/>
  <c r="G8" i="7"/>
  <c r="BB8" i="7" s="1"/>
  <c r="B7" i="6"/>
  <c r="A7" i="6"/>
  <c r="BD49" i="7"/>
  <c r="H7" i="6" s="1"/>
  <c r="H8" i="6" s="1"/>
  <c r="C17" i="5" s="1"/>
  <c r="K49" i="7"/>
  <c r="G49" i="7"/>
  <c r="E4" i="7"/>
  <c r="F3" i="7"/>
  <c r="G23" i="5"/>
  <c r="C33" i="5"/>
  <c r="F33" i="5" s="1"/>
  <c r="C31" i="5"/>
  <c r="G7" i="5"/>
  <c r="H21" i="3"/>
  <c r="I20" i="3"/>
  <c r="G21" i="2"/>
  <c r="D21" i="2"/>
  <c r="I19" i="3"/>
  <c r="G20" i="2"/>
  <c r="D20" i="2"/>
  <c r="I18" i="3"/>
  <c r="D19" i="2"/>
  <c r="I17" i="3"/>
  <c r="G19" i="2" s="1"/>
  <c r="D18" i="2"/>
  <c r="I16" i="3"/>
  <c r="G18" i="2" s="1"/>
  <c r="G17" i="2"/>
  <c r="D17" i="2"/>
  <c r="I15" i="3"/>
  <c r="G16" i="2"/>
  <c r="D16" i="2"/>
  <c r="I14" i="3"/>
  <c r="D15" i="2"/>
  <c r="I13" i="3"/>
  <c r="G15" i="2" s="1"/>
  <c r="BE41" i="4"/>
  <c r="BD41" i="4"/>
  <c r="BC41" i="4"/>
  <c r="BA41" i="4"/>
  <c r="K41" i="4"/>
  <c r="I41" i="4"/>
  <c r="G41" i="4"/>
  <c r="BB41" i="4" s="1"/>
  <c r="BE38" i="4"/>
  <c r="BD38" i="4"/>
  <c r="BC38" i="4"/>
  <c r="BA38" i="4"/>
  <c r="K38" i="4"/>
  <c r="I38" i="4"/>
  <c r="G38" i="4"/>
  <c r="BB38" i="4" s="1"/>
  <c r="BE35" i="4"/>
  <c r="BD35" i="4"/>
  <c r="BC35" i="4"/>
  <c r="BA35" i="4"/>
  <c r="K35" i="4"/>
  <c r="I35" i="4"/>
  <c r="G35" i="4"/>
  <c r="BB35" i="4" s="1"/>
  <c r="BE29" i="4"/>
  <c r="BD29" i="4"/>
  <c r="BC29" i="4"/>
  <c r="BA29" i="4"/>
  <c r="K29" i="4"/>
  <c r="I29" i="4"/>
  <c r="G29" i="4"/>
  <c r="BB29" i="4" s="1"/>
  <c r="BE26" i="4"/>
  <c r="BD26" i="4"/>
  <c r="BC26" i="4"/>
  <c r="BA26" i="4"/>
  <c r="K26" i="4"/>
  <c r="I26" i="4"/>
  <c r="G26" i="4"/>
  <c r="BB26" i="4" s="1"/>
  <c r="BE13" i="4"/>
  <c r="BD13" i="4"/>
  <c r="BC13" i="4"/>
  <c r="BA13" i="4"/>
  <c r="K13" i="4"/>
  <c r="I13" i="4"/>
  <c r="G13" i="4"/>
  <c r="BB13" i="4" s="1"/>
  <c r="BE8" i="4"/>
  <c r="BD8" i="4"/>
  <c r="BC8" i="4"/>
  <c r="BA8" i="4"/>
  <c r="K8" i="4"/>
  <c r="I8" i="4"/>
  <c r="G8" i="4"/>
  <c r="G44" i="4" s="1"/>
  <c r="B7" i="3"/>
  <c r="A7" i="3"/>
  <c r="BD44" i="4"/>
  <c r="H7" i="3" s="1"/>
  <c r="H8" i="3" s="1"/>
  <c r="C17" i="2" s="1"/>
  <c r="BC44" i="4"/>
  <c r="G7" i="3" s="1"/>
  <c r="G8" i="3" s="1"/>
  <c r="C18" i="2" s="1"/>
  <c r="K44" i="4"/>
  <c r="I44" i="4"/>
  <c r="E4" i="4"/>
  <c r="F3" i="4"/>
  <c r="G23" i="2"/>
  <c r="F33" i="2"/>
  <c r="C33" i="2"/>
  <c r="C31" i="2"/>
  <c r="G7" i="2"/>
  <c r="H176" i="1"/>
  <c r="J158" i="1"/>
  <c r="I158" i="1"/>
  <c r="H158" i="1"/>
  <c r="G158" i="1"/>
  <c r="F158" i="1"/>
  <c r="H101" i="1"/>
  <c r="G101" i="1"/>
  <c r="I100" i="1"/>
  <c r="F100" i="1" s="1"/>
  <c r="I99" i="1"/>
  <c r="F99" i="1" s="1"/>
  <c r="I98" i="1"/>
  <c r="F98" i="1" s="1"/>
  <c r="I97" i="1"/>
  <c r="F97" i="1" s="1"/>
  <c r="I96" i="1"/>
  <c r="F96" i="1" s="1"/>
  <c r="I95" i="1"/>
  <c r="F95" i="1" s="1"/>
  <c r="I94" i="1"/>
  <c r="F94" i="1" s="1"/>
  <c r="I93" i="1"/>
  <c r="F93" i="1" s="1"/>
  <c r="I92" i="1"/>
  <c r="F92" i="1" s="1"/>
  <c r="I91" i="1"/>
  <c r="F91" i="1" s="1"/>
  <c r="I90" i="1"/>
  <c r="F90" i="1" s="1"/>
  <c r="I89" i="1"/>
  <c r="F89" i="1" s="1"/>
  <c r="I88" i="1"/>
  <c r="F88" i="1" s="1"/>
  <c r="I87" i="1"/>
  <c r="F87" i="1" s="1"/>
  <c r="I86" i="1"/>
  <c r="F86" i="1" s="1"/>
  <c r="I85" i="1"/>
  <c r="F85" i="1" s="1"/>
  <c r="I84" i="1"/>
  <c r="F84" i="1" s="1"/>
  <c r="I83" i="1"/>
  <c r="F83" i="1" s="1"/>
  <c r="I82" i="1"/>
  <c r="F82" i="1" s="1"/>
  <c r="I81" i="1"/>
  <c r="F81" i="1" s="1"/>
  <c r="I80" i="1"/>
  <c r="F80" i="1" s="1"/>
  <c r="I79" i="1"/>
  <c r="F79" i="1" s="1"/>
  <c r="I78" i="1"/>
  <c r="F78" i="1" s="1"/>
  <c r="I77" i="1"/>
  <c r="F77" i="1" s="1"/>
  <c r="I76" i="1"/>
  <c r="F76" i="1" s="1"/>
  <c r="I75" i="1"/>
  <c r="F75" i="1" s="1"/>
  <c r="I74" i="1"/>
  <c r="F74" i="1" s="1"/>
  <c r="I73" i="1"/>
  <c r="F73" i="1" s="1"/>
  <c r="I72" i="1"/>
  <c r="F72" i="1" s="1"/>
  <c r="I71" i="1"/>
  <c r="F71" i="1" s="1"/>
  <c r="I70" i="1"/>
  <c r="F70" i="1" s="1"/>
  <c r="I69" i="1"/>
  <c r="F69" i="1" s="1"/>
  <c r="I68" i="1"/>
  <c r="F68" i="1" s="1"/>
  <c r="I67" i="1"/>
  <c r="F67" i="1" s="1"/>
  <c r="I66" i="1"/>
  <c r="F66" i="1" s="1"/>
  <c r="I65" i="1"/>
  <c r="F65" i="1" s="1"/>
  <c r="I64" i="1"/>
  <c r="F64" i="1" s="1"/>
  <c r="I63" i="1"/>
  <c r="F63" i="1" s="1"/>
  <c r="I62" i="1"/>
  <c r="F62" i="1" s="1"/>
  <c r="I61" i="1"/>
  <c r="F61" i="1" s="1"/>
  <c r="I60" i="1"/>
  <c r="F60" i="1" s="1"/>
  <c r="I59" i="1"/>
  <c r="F59" i="1" s="1"/>
  <c r="I58" i="1"/>
  <c r="F58" i="1" s="1"/>
  <c r="I57" i="1"/>
  <c r="F57" i="1" s="1"/>
  <c r="I56" i="1"/>
  <c r="F56" i="1" s="1"/>
  <c r="I55" i="1"/>
  <c r="F55" i="1" s="1"/>
  <c r="H54" i="1"/>
  <c r="G54" i="1"/>
  <c r="H48" i="1"/>
  <c r="I21" i="1" s="1"/>
  <c r="I22" i="1" s="1"/>
  <c r="G48" i="1"/>
  <c r="I47" i="1"/>
  <c r="F47" i="1" s="1"/>
  <c r="I46" i="1"/>
  <c r="F46" i="1" s="1"/>
  <c r="I45" i="1"/>
  <c r="F45" i="1" s="1"/>
  <c r="I44" i="1"/>
  <c r="F44" i="1" s="1"/>
  <c r="I43" i="1"/>
  <c r="F43" i="1" s="1"/>
  <c r="I42" i="1"/>
  <c r="F42" i="1" s="1"/>
  <c r="I41" i="1"/>
  <c r="F41" i="1" s="1"/>
  <c r="I40" i="1"/>
  <c r="F40" i="1" s="1"/>
  <c r="I39" i="1"/>
  <c r="F39" i="1" s="1"/>
  <c r="I38" i="1"/>
  <c r="F38" i="1" s="1"/>
  <c r="I37" i="1"/>
  <c r="F37" i="1" s="1"/>
  <c r="I36" i="1"/>
  <c r="F36" i="1" s="1"/>
  <c r="I35" i="1"/>
  <c r="F35" i="1" s="1"/>
  <c r="I34" i="1"/>
  <c r="F34" i="1" s="1"/>
  <c r="I33" i="1"/>
  <c r="F33" i="1" s="1"/>
  <c r="I32" i="1"/>
  <c r="F32" i="1" s="1"/>
  <c r="I31" i="1"/>
  <c r="F31" i="1" s="1"/>
  <c r="I30" i="1"/>
  <c r="H29" i="1"/>
  <c r="G29" i="1"/>
  <c r="D22" i="1"/>
  <c r="D20" i="1"/>
  <c r="I19" i="1"/>
  <c r="I2" i="1"/>
  <c r="G22" i="137" l="1"/>
  <c r="F16" i="138"/>
  <c r="C16" i="137" s="1"/>
  <c r="H16" i="138"/>
  <c r="C17" i="137" s="1"/>
  <c r="I16" i="138"/>
  <c r="C21" i="137" s="1"/>
  <c r="BA54" i="139"/>
  <c r="E7" i="138" s="1"/>
  <c r="BA107" i="139"/>
  <c r="E10" i="138" s="1"/>
  <c r="BA113" i="139"/>
  <c r="E11" i="138" s="1"/>
  <c r="I54" i="139"/>
  <c r="BC54" i="139"/>
  <c r="G7" i="138" s="1"/>
  <c r="G16" i="138" s="1"/>
  <c r="C18" i="137" s="1"/>
  <c r="G107" i="139"/>
  <c r="G149" i="139"/>
  <c r="G22" i="134"/>
  <c r="C19" i="134"/>
  <c r="C22" i="134" s="1"/>
  <c r="C23" i="134" s="1"/>
  <c r="F30" i="134" s="1"/>
  <c r="G22" i="131"/>
  <c r="C19" i="131"/>
  <c r="C22" i="131" s="1"/>
  <c r="C23" i="131" s="1"/>
  <c r="F30" i="131" s="1"/>
  <c r="I14" i="129"/>
  <c r="C21" i="128" s="1"/>
  <c r="G22" i="128"/>
  <c r="H14" i="129"/>
  <c r="C17" i="128" s="1"/>
  <c r="G14" i="129"/>
  <c r="C18" i="128" s="1"/>
  <c r="BB65" i="130"/>
  <c r="F12" i="129" s="1"/>
  <c r="BA8" i="130"/>
  <c r="BA37" i="130" s="1"/>
  <c r="E7" i="129" s="1"/>
  <c r="E14" i="129" s="1"/>
  <c r="C15" i="128" s="1"/>
  <c r="BB46" i="130"/>
  <c r="BB51" i="130" s="1"/>
  <c r="F10" i="129" s="1"/>
  <c r="G22" i="125"/>
  <c r="G10" i="126"/>
  <c r="C18" i="125" s="1"/>
  <c r="E10" i="126"/>
  <c r="C15" i="125" s="1"/>
  <c r="H10" i="126"/>
  <c r="C17" i="125" s="1"/>
  <c r="I10" i="126"/>
  <c r="C21" i="125" s="1"/>
  <c r="BB17" i="127"/>
  <c r="BB23" i="127" s="1"/>
  <c r="F8" i="126" s="1"/>
  <c r="BB8" i="127"/>
  <c r="BB15" i="127" s="1"/>
  <c r="F7" i="126" s="1"/>
  <c r="G22" i="122"/>
  <c r="E10" i="123"/>
  <c r="C15" i="122" s="1"/>
  <c r="G10" i="123"/>
  <c r="C18" i="122" s="1"/>
  <c r="I10" i="123"/>
  <c r="C21" i="122" s="1"/>
  <c r="H10" i="123"/>
  <c r="C17" i="122" s="1"/>
  <c r="BB8" i="124"/>
  <c r="BB15" i="124" s="1"/>
  <c r="F7" i="123" s="1"/>
  <c r="F10" i="123" s="1"/>
  <c r="C16" i="122" s="1"/>
  <c r="I10" i="120"/>
  <c r="C21" i="119" s="1"/>
  <c r="G22" i="119"/>
  <c r="G10" i="120"/>
  <c r="C18" i="119" s="1"/>
  <c r="F10" i="120"/>
  <c r="C16" i="119" s="1"/>
  <c r="H10" i="120"/>
  <c r="C17" i="119" s="1"/>
  <c r="BA8" i="121"/>
  <c r="BA20" i="121" s="1"/>
  <c r="E7" i="120" s="1"/>
  <c r="E10" i="120" s="1"/>
  <c r="C15" i="119" s="1"/>
  <c r="G22" i="116"/>
  <c r="E10" i="117"/>
  <c r="C15" i="116" s="1"/>
  <c r="I10" i="117"/>
  <c r="C21" i="116" s="1"/>
  <c r="G10" i="117"/>
  <c r="C18" i="116" s="1"/>
  <c r="F10" i="117"/>
  <c r="C16" i="116" s="1"/>
  <c r="BD37" i="118"/>
  <c r="H8" i="117" s="1"/>
  <c r="H10" i="117" s="1"/>
  <c r="C17" i="116" s="1"/>
  <c r="G37" i="118"/>
  <c r="H10" i="114"/>
  <c r="C17" i="113" s="1"/>
  <c r="G22" i="113"/>
  <c r="E10" i="114"/>
  <c r="C15" i="113" s="1"/>
  <c r="G10" i="114"/>
  <c r="C18" i="113" s="1"/>
  <c r="F10" i="114"/>
  <c r="C16" i="113" s="1"/>
  <c r="I10" i="114"/>
  <c r="C21" i="113" s="1"/>
  <c r="G37" i="115"/>
  <c r="G22" i="110"/>
  <c r="G18" i="111"/>
  <c r="C18" i="110" s="1"/>
  <c r="BD179" i="112"/>
  <c r="H10" i="111" s="1"/>
  <c r="BA186" i="112"/>
  <c r="E11" i="111" s="1"/>
  <c r="BA158" i="112"/>
  <c r="BA169" i="112" s="1"/>
  <c r="E8" i="111" s="1"/>
  <c r="G169" i="112"/>
  <c r="BB188" i="112"/>
  <c r="BB242" i="112" s="1"/>
  <c r="F12" i="111" s="1"/>
  <c r="I260" i="112"/>
  <c r="BD291" i="112"/>
  <c r="H14" i="111" s="1"/>
  <c r="BB179" i="112"/>
  <c r="F10" i="111" s="1"/>
  <c r="BE186" i="112"/>
  <c r="I11" i="111" s="1"/>
  <c r="I18" i="111" s="1"/>
  <c r="C21" i="110" s="1"/>
  <c r="K291" i="112"/>
  <c r="BB312" i="112"/>
  <c r="BB322" i="112" s="1"/>
  <c r="F16" i="111" s="1"/>
  <c r="BB181" i="112"/>
  <c r="BB186" i="112" s="1"/>
  <c r="F11" i="111" s="1"/>
  <c r="BB293" i="112"/>
  <c r="BB310" i="112" s="1"/>
  <c r="F15" i="111" s="1"/>
  <c r="G22" i="107"/>
  <c r="H19" i="108"/>
  <c r="C17" i="107" s="1"/>
  <c r="BB233" i="109"/>
  <c r="F12" i="108" s="1"/>
  <c r="G19" i="108"/>
  <c r="C18" i="107" s="1"/>
  <c r="BB290" i="109"/>
  <c r="F14" i="108" s="1"/>
  <c r="I19" i="108"/>
  <c r="C21" i="107" s="1"/>
  <c r="BA164" i="109"/>
  <c r="BA165" i="109" s="1"/>
  <c r="E9" i="108" s="1"/>
  <c r="E19" i="108" s="1"/>
  <c r="C15" i="107" s="1"/>
  <c r="G165" i="109"/>
  <c r="BB171" i="109"/>
  <c r="F10" i="108" s="1"/>
  <c r="BB311" i="109"/>
  <c r="F15" i="108" s="1"/>
  <c r="BB235" i="109"/>
  <c r="BB256" i="109" s="1"/>
  <c r="F13" i="108" s="1"/>
  <c r="G320" i="109"/>
  <c r="BB322" i="109"/>
  <c r="BB332" i="109" s="1"/>
  <c r="F17" i="108" s="1"/>
  <c r="G22" i="104"/>
  <c r="BB49" i="106"/>
  <c r="F7" i="105" s="1"/>
  <c r="F8" i="105" s="1"/>
  <c r="C16" i="104" s="1"/>
  <c r="C19" i="104" s="1"/>
  <c r="C22" i="104" s="1"/>
  <c r="C23" i="104" s="1"/>
  <c r="F30" i="104" s="1"/>
  <c r="G22" i="101"/>
  <c r="C19" i="101"/>
  <c r="C22" i="101" s="1"/>
  <c r="C23" i="101" s="1"/>
  <c r="F30" i="101" s="1"/>
  <c r="F31" i="101" s="1"/>
  <c r="G11" i="99"/>
  <c r="C18" i="98" s="1"/>
  <c r="G22" i="98"/>
  <c r="H11" i="99"/>
  <c r="C17" i="98" s="1"/>
  <c r="I11" i="99"/>
  <c r="C21" i="98" s="1"/>
  <c r="BA36" i="100"/>
  <c r="BA41" i="100" s="1"/>
  <c r="E8" i="99" s="1"/>
  <c r="E11" i="99" s="1"/>
  <c r="C15" i="98" s="1"/>
  <c r="G22" i="95"/>
  <c r="BB49" i="97"/>
  <c r="F7" i="96" s="1"/>
  <c r="F8" i="96" s="1"/>
  <c r="C16" i="95" s="1"/>
  <c r="C19" i="95" s="1"/>
  <c r="C22" i="95" s="1"/>
  <c r="C23" i="95" s="1"/>
  <c r="F30" i="95" s="1"/>
  <c r="G22" i="92"/>
  <c r="H11" i="93"/>
  <c r="C17" i="92" s="1"/>
  <c r="I11" i="93"/>
  <c r="C21" i="92" s="1"/>
  <c r="BA104" i="94"/>
  <c r="E9" i="93" s="1"/>
  <c r="E11" i="93" s="1"/>
  <c r="C15" i="92" s="1"/>
  <c r="F11" i="93"/>
  <c r="C16" i="92" s="1"/>
  <c r="G11" i="93"/>
  <c r="C18" i="92" s="1"/>
  <c r="G104" i="94"/>
  <c r="G22" i="89"/>
  <c r="G11" i="90"/>
  <c r="C18" i="89" s="1"/>
  <c r="H11" i="90"/>
  <c r="C17" i="89" s="1"/>
  <c r="BB61" i="91"/>
  <c r="F10" i="90" s="1"/>
  <c r="F11" i="90" s="1"/>
  <c r="C16" i="89" s="1"/>
  <c r="I11" i="90"/>
  <c r="C21" i="89" s="1"/>
  <c r="BA28" i="91"/>
  <c r="BA51" i="91" s="1"/>
  <c r="E8" i="90" s="1"/>
  <c r="E11" i="90" s="1"/>
  <c r="C15" i="89" s="1"/>
  <c r="G22" i="86"/>
  <c r="G13" i="87"/>
  <c r="C18" i="86" s="1"/>
  <c r="F13" i="87"/>
  <c r="C16" i="86" s="1"/>
  <c r="H13" i="87"/>
  <c r="C17" i="86" s="1"/>
  <c r="I13" i="87"/>
  <c r="C21" i="86" s="1"/>
  <c r="BA78" i="88"/>
  <c r="E10" i="87" s="1"/>
  <c r="E13" i="87" s="1"/>
  <c r="C15" i="86" s="1"/>
  <c r="G78" i="88"/>
  <c r="G22" i="83"/>
  <c r="I14" i="84"/>
  <c r="C21" i="83" s="1"/>
  <c r="E14" i="84"/>
  <c r="C15" i="83" s="1"/>
  <c r="F14" i="84"/>
  <c r="C16" i="83" s="1"/>
  <c r="G14" i="84"/>
  <c r="C18" i="83" s="1"/>
  <c r="BD44" i="85"/>
  <c r="H11" i="84" s="1"/>
  <c r="BD57" i="85"/>
  <c r="H12" i="84" s="1"/>
  <c r="G57" i="85"/>
  <c r="G44" i="85"/>
  <c r="G13" i="85"/>
  <c r="G22" i="80"/>
  <c r="H11" i="81"/>
  <c r="C17" i="80" s="1"/>
  <c r="F11" i="81"/>
  <c r="C16" i="80" s="1"/>
  <c r="G11" i="81"/>
  <c r="C18" i="80" s="1"/>
  <c r="BA21" i="82"/>
  <c r="E7" i="81" s="1"/>
  <c r="E11" i="81" s="1"/>
  <c r="C15" i="80" s="1"/>
  <c r="I11" i="81"/>
  <c r="C21" i="80" s="1"/>
  <c r="G28" i="82"/>
  <c r="G22" i="77"/>
  <c r="F11" i="78"/>
  <c r="C16" i="77" s="1"/>
  <c r="G11" i="78"/>
  <c r="C18" i="77" s="1"/>
  <c r="BA48" i="79"/>
  <c r="E8" i="78" s="1"/>
  <c r="H11" i="78"/>
  <c r="C17" i="77" s="1"/>
  <c r="I11" i="78"/>
  <c r="C21" i="77" s="1"/>
  <c r="BA61" i="79"/>
  <c r="E9" i="78" s="1"/>
  <c r="G48" i="79"/>
  <c r="I12" i="75"/>
  <c r="C21" i="74" s="1"/>
  <c r="G22" i="74"/>
  <c r="BB90" i="76"/>
  <c r="F11" i="75" s="1"/>
  <c r="F12" i="75" s="1"/>
  <c r="C16" i="74" s="1"/>
  <c r="H12" i="75"/>
  <c r="C17" i="74" s="1"/>
  <c r="G12" i="75"/>
  <c r="C18" i="74" s="1"/>
  <c r="BA44" i="76"/>
  <c r="E7" i="75" s="1"/>
  <c r="BA53" i="76"/>
  <c r="BA58" i="76" s="1"/>
  <c r="E9" i="75" s="1"/>
  <c r="G22" i="71"/>
  <c r="E11" i="72"/>
  <c r="C15" i="71" s="1"/>
  <c r="I11" i="72"/>
  <c r="C21" i="71" s="1"/>
  <c r="G11" i="72"/>
  <c r="C18" i="71" s="1"/>
  <c r="BB69" i="73"/>
  <c r="F10" i="72" s="1"/>
  <c r="F11" i="72" s="1"/>
  <c r="C16" i="71" s="1"/>
  <c r="G25" i="73"/>
  <c r="C19" i="68"/>
  <c r="G22" i="68"/>
  <c r="C22" i="68"/>
  <c r="C23" i="68" s="1"/>
  <c r="F30" i="68" s="1"/>
  <c r="G13" i="66"/>
  <c r="C18" i="65" s="1"/>
  <c r="G22" i="65"/>
  <c r="E13" i="66"/>
  <c r="C15" i="65" s="1"/>
  <c r="I13" i="66"/>
  <c r="C21" i="65" s="1"/>
  <c r="F13" i="66"/>
  <c r="C16" i="65" s="1"/>
  <c r="BD174" i="67"/>
  <c r="H10" i="66" s="1"/>
  <c r="BD236" i="67"/>
  <c r="H11" i="66" s="1"/>
  <c r="G236" i="67"/>
  <c r="G174" i="67"/>
  <c r="G10" i="67"/>
  <c r="G22" i="62"/>
  <c r="G14" i="63"/>
  <c r="C18" i="62" s="1"/>
  <c r="H14" i="63"/>
  <c r="C17" i="62" s="1"/>
  <c r="BB34" i="64"/>
  <c r="F10" i="63" s="1"/>
  <c r="BB60" i="64"/>
  <c r="F11" i="63" s="1"/>
  <c r="BA20" i="64"/>
  <c r="E8" i="63" s="1"/>
  <c r="E14" i="63" s="1"/>
  <c r="C15" i="62" s="1"/>
  <c r="I14" i="63"/>
  <c r="C21" i="62" s="1"/>
  <c r="G20" i="64"/>
  <c r="G22" i="59"/>
  <c r="BA48" i="61"/>
  <c r="BA63" i="61" s="1"/>
  <c r="E9" i="60" s="1"/>
  <c r="G63" i="61"/>
  <c r="BA98" i="61"/>
  <c r="BA109" i="61" s="1"/>
  <c r="E13" i="60" s="1"/>
  <c r="G109" i="61"/>
  <c r="G122" i="61"/>
  <c r="BB63" i="61"/>
  <c r="F9" i="60" s="1"/>
  <c r="BB122" i="61"/>
  <c r="F14" i="60" s="1"/>
  <c r="BB256" i="61"/>
  <c r="BB264" i="61" s="1"/>
  <c r="F26" i="60" s="1"/>
  <c r="K324" i="61"/>
  <c r="K355" i="61"/>
  <c r="BC131" i="61"/>
  <c r="G15" i="60" s="1"/>
  <c r="G34" i="60" s="1"/>
  <c r="C18" i="59" s="1"/>
  <c r="K141" i="61"/>
  <c r="G155" i="61"/>
  <c r="BD167" i="61"/>
  <c r="H20" i="60" s="1"/>
  <c r="BB190" i="61"/>
  <c r="F21" i="60" s="1"/>
  <c r="K244" i="61"/>
  <c r="BB209" i="61"/>
  <c r="F22" i="60" s="1"/>
  <c r="BD141" i="61"/>
  <c r="H16" i="60" s="1"/>
  <c r="H34" i="60" s="1"/>
  <c r="C17" i="59" s="1"/>
  <c r="BA190" i="61"/>
  <c r="E21" i="60" s="1"/>
  <c r="BD244" i="61"/>
  <c r="H24" i="60" s="1"/>
  <c r="BB254" i="61"/>
  <c r="F25" i="60" s="1"/>
  <c r="BB331" i="61"/>
  <c r="F29" i="60" s="1"/>
  <c r="I131" i="61"/>
  <c r="K167" i="61"/>
  <c r="BE254" i="61"/>
  <c r="I25" i="60" s="1"/>
  <c r="BE331" i="61"/>
  <c r="I29" i="60" s="1"/>
  <c r="BB333" i="61"/>
  <c r="BB338" i="61" s="1"/>
  <c r="F30" i="60" s="1"/>
  <c r="G331" i="61"/>
  <c r="G11" i="57"/>
  <c r="C18" i="56" s="1"/>
  <c r="G22" i="56"/>
  <c r="H11" i="57"/>
  <c r="C17" i="56" s="1"/>
  <c r="E11" i="57"/>
  <c r="C15" i="56" s="1"/>
  <c r="I11" i="57"/>
  <c r="C21" i="56" s="1"/>
  <c r="BB41" i="58"/>
  <c r="F10" i="57" s="1"/>
  <c r="BB25" i="58"/>
  <c r="BB35" i="58" s="1"/>
  <c r="F9" i="57" s="1"/>
  <c r="G22" i="53"/>
  <c r="F12" i="54"/>
  <c r="C16" i="53" s="1"/>
  <c r="G12" i="54"/>
  <c r="C18" i="53" s="1"/>
  <c r="H12" i="54"/>
  <c r="C17" i="53" s="1"/>
  <c r="I12" i="54"/>
  <c r="C21" i="53" s="1"/>
  <c r="BA66" i="55"/>
  <c r="E9" i="54" s="1"/>
  <c r="E12" i="54" s="1"/>
  <c r="C15" i="53" s="1"/>
  <c r="G66" i="55"/>
  <c r="G22" i="50"/>
  <c r="F14" i="51"/>
  <c r="C16" i="50" s="1"/>
  <c r="I14" i="51"/>
  <c r="C21" i="50" s="1"/>
  <c r="BD64" i="52"/>
  <c r="H12" i="51" s="1"/>
  <c r="H14" i="51" s="1"/>
  <c r="C17" i="50" s="1"/>
  <c r="G14" i="51"/>
  <c r="C18" i="50" s="1"/>
  <c r="BA17" i="52"/>
  <c r="E8" i="51" s="1"/>
  <c r="E14" i="51" s="1"/>
  <c r="C15" i="50" s="1"/>
  <c r="G17" i="52"/>
  <c r="G64" i="52"/>
  <c r="G46" i="52"/>
  <c r="G22" i="47"/>
  <c r="C19" i="47"/>
  <c r="C22" i="47" s="1"/>
  <c r="C23" i="47" s="1"/>
  <c r="F30" i="47" s="1"/>
  <c r="G10" i="45"/>
  <c r="C18" i="44" s="1"/>
  <c r="F10" i="45"/>
  <c r="C16" i="44" s="1"/>
  <c r="G22" i="44"/>
  <c r="I10" i="45"/>
  <c r="C21" i="44" s="1"/>
  <c r="H10" i="45"/>
  <c r="C17" i="44" s="1"/>
  <c r="BA55" i="46"/>
  <c r="E8" i="45" s="1"/>
  <c r="BA8" i="46"/>
  <c r="BA20" i="46" s="1"/>
  <c r="E7" i="45" s="1"/>
  <c r="G10" i="42"/>
  <c r="C18" i="41" s="1"/>
  <c r="H10" i="42"/>
  <c r="C17" i="41" s="1"/>
  <c r="G22" i="41"/>
  <c r="I10" i="42"/>
  <c r="C21" i="41" s="1"/>
  <c r="E10" i="42"/>
  <c r="C15" i="41" s="1"/>
  <c r="BB75" i="43"/>
  <c r="F9" i="42" s="1"/>
  <c r="F10" i="42"/>
  <c r="C16" i="41" s="1"/>
  <c r="G22" i="38"/>
  <c r="I12" i="39"/>
  <c r="C21" i="38" s="1"/>
  <c r="F12" i="39"/>
  <c r="C16" i="38" s="1"/>
  <c r="H12" i="39"/>
  <c r="C17" i="38" s="1"/>
  <c r="G12" i="39"/>
  <c r="C18" i="38" s="1"/>
  <c r="E12" i="39"/>
  <c r="C15" i="38" s="1"/>
  <c r="G62" i="40"/>
  <c r="G22" i="35"/>
  <c r="G19" i="36"/>
  <c r="C18" i="35" s="1"/>
  <c r="H19" i="36"/>
  <c r="C17" i="35" s="1"/>
  <c r="I19" i="36"/>
  <c r="C21" i="35" s="1"/>
  <c r="BA51" i="37"/>
  <c r="E9" i="36" s="1"/>
  <c r="BB89" i="37"/>
  <c r="BB117" i="37" s="1"/>
  <c r="F17" i="36" s="1"/>
  <c r="F19" i="36" s="1"/>
  <c r="C16" i="35" s="1"/>
  <c r="BA8" i="37"/>
  <c r="BA21" i="37" s="1"/>
  <c r="E7" i="36" s="1"/>
  <c r="G51" i="37"/>
  <c r="BA58" i="37"/>
  <c r="BA64" i="37" s="1"/>
  <c r="E11" i="36" s="1"/>
  <c r="G74" i="37"/>
  <c r="BA81" i="37"/>
  <c r="BA82" i="37" s="1"/>
  <c r="E15" i="36" s="1"/>
  <c r="G22" i="32"/>
  <c r="G20" i="33"/>
  <c r="C18" i="32" s="1"/>
  <c r="I20" i="33"/>
  <c r="C21" i="32" s="1"/>
  <c r="BB47" i="34"/>
  <c r="F8" i="33" s="1"/>
  <c r="BA63" i="34"/>
  <c r="BA88" i="34" s="1"/>
  <c r="E10" i="33" s="1"/>
  <c r="G88" i="34"/>
  <c r="BB103" i="34"/>
  <c r="F12" i="33" s="1"/>
  <c r="G47" i="34"/>
  <c r="BA33" i="34"/>
  <c r="BA47" i="34" s="1"/>
  <c r="E8" i="33" s="1"/>
  <c r="G103" i="34"/>
  <c r="BA97" i="34"/>
  <c r="BA103" i="34" s="1"/>
  <c r="E12" i="33" s="1"/>
  <c r="BD47" i="34"/>
  <c r="H8" i="33" s="1"/>
  <c r="K88" i="34"/>
  <c r="BD103" i="34"/>
  <c r="H12" i="33" s="1"/>
  <c r="BB188" i="34"/>
  <c r="F17" i="33" s="1"/>
  <c r="BB190" i="34"/>
  <c r="BB222" i="34" s="1"/>
  <c r="F18" i="33" s="1"/>
  <c r="G122" i="34"/>
  <c r="BB127" i="34"/>
  <c r="BB149" i="34" s="1"/>
  <c r="F16" i="33" s="1"/>
  <c r="E9" i="30"/>
  <c r="C15" i="29" s="1"/>
  <c r="I9" i="30"/>
  <c r="C21" i="29" s="1"/>
  <c r="G22" i="29"/>
  <c r="H9" i="30"/>
  <c r="C17" i="29" s="1"/>
  <c r="C19" i="29" s="1"/>
  <c r="G26" i="31"/>
  <c r="G12" i="27"/>
  <c r="C18" i="26" s="1"/>
  <c r="G22" i="26"/>
  <c r="I12" i="27"/>
  <c r="C21" i="26" s="1"/>
  <c r="H12" i="27"/>
  <c r="C17" i="26" s="1"/>
  <c r="BB39" i="28"/>
  <c r="F9" i="27" s="1"/>
  <c r="F12" i="27" s="1"/>
  <c r="C16" i="26" s="1"/>
  <c r="BA29" i="28"/>
  <c r="BA30" i="28" s="1"/>
  <c r="E8" i="27" s="1"/>
  <c r="E12" i="27" s="1"/>
  <c r="C15" i="26" s="1"/>
  <c r="G22" i="23"/>
  <c r="G13" i="24"/>
  <c r="C18" i="23" s="1"/>
  <c r="I13" i="24"/>
  <c r="C21" i="23" s="1"/>
  <c r="F13" i="24"/>
  <c r="C16" i="23" s="1"/>
  <c r="BB60" i="25"/>
  <c r="F10" i="24" s="1"/>
  <c r="H13" i="24"/>
  <c r="C17" i="23" s="1"/>
  <c r="G37" i="25"/>
  <c r="BA48" i="25"/>
  <c r="BA49" i="25" s="1"/>
  <c r="E9" i="24" s="1"/>
  <c r="E13" i="24" s="1"/>
  <c r="C15" i="23" s="1"/>
  <c r="G64" i="25"/>
  <c r="G22" i="20"/>
  <c r="H13" i="21"/>
  <c r="C17" i="20" s="1"/>
  <c r="I13" i="21"/>
  <c r="C21" i="20" s="1"/>
  <c r="G13" i="21"/>
  <c r="C18" i="20" s="1"/>
  <c r="BA30" i="22"/>
  <c r="E7" i="21" s="1"/>
  <c r="BB47" i="22"/>
  <c r="BB65" i="22" s="1"/>
  <c r="F11" i="21" s="1"/>
  <c r="F13" i="21" s="1"/>
  <c r="C16" i="20" s="1"/>
  <c r="G30" i="22"/>
  <c r="BA39" i="22"/>
  <c r="BA42" i="22" s="1"/>
  <c r="E9" i="21" s="1"/>
  <c r="E13" i="18"/>
  <c r="C15" i="17" s="1"/>
  <c r="I13" i="18"/>
  <c r="C21" i="17" s="1"/>
  <c r="G22" i="17"/>
  <c r="G13" i="18"/>
  <c r="C18" i="17" s="1"/>
  <c r="F13" i="18"/>
  <c r="C16" i="17" s="1"/>
  <c r="H13" i="18"/>
  <c r="C17" i="17" s="1"/>
  <c r="G72" i="19"/>
  <c r="G114" i="19"/>
  <c r="I15" i="15"/>
  <c r="C21" i="14" s="1"/>
  <c r="G22" i="14"/>
  <c r="BA133" i="16"/>
  <c r="E11" i="15" s="1"/>
  <c r="F15" i="15"/>
  <c r="C16" i="14" s="1"/>
  <c r="BA48" i="16"/>
  <c r="E8" i="15" s="1"/>
  <c r="H15" i="15"/>
  <c r="C17" i="14" s="1"/>
  <c r="BA38" i="16"/>
  <c r="E7" i="15" s="1"/>
  <c r="G15" i="15"/>
  <c r="C18" i="14" s="1"/>
  <c r="G133" i="16"/>
  <c r="G38" i="16"/>
  <c r="G22" i="11"/>
  <c r="I16" i="12"/>
  <c r="C21" i="11" s="1"/>
  <c r="G16" i="12"/>
  <c r="C18" i="11" s="1"/>
  <c r="H16" i="12"/>
  <c r="C17" i="11" s="1"/>
  <c r="BA22" i="13"/>
  <c r="E8" i="12" s="1"/>
  <c r="E16" i="12" s="1"/>
  <c r="C15" i="11" s="1"/>
  <c r="F16" i="12"/>
  <c r="C16" i="11" s="1"/>
  <c r="G22" i="13"/>
  <c r="G40" i="13"/>
  <c r="H14" i="9"/>
  <c r="C17" i="8" s="1"/>
  <c r="G22" i="8"/>
  <c r="F14" i="9"/>
  <c r="C16" i="8" s="1"/>
  <c r="E14" i="9"/>
  <c r="C15" i="8" s="1"/>
  <c r="I14" i="9"/>
  <c r="C21" i="8" s="1"/>
  <c r="G14" i="9"/>
  <c r="C18" i="8" s="1"/>
  <c r="C19" i="8" s="1"/>
  <c r="C22" i="8" s="1"/>
  <c r="C23" i="8" s="1"/>
  <c r="F30" i="8" s="1"/>
  <c r="G32" i="10"/>
  <c r="E140" i="1"/>
  <c r="I48" i="1"/>
  <c r="G22" i="5"/>
  <c r="BB49" i="7"/>
  <c r="F7" i="6" s="1"/>
  <c r="F8" i="6" s="1"/>
  <c r="C16" i="5" s="1"/>
  <c r="C19" i="5" s="1"/>
  <c r="C22" i="5" s="1"/>
  <c r="C23" i="5" s="1"/>
  <c r="F30" i="5" s="1"/>
  <c r="E117" i="1"/>
  <c r="E119" i="1"/>
  <c r="E145" i="1"/>
  <c r="E114" i="1"/>
  <c r="E153" i="1"/>
  <c r="E157" i="1"/>
  <c r="E134" i="1"/>
  <c r="E131" i="1"/>
  <c r="E144" i="1"/>
  <c r="E121" i="1"/>
  <c r="E122" i="1"/>
  <c r="E110" i="1"/>
  <c r="E155" i="1"/>
  <c r="E115" i="1"/>
  <c r="E113" i="1"/>
  <c r="E128" i="1"/>
  <c r="E146" i="1"/>
  <c r="E127" i="1"/>
  <c r="E126" i="1"/>
  <c r="E136" i="1"/>
  <c r="E130" i="1"/>
  <c r="E148" i="1"/>
  <c r="E133" i="1"/>
  <c r="E151" i="1"/>
  <c r="E138" i="1"/>
  <c r="E141" i="1"/>
  <c r="E132" i="1"/>
  <c r="E120" i="1"/>
  <c r="E156" i="1"/>
  <c r="E137" i="1"/>
  <c r="E143" i="1"/>
  <c r="E152" i="1"/>
  <c r="E150" i="1"/>
  <c r="E124" i="1"/>
  <c r="E112" i="1"/>
  <c r="E149" i="1"/>
  <c r="E147" i="1"/>
  <c r="E135" i="1"/>
  <c r="E139" i="1"/>
  <c r="E116" i="1"/>
  <c r="E154" i="1"/>
  <c r="E111" i="1"/>
  <c r="E125" i="1"/>
  <c r="E118" i="1"/>
  <c r="E129" i="1"/>
  <c r="E123" i="1"/>
  <c r="E142" i="1"/>
  <c r="E109" i="1"/>
  <c r="F30" i="1"/>
  <c r="F48" i="1" s="1"/>
  <c r="G22" i="2"/>
  <c r="F101" i="1"/>
  <c r="I20" i="1"/>
  <c r="I23" i="1" s="1"/>
  <c r="I101" i="1"/>
  <c r="BE44" i="4"/>
  <c r="I7" i="3" s="1"/>
  <c r="I8" i="3" s="1"/>
  <c r="C21" i="2" s="1"/>
  <c r="BA44" i="4"/>
  <c r="E7" i="3" s="1"/>
  <c r="E8" i="3" s="1"/>
  <c r="C15" i="2" s="1"/>
  <c r="E158" i="1"/>
  <c r="BB8" i="4"/>
  <c r="BB44" i="4" s="1"/>
  <c r="F7" i="3" s="1"/>
  <c r="F8" i="3" s="1"/>
  <c r="C16" i="2" s="1"/>
  <c r="E16" i="138" l="1"/>
  <c r="C15" i="137" s="1"/>
  <c r="C19" i="137" s="1"/>
  <c r="C22" i="137" s="1"/>
  <c r="C23" i="137" s="1"/>
  <c r="F30" i="137" s="1"/>
  <c r="F31" i="134"/>
  <c r="F34" i="134" s="1"/>
  <c r="F31" i="131"/>
  <c r="F34" i="131" s="1"/>
  <c r="F14" i="129"/>
  <c r="C16" i="128" s="1"/>
  <c r="C19" i="128" s="1"/>
  <c r="C22" i="128" s="1"/>
  <c r="C23" i="128" s="1"/>
  <c r="F30" i="128" s="1"/>
  <c r="F10" i="126"/>
  <c r="C16" i="125" s="1"/>
  <c r="C19" i="125" s="1"/>
  <c r="C22" i="125" s="1"/>
  <c r="C23" i="125" s="1"/>
  <c r="F30" i="125" s="1"/>
  <c r="C19" i="122"/>
  <c r="C22" i="122" s="1"/>
  <c r="C23" i="122" s="1"/>
  <c r="F30" i="122" s="1"/>
  <c r="F31" i="122"/>
  <c r="F34" i="122" s="1"/>
  <c r="C19" i="119"/>
  <c r="C22" i="119" s="1"/>
  <c r="C23" i="119" s="1"/>
  <c r="F30" i="119" s="1"/>
  <c r="F31" i="119"/>
  <c r="C19" i="116"/>
  <c r="C22" i="116" s="1"/>
  <c r="C23" i="116" s="1"/>
  <c r="F30" i="116" s="1"/>
  <c r="F31" i="116" s="1"/>
  <c r="C19" i="113"/>
  <c r="C22" i="113" s="1"/>
  <c r="C23" i="113" s="1"/>
  <c r="F30" i="113" s="1"/>
  <c r="F31" i="113" s="1"/>
  <c r="F34" i="113" s="1"/>
  <c r="E18" i="111"/>
  <c r="C15" i="110" s="1"/>
  <c r="H18" i="111"/>
  <c r="C17" i="110" s="1"/>
  <c r="F18" i="111"/>
  <c r="C16" i="110" s="1"/>
  <c r="F19" i="108"/>
  <c r="C16" i="107" s="1"/>
  <c r="C19" i="107" s="1"/>
  <c r="C22" i="107" s="1"/>
  <c r="C23" i="107" s="1"/>
  <c r="F30" i="107" s="1"/>
  <c r="F31" i="104"/>
  <c r="F34" i="104" s="1"/>
  <c r="F34" i="101"/>
  <c r="C19" i="98"/>
  <c r="C22" i="98" s="1"/>
  <c r="C23" i="98" s="1"/>
  <c r="F30" i="98" s="1"/>
  <c r="F31" i="98" s="1"/>
  <c r="F34" i="98" s="1"/>
  <c r="F31" i="95"/>
  <c r="F34" i="95" s="1"/>
  <c r="C19" i="92"/>
  <c r="C22" i="92" s="1"/>
  <c r="C23" i="92" s="1"/>
  <c r="F30" i="92" s="1"/>
  <c r="F31" i="92" s="1"/>
  <c r="C19" i="89"/>
  <c r="C22" i="89" s="1"/>
  <c r="C23" i="89" s="1"/>
  <c r="F30" i="89" s="1"/>
  <c r="C19" i="86"/>
  <c r="C22" i="86" s="1"/>
  <c r="C23" i="86" s="1"/>
  <c r="F30" i="86" s="1"/>
  <c r="F31" i="86"/>
  <c r="H14" i="84"/>
  <c r="C17" i="83" s="1"/>
  <c r="C19" i="83" s="1"/>
  <c r="C22" i="83" s="1"/>
  <c r="C23" i="83" s="1"/>
  <c r="F30" i="83" s="1"/>
  <c r="C19" i="80"/>
  <c r="C22" i="80" s="1"/>
  <c r="C23" i="80" s="1"/>
  <c r="F30" i="80" s="1"/>
  <c r="E11" i="78"/>
  <c r="C15" i="77" s="1"/>
  <c r="C19" i="77" s="1"/>
  <c r="C22" i="77" s="1"/>
  <c r="C23" i="77" s="1"/>
  <c r="F30" i="77" s="1"/>
  <c r="F31" i="77" s="1"/>
  <c r="E12" i="75"/>
  <c r="C15" i="74" s="1"/>
  <c r="C19" i="74" s="1"/>
  <c r="C22" i="74" s="1"/>
  <c r="C23" i="74" s="1"/>
  <c r="F30" i="74" s="1"/>
  <c r="C19" i="71"/>
  <c r="C22" i="71" s="1"/>
  <c r="C23" i="71" s="1"/>
  <c r="F30" i="71" s="1"/>
  <c r="F31" i="68"/>
  <c r="F34" i="68" s="1"/>
  <c r="H13" i="66"/>
  <c r="C17" i="65" s="1"/>
  <c r="C19" i="65" s="1"/>
  <c r="C22" i="65" s="1"/>
  <c r="C23" i="65" s="1"/>
  <c r="F30" i="65" s="1"/>
  <c r="F14" i="63"/>
  <c r="C16" i="62" s="1"/>
  <c r="C19" i="62" s="1"/>
  <c r="C22" i="62" s="1"/>
  <c r="C23" i="62" s="1"/>
  <c r="F30" i="62" s="1"/>
  <c r="F31" i="62" s="1"/>
  <c r="F34" i="62" s="1"/>
  <c r="F34" i="60"/>
  <c r="C16" i="59" s="1"/>
  <c r="I34" i="60"/>
  <c r="C21" i="59" s="1"/>
  <c r="E34" i="60"/>
  <c r="C15" i="59" s="1"/>
  <c r="C19" i="59" s="1"/>
  <c r="C22" i="59" s="1"/>
  <c r="C23" i="59" s="1"/>
  <c r="F30" i="59" s="1"/>
  <c r="F11" i="57"/>
  <c r="C16" i="56" s="1"/>
  <c r="C19" i="56" s="1"/>
  <c r="C22" i="56" s="1"/>
  <c r="C23" i="56" s="1"/>
  <c r="F30" i="56" s="1"/>
  <c r="C19" i="53"/>
  <c r="C22" i="53" s="1"/>
  <c r="C23" i="53" s="1"/>
  <c r="F30" i="53" s="1"/>
  <c r="C19" i="50"/>
  <c r="C22" i="50" s="1"/>
  <c r="C23" i="50" s="1"/>
  <c r="F30" i="50" s="1"/>
  <c r="F31" i="50" s="1"/>
  <c r="F34" i="50" s="1"/>
  <c r="F31" i="47"/>
  <c r="F34" i="47" s="1"/>
  <c r="E10" i="45"/>
  <c r="C15" i="44" s="1"/>
  <c r="C19" i="44" s="1"/>
  <c r="C22" i="44" s="1"/>
  <c r="C23" i="44" s="1"/>
  <c r="F30" i="44" s="1"/>
  <c r="C19" i="41"/>
  <c r="C22" i="41" s="1"/>
  <c r="C23" i="41" s="1"/>
  <c r="F30" i="41" s="1"/>
  <c r="C19" i="38"/>
  <c r="C22" i="38" s="1"/>
  <c r="C23" i="38" s="1"/>
  <c r="F30" i="38" s="1"/>
  <c r="F31" i="38" s="1"/>
  <c r="E19" i="36"/>
  <c r="C15" i="35" s="1"/>
  <c r="C19" i="35" s="1"/>
  <c r="C22" i="35" s="1"/>
  <c r="C23" i="35" s="1"/>
  <c r="F30" i="35" s="1"/>
  <c r="H20" i="33"/>
  <c r="C17" i="32" s="1"/>
  <c r="E20" i="33"/>
  <c r="C15" i="32" s="1"/>
  <c r="F20" i="33"/>
  <c r="C16" i="32" s="1"/>
  <c r="C22" i="29"/>
  <c r="C23" i="29" s="1"/>
  <c r="F30" i="29" s="1"/>
  <c r="F31" i="29"/>
  <c r="F34" i="29" s="1"/>
  <c r="C19" i="26"/>
  <c r="C22" i="26" s="1"/>
  <c r="C23" i="26" s="1"/>
  <c r="F30" i="26" s="1"/>
  <c r="F31" i="26"/>
  <c r="F34" i="26" s="1"/>
  <c r="C19" i="23"/>
  <c r="C22" i="23" s="1"/>
  <c r="C23" i="23" s="1"/>
  <c r="F30" i="23" s="1"/>
  <c r="F31" i="23"/>
  <c r="F34" i="23" s="1"/>
  <c r="E13" i="21"/>
  <c r="C15" i="20" s="1"/>
  <c r="C19" i="20" s="1"/>
  <c r="C22" i="20" s="1"/>
  <c r="C23" i="20" s="1"/>
  <c r="F30" i="20" s="1"/>
  <c r="C19" i="17"/>
  <c r="C22" i="17" s="1"/>
  <c r="C23" i="17" s="1"/>
  <c r="F30" i="17" s="1"/>
  <c r="F31" i="17" s="1"/>
  <c r="F34" i="17" s="1"/>
  <c r="E15" i="15"/>
  <c r="C15" i="14" s="1"/>
  <c r="C19" i="14"/>
  <c r="C22" i="14" s="1"/>
  <c r="C23" i="14" s="1"/>
  <c r="F30" i="14" s="1"/>
  <c r="C19" i="11"/>
  <c r="C22" i="11" s="1"/>
  <c r="C23" i="11" s="1"/>
  <c r="F30" i="11" s="1"/>
  <c r="F31" i="8"/>
  <c r="F34" i="8"/>
  <c r="F31" i="5"/>
  <c r="F34" i="5" s="1"/>
  <c r="C19" i="2"/>
  <c r="C22" i="2" s="1"/>
  <c r="C23" i="2" s="1"/>
  <c r="F30" i="2" s="1"/>
  <c r="J101" i="1"/>
  <c r="J98" i="1"/>
  <c r="J94" i="1"/>
  <c r="J90" i="1"/>
  <c r="J86" i="1"/>
  <c r="J82" i="1"/>
  <c r="J78" i="1"/>
  <c r="J74" i="1"/>
  <c r="J70" i="1"/>
  <c r="J66" i="1"/>
  <c r="J62" i="1"/>
  <c r="J58" i="1"/>
  <c r="J99" i="1"/>
  <c r="J95" i="1"/>
  <c r="J91" i="1"/>
  <c r="J87" i="1"/>
  <c r="J83" i="1"/>
  <c r="J79" i="1"/>
  <c r="J75" i="1"/>
  <c r="J71" i="1"/>
  <c r="J67" i="1"/>
  <c r="J63" i="1"/>
  <c r="J59" i="1"/>
  <c r="J55" i="1"/>
  <c r="J97" i="1"/>
  <c r="J93" i="1"/>
  <c r="J89" i="1"/>
  <c r="J85" i="1"/>
  <c r="J81" i="1"/>
  <c r="J77" i="1"/>
  <c r="J73" i="1"/>
  <c r="J69" i="1"/>
  <c r="J65" i="1"/>
  <c r="J61" i="1"/>
  <c r="J57" i="1"/>
  <c r="J48" i="1"/>
  <c r="J46" i="1"/>
  <c r="J42" i="1"/>
  <c r="J38" i="1"/>
  <c r="J34" i="1"/>
  <c r="J30" i="1"/>
  <c r="J96" i="1"/>
  <c r="J88" i="1"/>
  <c r="J80" i="1"/>
  <c r="J72" i="1"/>
  <c r="J64" i="1"/>
  <c r="J44" i="1"/>
  <c r="J36" i="1"/>
  <c r="J45" i="1"/>
  <c r="J33" i="1"/>
  <c r="J47" i="1"/>
  <c r="J43" i="1"/>
  <c r="J39" i="1"/>
  <c r="J35" i="1"/>
  <c r="J31" i="1"/>
  <c r="J100" i="1"/>
  <c r="J92" i="1"/>
  <c r="J84" i="1"/>
  <c r="J76" i="1"/>
  <c r="J68" i="1"/>
  <c r="J60" i="1"/>
  <c r="J56" i="1"/>
  <c r="J40" i="1"/>
  <c r="J32" i="1"/>
  <c r="J41" i="1"/>
  <c r="J37" i="1"/>
  <c r="F31" i="137" l="1"/>
  <c r="F34" i="137" s="1"/>
  <c r="F31" i="128"/>
  <c r="F34" i="128" s="1"/>
  <c r="F31" i="125"/>
  <c r="F34" i="125" s="1"/>
  <c r="F34" i="119"/>
  <c r="F34" i="116"/>
  <c r="C19" i="110"/>
  <c r="C22" i="110" s="1"/>
  <c r="C23" i="110" s="1"/>
  <c r="F30" i="110" s="1"/>
  <c r="F31" i="110" s="1"/>
  <c r="F34" i="110" s="1"/>
  <c r="F31" i="107"/>
  <c r="F34" i="107" s="1"/>
  <c r="F34" i="92"/>
  <c r="F31" i="89"/>
  <c r="F34" i="89" s="1"/>
  <c r="F34" i="86"/>
  <c r="F31" i="83"/>
  <c r="F34" i="83" s="1"/>
  <c r="F31" i="80"/>
  <c r="F34" i="80" s="1"/>
  <c r="F34" i="77"/>
  <c r="F31" i="74"/>
  <c r="F34" i="74" s="1"/>
  <c r="F31" i="71"/>
  <c r="F34" i="71" s="1"/>
  <c r="F31" i="65"/>
  <c r="F34" i="65" s="1"/>
  <c r="F31" i="59"/>
  <c r="F34" i="59" s="1"/>
  <c r="F31" i="56"/>
  <c r="F34" i="56" s="1"/>
  <c r="F31" i="53"/>
  <c r="F34" i="53" s="1"/>
  <c r="F31" i="44"/>
  <c r="F34" i="44" s="1"/>
  <c r="F31" i="41"/>
  <c r="F34" i="41" s="1"/>
  <c r="F34" i="38"/>
  <c r="F31" i="35"/>
  <c r="F34" i="35" s="1"/>
  <c r="C19" i="32"/>
  <c r="C22" i="32" s="1"/>
  <c r="C23" i="32" s="1"/>
  <c r="F30" i="32" s="1"/>
  <c r="F31" i="32"/>
  <c r="F34" i="32" s="1"/>
  <c r="F31" i="20"/>
  <c r="F34" i="20" s="1"/>
  <c r="F31" i="14"/>
  <c r="F34" i="14" s="1"/>
  <c r="F31" i="11"/>
  <c r="F34" i="11" s="1"/>
  <c r="F31" i="2"/>
  <c r="F34" i="2" s="1"/>
</calcChain>
</file>

<file path=xl/sharedStrings.xml><?xml version="1.0" encoding="utf-8"?>
<sst xmlns="http://schemas.openxmlformats.org/spreadsheetml/2006/main" count="14217" uniqueCount="3235">
  <si>
    <t xml:space="preserve">Datum: </t>
  </si>
  <si>
    <t xml:space="preserve"> </t>
  </si>
  <si>
    <t>Stavba :</t>
  </si>
  <si>
    <t xml:space="preserve">Objednatel : </t>
  </si>
  <si>
    <t>IČO :</t>
  </si>
  <si>
    <t>DIČ :</t>
  </si>
  <si>
    <t xml:space="preserve">Zhotovitel : </t>
  </si>
  <si>
    <t>Za zhotovitele :</t>
  </si>
  <si>
    <t>Za objednatele :</t>
  </si>
  <si>
    <t>_______________</t>
  </si>
  <si>
    <t>Rozpočtové náklady</t>
  </si>
  <si>
    <t>Základ pro DPH</t>
  </si>
  <si>
    <t>%</t>
  </si>
  <si>
    <t xml:space="preserve">DPH </t>
  </si>
  <si>
    <t>Cena celkem za stavbu</t>
  </si>
  <si>
    <t>Rekapitulace stavebních objektů a provozních souborů</t>
  </si>
  <si>
    <t>Číslo a název objektu / provozního souboru</t>
  </si>
  <si>
    <t>Cena celkem</t>
  </si>
  <si>
    <t>DPH celkem</t>
  </si>
  <si>
    <t>Celkem za stavbu</t>
  </si>
  <si>
    <t>Rekapitulace stavebních rozpočtů</t>
  </si>
  <si>
    <t>Číslo objektu</t>
  </si>
  <si>
    <t>Číslo a název rozpočtu</t>
  </si>
  <si>
    <t>Rekapitulace stavebních dílů</t>
  </si>
  <si>
    <t>Číslo a název dílu</t>
  </si>
  <si>
    <t>HSV</t>
  </si>
  <si>
    <t>PSV</t>
  </si>
  <si>
    <t>Dodávka</t>
  </si>
  <si>
    <t>Montáž</t>
  </si>
  <si>
    <t>HZS</t>
  </si>
  <si>
    <t>Rekapitulace vedlejších rozpočtových nákladů</t>
  </si>
  <si>
    <t>Název vedlejšího nákladu</t>
  </si>
  <si>
    <t>Rozpočet</t>
  </si>
  <si>
    <t xml:space="preserve">JKSO </t>
  </si>
  <si>
    <t>Objekt</t>
  </si>
  <si>
    <t xml:space="preserve">SKP </t>
  </si>
  <si>
    <t>Měrná jednotka</t>
  </si>
  <si>
    <t>Stavba</t>
  </si>
  <si>
    <t>Počet jednotek</t>
  </si>
  <si>
    <t>Náklady na m.j.</t>
  </si>
  <si>
    <t>Projektant</t>
  </si>
  <si>
    <t>Typ rozpočtu</t>
  </si>
  <si>
    <t>Zpracovatel projektu</t>
  </si>
  <si>
    <t>Objednatel</t>
  </si>
  <si>
    <t>Dodavatel</t>
  </si>
  <si>
    <t xml:space="preserve">Zakázkové číslo </t>
  </si>
  <si>
    <t>Rozpočtoval</t>
  </si>
  <si>
    <t>Počet listů</t>
  </si>
  <si>
    <t>ROZPOČTOVÉ NÁKLADY</t>
  </si>
  <si>
    <t>Základní rozpočtové náklady</t>
  </si>
  <si>
    <t>Ostatní rozpočtové náklady</t>
  </si>
  <si>
    <t>HSV celkem</t>
  </si>
  <si>
    <t>Z</t>
  </si>
  <si>
    <t>PSV celkem</t>
  </si>
  <si>
    <t>R</t>
  </si>
  <si>
    <t>M práce celkem</t>
  </si>
  <si>
    <t>N</t>
  </si>
  <si>
    <t>M dodávky celkem</t>
  </si>
  <si>
    <t>ZRN celkem</t>
  </si>
  <si>
    <t>ZRN+HZS</t>
  </si>
  <si>
    <t>Ostatní náklady neuvedené</t>
  </si>
  <si>
    <t>ZRN+ost.náklady+HZS</t>
  </si>
  <si>
    <t>Ostatní náklady celkem</t>
  </si>
  <si>
    <t>Vypracoval</t>
  </si>
  <si>
    <t>Za zhotovitele</t>
  </si>
  <si>
    <t>Za objednatele</t>
  </si>
  <si>
    <t>Jméno :</t>
  </si>
  <si>
    <t>Datum :</t>
  </si>
  <si>
    <t>Podpis :</t>
  </si>
  <si>
    <t>Podpis:</t>
  </si>
  <si>
    <t xml:space="preserve">%  </t>
  </si>
  <si>
    <t>DPH</t>
  </si>
  <si>
    <t xml:space="preserve">% </t>
  </si>
  <si>
    <t>CENA ZA OBJEKT CELKEM</t>
  </si>
  <si>
    <t>Poznámka :</t>
  </si>
  <si>
    <t>Rozpočet :</t>
  </si>
  <si>
    <t>Objekt :</t>
  </si>
  <si>
    <t>REKAPITULACE  STAVEBNÍCH  DÍLŮ</t>
  </si>
  <si>
    <t>Stavební díl</t>
  </si>
  <si>
    <t>CELKEM  OBJEKT</t>
  </si>
  <si>
    <t>VEDLEJŠÍ ROZPOČTOVÉ  NÁKLADY</t>
  </si>
  <si>
    <t>Název VRN</t>
  </si>
  <si>
    <t>Kč</t>
  </si>
  <si>
    <t>Základna</t>
  </si>
  <si>
    <t>CELKEM VRN</t>
  </si>
  <si>
    <t>Rozpočet:</t>
  </si>
  <si>
    <t>P.č.</t>
  </si>
  <si>
    <t>Číslo položky</t>
  </si>
  <si>
    <t>Název položky</t>
  </si>
  <si>
    <t>MJ</t>
  </si>
  <si>
    <t>množství</t>
  </si>
  <si>
    <t>cena / MJ</t>
  </si>
  <si>
    <t>celkem (Kč)</t>
  </si>
  <si>
    <t>Jednotková hmotnost</t>
  </si>
  <si>
    <t>Celková hmotnost</t>
  </si>
  <si>
    <t>Jednotková dem.hmot.</t>
  </si>
  <si>
    <t>Celková dem.hmot.</t>
  </si>
  <si>
    <t>Díl:</t>
  </si>
  <si>
    <t>1</t>
  </si>
  <si>
    <t>Zemní práce</t>
  </si>
  <si>
    <t>ks</t>
  </si>
  <si>
    <t>Celkem za</t>
  </si>
  <si>
    <t>SLEPÝ ROZPOČET</t>
  </si>
  <si>
    <t>Slepý rozpočet</t>
  </si>
  <si>
    <t>20201217</t>
  </si>
  <si>
    <t>Revitalizace areálu SPŠ a OA Bruntál</t>
  </si>
  <si>
    <t>20201217 Revitalizace areálu SPŠ a OA Bruntál</t>
  </si>
  <si>
    <t>00</t>
  </si>
  <si>
    <t>Ostatní a vedlejší náklady novostavba hřiště</t>
  </si>
  <si>
    <t>00 Ostatní a vedlejší náklady novostavba hřiště</t>
  </si>
  <si>
    <t>Ostatní náklady</t>
  </si>
  <si>
    <t>799</t>
  </si>
  <si>
    <t>Ostatní</t>
  </si>
  <si>
    <t>799 Ostatní</t>
  </si>
  <si>
    <t>999000001RZ1</t>
  </si>
  <si>
    <t>Dokumentace skutečného provedení stavby dle obchodních podmínek</t>
  </si>
  <si>
    <t>kpl</t>
  </si>
  <si>
    <t>- tištěna + digitální podoba ( .dwg, .dxf ) v počtu a formátech dle SoD</t>
  </si>
  <si>
    <t xml:space="preserve">- Vypracování DOKUMENTACE SKUTEČNÉHO PROVEDENÍ STAVBY </t>
  </si>
  <si>
    <t>999000002RZ1</t>
  </si>
  <si>
    <t xml:space="preserve">Kompletační činnost </t>
  </si>
  <si>
    <t>- kompletní dokladová část dle SoD (revize, atesty, certifikáty, prohlášení o shodě) pro předání a převzetí dokončeného díla a pro zajištění kolaudačního souhlasu</t>
  </si>
  <si>
    <t>- náklady zhotovitele, související s prováděním zkoušek a REVIZÍ předepsaných technickými normami a vyjádřeními dotčených orgánů pro řádné provedení a předání díla</t>
  </si>
  <si>
    <t>- náklady na individuální zkoušky dodaných a smontovaných technologických</t>
  </si>
  <si>
    <t>zařízení včetně komplexního vyzkoušení</t>
  </si>
  <si>
    <t>- náklady zhotovitele na vypracování provozních řádů pro trvalý provoz</t>
  </si>
  <si>
    <t xml:space="preserve">- náklady na předání všech návodů k obsluze a údržbě pro technologická zařízení a  náklady na zaškolení obsluhy objednatele </t>
  </si>
  <si>
    <t>999000003RZ1</t>
  </si>
  <si>
    <t>Vypracování zhotovitelské REALIZAČNÍ a VÝROBNÍ projektové dokumentace dle obchodních podmínek</t>
  </si>
  <si>
    <t>- dle požadavků PD a SoD</t>
  </si>
  <si>
    <t>999000004RZ1</t>
  </si>
  <si>
    <t xml:space="preserve">Ochrana stávajících inženýrských sítí </t>
  </si>
  <si>
    <t>Ochrana stávajících inženýrských sítí na staveništi.</t>
  </si>
  <si>
    <t>Náklady na přezkoumání podkladů objednatele o stavu inženýrských sítí probíhajících staveništěm nebo dotčenými stavbou i mimo území staveniště.</t>
  </si>
  <si>
    <t>Vytýčení jejich skutečné trasy dle podmínek správců sítí v dokladové části.</t>
  </si>
  <si>
    <t>Zajištění aktualizace vyjádření správců sítí v případě ukončení platnosti vyjádření.</t>
  </si>
  <si>
    <t>999000005RZ1</t>
  </si>
  <si>
    <t>Billboard umístěný během výstavby</t>
  </si>
  <si>
    <t>Po dobu realizace projektu bude vystaven v místě realizace projektu na viditelném místě dočasný billboard o doporučených rozměrech 5,1 x 2,4 m, první číslo udává šířku dočasného billboardu.</t>
  </si>
  <si>
    <t>999000006RZ1</t>
  </si>
  <si>
    <t xml:space="preserve">Pamětní deska </t>
  </si>
  <si>
    <t>Vyrobena z odolného a trvalého materiálu a její minimální velikost by měla být 0,3 x 0,4 m (lze použít na výšku i na šířku). Bude na ní  uveden název projektu a hlavní cíl projektu.</t>
  </si>
  <si>
    <t>999000007RZ1</t>
  </si>
  <si>
    <t xml:space="preserve">Geodetické zaměření </t>
  </si>
  <si>
    <t>Geodetické zaměření skutečného stavu provedení všech stavebních objektů</t>
  </si>
  <si>
    <t>Ztížené výrobní podmínky</t>
  </si>
  <si>
    <t>Oborová přirážka</t>
  </si>
  <si>
    <t>Přesun stavebních kapacit</t>
  </si>
  <si>
    <t>Mimostaveništní doprava</t>
  </si>
  <si>
    <t>Zařízení staveniště</t>
  </si>
  <si>
    <t>Provoz investora</t>
  </si>
  <si>
    <t>Kompletační činnost (IČD)</t>
  </si>
  <si>
    <t>Rezerva rozpočtu</t>
  </si>
  <si>
    <t>1 Ostatní náklady</t>
  </si>
  <si>
    <t>2</t>
  </si>
  <si>
    <t>Vedlejší náklady</t>
  </si>
  <si>
    <t>991000001RZ1</t>
  </si>
  <si>
    <t xml:space="preserve">Vybudování zařízení staveniště </t>
  </si>
  <si>
    <t>-  Zajištění bezpečného příjezdu a přístupu na staveniště včetně dopravního značení a potřebných souhlasů a rozhodnutí s vybudováním zařízení staveniště</t>
  </si>
  <si>
    <t>- Náklady s připojením staveniště na energie + zajištění měření odběru energií</t>
  </si>
  <si>
    <t>- Oplocení staveniště</t>
  </si>
  <si>
    <t>- Náklady na úklid v prostoru staveniště a příjezdových komunikací ke staveništi. Opatření k zabránění nadměrného zatěžování staveniště a jeho okolí prachem (např. používání krycích plachet, kropení sutě a odtěžované zeminy vodou)</t>
  </si>
  <si>
    <t>- Příjezdem na staveniště dojde k dotčení místní komunikace IV. tř. nacházející se na pozemku par. č. 1194/36. Na pozemky dotčené stavbou bude zajištěn příjezd stavební techniky z ul. Štramberská přes parkoviště na pozemku par č. 1194/2 a křížením chodníku a cyklostezky, které můžou být zatíženy pouze vozidly do 3,5 t. Obruby parkoviště, cyklostezky a chodníku budou překryty geotextílií a přesypány pískem případně jemným kamenivem. V případě nutnosti přejetí chodníku vozidlem s vyšším zatížením bude těleso chodníku opatřeno přejezdovými roznášecími deskami.</t>
  </si>
  <si>
    <t>- zpebněná komunikace z betonových panelů pro vjezd na staveniště</t>
  </si>
  <si>
    <t>991000002RZ1</t>
  </si>
  <si>
    <t xml:space="preserve">Provoz zařízení staveniště </t>
  </si>
  <si>
    <t>- Náklady na vybavení zařízení staveniště</t>
  </si>
  <si>
    <t>- Náklady na spotřebované energie provozem zařízení staveniště</t>
  </si>
  <si>
    <t>- Náklady na úklid v prostoru staveniště a příjezdových komunikací ke staveništi</t>
  </si>
  <si>
    <t>- Opatření k zabránění nadměrného zatěžování staveniště a jeho okolí prachem (např. používání krycích plachet, kropení sutě a odtěžované zeminy vodou)</t>
  </si>
  <si>
    <t>991000003RZ1</t>
  </si>
  <si>
    <t xml:space="preserve">Odstranění zařízení staveniště </t>
  </si>
  <si>
    <t>- Náklady na odstranění a odvoz zařízení staveniště</t>
  </si>
  <si>
    <t>- Uvedení stavbou dotčených ploch a ploch zařízení staveniště do původního stavu</t>
  </si>
  <si>
    <t>991000004RZ1</t>
  </si>
  <si>
    <t xml:space="preserve">Opatření z hlediska BOZP na staveništi </t>
  </si>
  <si>
    <t>- dle požadavků a podmínek plánu BOZP na staveništi</t>
  </si>
  <si>
    <t>991000005RZ1</t>
  </si>
  <si>
    <t xml:space="preserve">Dočasná dopravní opatření </t>
  </si>
  <si>
    <t>Náklady na vyhotovení návrhu dočasného dopravního značení, jeho projednání s dotčenými orgány a organizacemi, dodání dopravních značek, jejich rozmístění a přemísťování a jejich údržba v průběhu výstavby včetně následného odstranění po ukončení stavebních prací</t>
  </si>
  <si>
    <t>991000006RZ1</t>
  </si>
  <si>
    <t xml:space="preserve">Užívání veřejných ploch a prostranství </t>
  </si>
  <si>
    <t>Náklady a poplatky spojené s užíváním veřejných ploch a prostranství, pokud jsou stavebními pracemi nebo souvisejícími činnostmi dotčeny, a to včetně užívání ploch v souvislosti s uložením stavebního materiálu nebo stavebního odpadu</t>
  </si>
  <si>
    <t>991000007RZ1</t>
  </si>
  <si>
    <t xml:space="preserve">Ochrana zeleně </t>
  </si>
  <si>
    <t>- obednění kmenů stromů proti poškození stavebními stroji</t>
  </si>
  <si>
    <t>2 Vedlejší náklady</t>
  </si>
  <si>
    <t>I0 1</t>
  </si>
  <si>
    <t>Sdělovací vedení - CETIN přeložka - IO 1</t>
  </si>
  <si>
    <t>I0 1 Sdělovací vedení - CETIN přeložka - IO 1</t>
  </si>
  <si>
    <t>01-01</t>
  </si>
  <si>
    <t>Stavební práce IO 1</t>
  </si>
  <si>
    <t>1 Zemní práce</t>
  </si>
  <si>
    <t>113106231R00</t>
  </si>
  <si>
    <t xml:space="preserve">Rozebrání dlažeb ze zámkové dlažby v kamenivu </t>
  </si>
  <si>
    <t>m2</t>
  </si>
  <si>
    <t>uložení dlažby pro zpětné použití</t>
  </si>
  <si>
    <t>44,5</t>
  </si>
  <si>
    <t>113107111R00</t>
  </si>
  <si>
    <t xml:space="preserve">Odstranění podkladu pl. 200 m2,kam.těžené tl.10 cm </t>
  </si>
  <si>
    <t>113201111R00</t>
  </si>
  <si>
    <t xml:space="preserve">Vytrhání obrubníků chodníkových a parkových </t>
  </si>
  <si>
    <t>m</t>
  </si>
  <si>
    <t>16</t>
  </si>
  <si>
    <t>5</t>
  </si>
  <si>
    <t>Komunikace</t>
  </si>
  <si>
    <t>5 Komunikace</t>
  </si>
  <si>
    <t>451561112R00</t>
  </si>
  <si>
    <t xml:space="preserve">Lože dlažby z kam. drobného drceného tl. do 15 cm </t>
  </si>
  <si>
    <t>štěrkodrť (třída B) 8-16 mm</t>
  </si>
  <si>
    <t>596215021R00</t>
  </si>
  <si>
    <t xml:space="preserve">Kladení zámkové dlažby tl. 6 cm do drtě tl. 4 cm </t>
  </si>
  <si>
    <t>596215021RZ1</t>
  </si>
  <si>
    <t xml:space="preserve">Dodávka zámkové dlažby tl. 6 cm </t>
  </si>
  <si>
    <t>20 % nové dlažby</t>
  </si>
  <si>
    <t>44,5*0,2*1,05</t>
  </si>
  <si>
    <t>91</t>
  </si>
  <si>
    <t>Doplňující práce na komunikaci</t>
  </si>
  <si>
    <t>91 Doplňující práce na komunikaci</t>
  </si>
  <si>
    <t>916661111RT5</t>
  </si>
  <si>
    <t>Osazení park. obrubníků do lože z C 12/15 s opěrou včetně obrubníku 80x250x1000 mm</t>
  </si>
  <si>
    <t>9</t>
  </si>
  <si>
    <t>99</t>
  </si>
  <si>
    <t>Staveništní přesun hmot</t>
  </si>
  <si>
    <t>99 Staveništní přesun hmot</t>
  </si>
  <si>
    <t>998011000R00</t>
  </si>
  <si>
    <t xml:space="preserve">Přesun hmot pro stavební práce </t>
  </si>
  <si>
    <t>t</t>
  </si>
  <si>
    <t>M46</t>
  </si>
  <si>
    <t>Zemní práce při montážích</t>
  </si>
  <si>
    <t>M46 Zemní práce při montážích</t>
  </si>
  <si>
    <t>171204113RZ1</t>
  </si>
  <si>
    <t>Veškeré náklady zhotovitele spojené s odvozem a likvidací výkopku</t>
  </si>
  <si>
    <t>m3</t>
  </si>
  <si>
    <t>v souladu se zákonem č. 185/2001 Sb. v platném znění.</t>
  </si>
  <si>
    <t>V položce je zahrnuto naložení, svislý a vodorovný přesun včetně likvidace výkopku v souladu se zákonem o odpadech dle technologie a místa určených zhotovitem, včetně poplatků za uložení.</t>
  </si>
  <si>
    <t>0,2*0,35*32,1</t>
  </si>
  <si>
    <t>230191002RZ1</t>
  </si>
  <si>
    <t xml:space="preserve">Uložení kabelu do výkopu </t>
  </si>
  <si>
    <t>31,1</t>
  </si>
  <si>
    <t>460010024R00</t>
  </si>
  <si>
    <t xml:space="preserve">Vytýčení kabelové trasy v zastavěném prostoru </t>
  </si>
  <si>
    <t>km</t>
  </si>
  <si>
    <t>0,04</t>
  </si>
  <si>
    <t>460200164RT1</t>
  </si>
  <si>
    <t>Výkop kabelové rýhy 35/80 cm  hor.4 strojní výkop rýhy</t>
  </si>
  <si>
    <t>20</t>
  </si>
  <si>
    <t>460200164RT2</t>
  </si>
  <si>
    <t>Výkop kabelové rýhy 35/80 cm  hor.4 ruční výkop rýhy</t>
  </si>
  <si>
    <t>u oplocení</t>
  </si>
  <si>
    <t>13,1</t>
  </si>
  <si>
    <t>460420018R00</t>
  </si>
  <si>
    <t xml:space="preserve">Zřízení kabelového lože v rýze š.do 35 cm z písku </t>
  </si>
  <si>
    <t>32,1</t>
  </si>
  <si>
    <t>460490012R00</t>
  </si>
  <si>
    <t xml:space="preserve">Fólie výstražná z PVC, šířka 33 cm </t>
  </si>
  <si>
    <t>460570164R00</t>
  </si>
  <si>
    <t xml:space="preserve">Zához rýhy 35/80 cm, hornina třídy 4, se zhutněním </t>
  </si>
  <si>
    <t>33,1</t>
  </si>
  <si>
    <t>3457114850RZ1</t>
  </si>
  <si>
    <t>Metalický kabel</t>
  </si>
  <si>
    <t>dle specifikace CETIN</t>
  </si>
  <si>
    <t>31,1*1,1</t>
  </si>
  <si>
    <t>35432302</t>
  </si>
  <si>
    <t>Spojka kabelová</t>
  </si>
  <si>
    <t>kus</t>
  </si>
  <si>
    <t>D96</t>
  </si>
  <si>
    <t>Přesuny suti a vybouraných hmot</t>
  </si>
  <si>
    <t>D96 Přesuny suti a vybouraných hmot</t>
  </si>
  <si>
    <t>979999999RZ1</t>
  </si>
  <si>
    <t>Veškeré náklady zhotovitele spojené s odvozem a likvidací odpadu a vybouraných hmot</t>
  </si>
  <si>
    <t>V položce je zahrnuto naložení, svislý a vodorovný přesun včetně likvidace v souladu se zákonem o odpadech dle technologie a místa určených zhotovitem, včetně poplatků za uložení.</t>
  </si>
  <si>
    <t>01-01 Stavební práce IO 1</t>
  </si>
  <si>
    <t>I0 2</t>
  </si>
  <si>
    <t>Podzemní vedení NN - IO 2</t>
  </si>
  <si>
    <t>I0 2 Podzemní vedení NN - IO 2</t>
  </si>
  <si>
    <t>02-01</t>
  </si>
  <si>
    <t>Stavební práce IO 2</t>
  </si>
  <si>
    <t>113106121R00</t>
  </si>
  <si>
    <t xml:space="preserve">Rozebrání dlažeb z betonových dlaždic na sucho </t>
  </si>
  <si>
    <t>chodník - uložení pro zpětné použití</t>
  </si>
  <si>
    <t>1,65*2,6</t>
  </si>
  <si>
    <t>113107112R00</t>
  </si>
  <si>
    <t xml:space="preserve">Odstranění podkladu pl. 200 m2,kam.těžené tl.20 cm </t>
  </si>
  <si>
    <t>596811111R00</t>
  </si>
  <si>
    <t xml:space="preserve">Kladení dlaždic kom.pro pěší, lože z kameniva těž. </t>
  </si>
  <si>
    <t>61</t>
  </si>
  <si>
    <t>Upravy povrchů vnitřní</t>
  </si>
  <si>
    <t>61 Upravy povrchů vnitřní</t>
  </si>
  <si>
    <t>612403399R00</t>
  </si>
  <si>
    <t xml:space="preserve">Hrubá výplň rýh ve stěnách maltou </t>
  </si>
  <si>
    <t>2*0,15</t>
  </si>
  <si>
    <t>97</t>
  </si>
  <si>
    <t>Prorážení otvorů</t>
  </si>
  <si>
    <t>97 Prorážení otvorů</t>
  </si>
  <si>
    <t>971042141R00</t>
  </si>
  <si>
    <t xml:space="preserve">Vybourání otvorů zdi betonové d = 6 cm, tl. 30 cm </t>
  </si>
  <si>
    <t>974031143R00</t>
  </si>
  <si>
    <t xml:space="preserve">Vysekání rýh ve zdi cihelné 7 x 10 cm </t>
  </si>
  <si>
    <t>M21</t>
  </si>
  <si>
    <t>Elektromontáže</t>
  </si>
  <si>
    <t>M21 Elektromontáže</t>
  </si>
  <si>
    <t>210100013RZ1</t>
  </si>
  <si>
    <t>Ukončení vodičů na svorkovnici zapojení do 16 mm2</t>
  </si>
  <si>
    <t>4*3</t>
  </si>
  <si>
    <t>210100014RZ1</t>
  </si>
  <si>
    <t>Ukončení kabelů smršťovací záklopkou nebo páskou se zapojením bez letování žíly do 16 mm2</t>
  </si>
  <si>
    <t>210220302RT1</t>
  </si>
  <si>
    <t>Svorka hromosvodová nad 2 šrouby /ST, SJ, SR, atd/ včetně dodávky svorky SR 2b Fe pro pásek 30x4 mm</t>
  </si>
  <si>
    <t>4</t>
  </si>
  <si>
    <t>210220303RZ1</t>
  </si>
  <si>
    <t>Svorka hromosvodová nad 2 šrouby /ST, SJ, SR, atd/ včetně dodávky svorky SZb zkušební</t>
  </si>
  <si>
    <t>210220304RZ1</t>
  </si>
  <si>
    <t>Svorka hromosvodová nad 2 šrouby /ST, SJ, SR, atd/ včetně dodávky svorky SK křížová</t>
  </si>
  <si>
    <t>210810014RT1</t>
  </si>
  <si>
    <t>Kabel CYKY-m 750 V 4 žíly,16-25 mm2, volně uložený včetně dodávky kabelu 4x16 mm2</t>
  </si>
  <si>
    <t>120,6</t>
  </si>
  <si>
    <t>30</t>
  </si>
  <si>
    <t>210810054RT1</t>
  </si>
  <si>
    <t>Kabel CYKY-m 750 V 4 žíly16-25 mm2 pevně uložený včetně dodávky kabelu 4x16 mm2</t>
  </si>
  <si>
    <t>22001</t>
  </si>
  <si>
    <t>Hydraulická zvedací plošina na automobilovém podvozku výška zdvihu do 18 m včetně obsluhy</t>
  </si>
  <si>
    <t>hod</t>
  </si>
  <si>
    <t>22002</t>
  </si>
  <si>
    <t>Montáž trubek ochranných plastových tuhých D do 50 mm uložených ve výkopu + dodávka</t>
  </si>
  <si>
    <t>bm</t>
  </si>
  <si>
    <t>trubka KF 09050-BA kopoflex červená</t>
  </si>
  <si>
    <t>22003</t>
  </si>
  <si>
    <t xml:space="preserve">Montáž svítidel na sloup </t>
  </si>
  <si>
    <t>22005</t>
  </si>
  <si>
    <t xml:space="preserve">Montáž stožárů osvětlení ocelových </t>
  </si>
  <si>
    <t>22007</t>
  </si>
  <si>
    <t>Montáž uzemňovacího vedení vodičů FeZn pomocí svorek v zemi páskou do 120 mm2 ve městské zást.</t>
  </si>
  <si>
    <t>vč. dodávky pásek FeZn 30x4 zemnící (0,95kg/m)</t>
  </si>
  <si>
    <t>153,1</t>
  </si>
  <si>
    <t>22008</t>
  </si>
  <si>
    <t>Montáž uzemňovacího vedení vodičů FeZn pomocí svorek v zemi drátem do 10 mm ve městské zást.</t>
  </si>
  <si>
    <t>vč. dodávky drát  FeZn 8 mm  (0,40kg/m)</t>
  </si>
  <si>
    <t>4*0,6</t>
  </si>
  <si>
    <t>22009</t>
  </si>
  <si>
    <t>Stožárové pouzdro - stožár 6m - komplet, včetně zabetonování</t>
  </si>
  <si>
    <t>- výkop</t>
  </si>
  <si>
    <t>- chránička</t>
  </si>
  <si>
    <t>- písek</t>
  </si>
  <si>
    <t>- podkladní beton</t>
  </si>
  <si>
    <t>- klíny</t>
  </si>
  <si>
    <t>- beton</t>
  </si>
  <si>
    <t>- konečná úprava (okruží)</t>
  </si>
  <si>
    <t>22010</t>
  </si>
  <si>
    <t xml:space="preserve">Hodinová zúčtovací sazba </t>
  </si>
  <si>
    <t>h</t>
  </si>
  <si>
    <t>Spolupráce s revizním technikem při revizi</t>
  </si>
  <si>
    <t>Spolupráce s ostatními profesemi</t>
  </si>
  <si>
    <t>Odzkoušení a uvedení do provozu</t>
  </si>
  <si>
    <t>Zaškolení obsluhy</t>
  </si>
  <si>
    <t>22004</t>
  </si>
  <si>
    <t>VEGA LED - Beta 60 60 W, IP66, 5000 K</t>
  </si>
  <si>
    <t>Na sloupy budou instalovaná světla VEGA LED - Beta, povrchová úprava VO byl C45 - jedná se o typ světel, které již byly instalovány v revitalizované části areálu školy.</t>
  </si>
  <si>
    <t>22006</t>
  </si>
  <si>
    <t>Stožár výšky 4,5 m, betonový podstavec 1,0 m</t>
  </si>
  <si>
    <t>Svítidla budou osazena na systémových stožárech výšky 4,5 m s betonovým základovým podstavcem výšky 1,0 m. Stožáry osvětlení budou ukotveny do prefabrikované systémové betonové patky s přesahem nad zemí 50 mm, které budou založeny v nezamrzné hloubce.</t>
  </si>
  <si>
    <t>0,2*0,35*130</t>
  </si>
  <si>
    <t>460010023RT2</t>
  </si>
  <si>
    <t>Vytýčení kabelové trasy ve volném terénu délka trasy do 500 m</t>
  </si>
  <si>
    <t>0,13</t>
  </si>
  <si>
    <t>120</t>
  </si>
  <si>
    <t>u křížení sítí</t>
  </si>
  <si>
    <t>10</t>
  </si>
  <si>
    <t>460420303RT1</t>
  </si>
  <si>
    <t>Zřízení kabel. lože, na šířku 40 lože a zásyp z prosáté zeminy</t>
  </si>
  <si>
    <t>130</t>
  </si>
  <si>
    <t>460490012RT1</t>
  </si>
  <si>
    <t>Fólie výstražná z PVC, šířka 33 cm fólie PVC šířka 33 cm</t>
  </si>
  <si>
    <t>02-01 Stavební práce IO 2</t>
  </si>
  <si>
    <t>I0 3</t>
  </si>
  <si>
    <t>Kanalizace domovní dešťová IO 3</t>
  </si>
  <si>
    <t>I0 3 Kanalizace domovní dešťová IO 3</t>
  </si>
  <si>
    <t>03-01</t>
  </si>
  <si>
    <t>Stavební práce IO 3</t>
  </si>
  <si>
    <t>122207119R00</t>
  </si>
  <si>
    <t xml:space="preserve">Příplatek za lepivost horniny 3 </t>
  </si>
  <si>
    <t>kanalizace:0,6*0,6*(146,5+44,3+51)</t>
  </si>
  <si>
    <t>RN+RŠ+FŠ:5,6*5,6*4,2</t>
  </si>
  <si>
    <t>131201112R00</t>
  </si>
  <si>
    <t xml:space="preserve">Hloubení nezapaž. jam hor.3 do 1000 m3, STROJNĚ </t>
  </si>
  <si>
    <t>132201111R00</t>
  </si>
  <si>
    <t xml:space="preserve">Hloubení rýh š.do 60 cm v hor.3 do 100 m3, STROJNĚ </t>
  </si>
  <si>
    <t>161101101R00</t>
  </si>
  <si>
    <t xml:space="preserve">Svislé přemístění výkopku z hor.1-4 do 2,5 m </t>
  </si>
  <si>
    <t>kanalizace:0,6*0,2*(146,5+44,3+51)</t>
  </si>
  <si>
    <t>131,712-17,88</t>
  </si>
  <si>
    <t>162201101R00</t>
  </si>
  <si>
    <t xml:space="preserve">Vodorovné přemístění výkopku z hor.1-4 do 20 m </t>
  </si>
  <si>
    <t>kanalizace:0,6*0,4*(146,5+44,3+51)</t>
  </si>
  <si>
    <t>RN+RŠ+FŠ:2,78+12,25+2,35+0,5</t>
  </si>
  <si>
    <t>174105111R00</t>
  </si>
  <si>
    <t xml:space="preserve">Zásyp sypaninou se zhutněním </t>
  </si>
  <si>
    <t>zemina zpět</t>
  </si>
  <si>
    <t>175101209R00</t>
  </si>
  <si>
    <t xml:space="preserve">Příplatek za prohození sypaniny pro obsyp objektu </t>
  </si>
  <si>
    <t>175103111RZ1</t>
  </si>
  <si>
    <t xml:space="preserve">Obsyp objektu </t>
  </si>
  <si>
    <t>583315024</t>
  </si>
  <si>
    <t>Kamenivo těžené frakce  8/16 B Moravskoslez. kraj</t>
  </si>
  <si>
    <t>kanalizace:0,6*0,4*(146,5+44,3+51)*2,1</t>
  </si>
  <si>
    <t>Základy a zvláštní zakládání</t>
  </si>
  <si>
    <t>2 Základy a zvláštní zakládání</t>
  </si>
  <si>
    <t>271571113RZ1</t>
  </si>
  <si>
    <t xml:space="preserve">Polštář základu z recyklované betonové drti </t>
  </si>
  <si>
    <t>bez dodávky materiálu - pod RN a RŠ</t>
  </si>
  <si>
    <t>RN:3*3*0,25</t>
  </si>
  <si>
    <t>RŠ:1,5*1,5*0,15</t>
  </si>
  <si>
    <t>286979351RZ1</t>
  </si>
  <si>
    <t>Šachta filtrační DN 400 s teleskopem D+M</t>
  </si>
  <si>
    <t>Podzemní filtrační šachta s teleskopem. Nejefektivnější způsob filtrace pro akumulaci i vsakování dešťové vody. Pochozí PE poklop filtrační koš s otvory 0,35 mm</t>
  </si>
  <si>
    <t>výška s teleskopem cca 1,8 m</t>
  </si>
  <si>
    <t>597071122RZZ</t>
  </si>
  <si>
    <t>Žlab odvodňovací, dl.1000 mm, B 125 stavební výška 81 mm, můstkový litinový rošt</t>
  </si>
  <si>
    <t>workoutové hřiště</t>
  </si>
  <si>
    <t>odvodnění vstupu do SO 5</t>
  </si>
  <si>
    <t>5,7*2</t>
  </si>
  <si>
    <t>0,6</t>
  </si>
  <si>
    <t>-2</t>
  </si>
  <si>
    <t>SO 5:3</t>
  </si>
  <si>
    <t>597071123RZZ</t>
  </si>
  <si>
    <t>Žlabová vpusť, dl.500 mm, B 125 stavební výška 293 mm, můstkový litinový rošt</t>
  </si>
  <si>
    <t>3</t>
  </si>
  <si>
    <t>597072090RZ1</t>
  </si>
  <si>
    <t xml:space="preserve">Krycí rošt, dl. 500 mm </t>
  </si>
  <si>
    <t>Žlab z PP kompozitu s integrovaným PP rámem dle ČSN EN 1433, s kompozitním krytem, SW 9, PA­GF, černý, s aretačním systémem, ochrana proti podélnému pohybu krytu, třída zatížení až do C 250 dle ČSN EN 1433, odtok ze dna žlabu DN 100, D/Š/V 1000x160x200 mm nebo 500x160x200 mm. Půlmetrové díly s aretací pro oblouk.</t>
  </si>
  <si>
    <t>77</t>
  </si>
  <si>
    <t>13</t>
  </si>
  <si>
    <t>597072091RZ1</t>
  </si>
  <si>
    <t xml:space="preserve">Krycí rošt dl. 1000 mm </t>
  </si>
  <si>
    <t>177</t>
  </si>
  <si>
    <t>597072098R00</t>
  </si>
  <si>
    <t xml:space="preserve">Žlabová vpusť ,dl.500 mm,odtok DN 110 </t>
  </si>
  <si>
    <t>Žlabová vpusť z PP kompozitu s integrovaným PP rámem dle ČSN EN 1433, s kompozitním krytem, SW 9, PA­GF, černý, s aretačním systémem, ochrana proti podélnému pohybu krytu, třída zatížení až do C 250 dle ČSN EN 1433</t>
  </si>
  <si>
    <t>597072098RZ1</t>
  </si>
  <si>
    <t>Žlab odvodňovací dl. 500 mm, světlá šířka 100 mm, výška 150-250 mm bez spádu</t>
  </si>
  <si>
    <t>pro oblouk</t>
  </si>
  <si>
    <t>Žlab z PP kompozitu s integrovaným PP rámem dle ČSN EN 1433, s kompozitním krytem, SW 9, PA­GF, černý, s aretačním systémem, ochrana proti podélnému pohybu krytu, třída zatížení až do C 250 dle ČSN EN 1433, odtok ze dna žlabu DN 100, D/Š/V  500x160x200 mm. Půlmetrové díly s aretací pro oblouk.</t>
  </si>
  <si>
    <t>(2*3,14*12,6/2)/0,5</t>
  </si>
  <si>
    <t>0,872</t>
  </si>
  <si>
    <t>-3</t>
  </si>
  <si>
    <t>597072099RZ1</t>
  </si>
  <si>
    <t>Žlab odvodňovací  dl.1000 mm, světlá šířka 100 mm, výška 150-250 mm, bez spádu</t>
  </si>
  <si>
    <t>Žlab z PP kompozitu s integrovaným PP rámem dle ČSN EN 1433, s kompozitním krytem, SW 9, PA­GF, černý, s aretačním systémem, ochrana proti podélnému pohybu krytu, třída zatížení až do C 250 dle ČSN EN 1433, odtok ze dna žlabu DN 100, D/Š/V 1000x160x200 mm.</t>
  </si>
  <si>
    <t>25,2+45,35*2</t>
  </si>
  <si>
    <t>0,1</t>
  </si>
  <si>
    <t>-6*0,5</t>
  </si>
  <si>
    <t>33*2</t>
  </si>
  <si>
    <t>-4*0,5</t>
  </si>
  <si>
    <t>8</t>
  </si>
  <si>
    <t>Trubní vedení</t>
  </si>
  <si>
    <t>8 Trubní vedení</t>
  </si>
  <si>
    <t>894205283RZ3</t>
  </si>
  <si>
    <t xml:space="preserve">Podkladní beton pod šachty z B12/15 </t>
  </si>
  <si>
    <t>894422111RT1</t>
  </si>
  <si>
    <t>Osazení betonových dílců šachet skruže přechodové, na kroužek</t>
  </si>
  <si>
    <t>RŠ:1+1</t>
  </si>
  <si>
    <t>konus:2</t>
  </si>
  <si>
    <t>RN:1</t>
  </si>
  <si>
    <t>894423112R00</t>
  </si>
  <si>
    <t xml:space="preserve">Osazení betonových dílců šachet do 3,0 t </t>
  </si>
  <si>
    <t>RN zákrytová deska:1</t>
  </si>
  <si>
    <t>RŠ dno:1</t>
  </si>
  <si>
    <t>894423117RZ1</t>
  </si>
  <si>
    <t xml:space="preserve">Osaz. bet. dílců šachet, dna, na kroužek, nad7,0 t </t>
  </si>
  <si>
    <t>899102111R00</t>
  </si>
  <si>
    <t xml:space="preserve">Osazení poklopu s rámem do 100 kg </t>
  </si>
  <si>
    <t>RŠ:1</t>
  </si>
  <si>
    <t>28697995.RZ1</t>
  </si>
  <si>
    <t>Retenční nádrž RN DN 2000, síla stěny 150 mm betonová prefabrikovaná</t>
  </si>
  <si>
    <t>- dno 2300/2650</t>
  </si>
  <si>
    <t>- zákrytová deska 2300/290</t>
  </si>
  <si>
    <t>- elastoměrové rěsnění samomázné</t>
  </si>
  <si>
    <t>- 7 zabudovamých stupadel</t>
  </si>
  <si>
    <t>55243344.A</t>
  </si>
  <si>
    <t>Poklop litinový KB 03 D 605 mm "B3" B125</t>
  </si>
  <si>
    <t>59224356.A</t>
  </si>
  <si>
    <t>Skruž šachetní TBS-Q.1 100/25/12</t>
  </si>
  <si>
    <t>59224368.A</t>
  </si>
  <si>
    <t>Dno šachetní přímé TBZ-Q.1 100/100 V max. 60</t>
  </si>
  <si>
    <t>59224382</t>
  </si>
  <si>
    <t>Skruž šachtová  TBS - Q 1000/500/120 SP D</t>
  </si>
  <si>
    <t>59224640</t>
  </si>
  <si>
    <t>Konusový přechod TBS 2-60  100x60x60 cm</t>
  </si>
  <si>
    <t>970051060R00</t>
  </si>
  <si>
    <t xml:space="preserve">Vrtání jádrové do ŽB do D 60 mm </t>
  </si>
  <si>
    <t>0,15*2</t>
  </si>
  <si>
    <t>970051250R00</t>
  </si>
  <si>
    <t xml:space="preserve">Vrtání jádrové do ŽB do D 250 mm </t>
  </si>
  <si>
    <t>5*0,15</t>
  </si>
  <si>
    <t>721</t>
  </si>
  <si>
    <t>Vnitřní kanalizace</t>
  </si>
  <si>
    <t>721 Vnitřní kanalizace</t>
  </si>
  <si>
    <t>721176223R00</t>
  </si>
  <si>
    <t xml:space="preserve">Potrubí KG svodné (ležaté) v zemi D 125 x 3,2 mm </t>
  </si>
  <si>
    <t>SN 4</t>
  </si>
  <si>
    <t>146,5</t>
  </si>
  <si>
    <t>721176224R00</t>
  </si>
  <si>
    <t xml:space="preserve">Potrubí KG svodné (ležaté) v zemi D 160 x 4,0 mm </t>
  </si>
  <si>
    <t>44,3</t>
  </si>
  <si>
    <t>721176225R00</t>
  </si>
  <si>
    <t xml:space="preserve">Potrubí KG svodné (ležaté) v zemi D 200 x 4,9 mm </t>
  </si>
  <si>
    <t>61,5</t>
  </si>
  <si>
    <t>7,5</t>
  </si>
  <si>
    <t>-18</t>
  </si>
  <si>
    <t>998721201R00</t>
  </si>
  <si>
    <t xml:space="preserve">Přesun hmot pro vnitřní kanalizaci, výšky do 6 m </t>
  </si>
  <si>
    <t>03-01 Stavební práce IO 3</t>
  </si>
  <si>
    <t>03-02</t>
  </si>
  <si>
    <t>ZTI + elektroinstalace IO 3</t>
  </si>
  <si>
    <t>38</t>
  </si>
  <si>
    <t>Kompletní konstrukce</t>
  </si>
  <si>
    <t>38 Kompletní konstrukce</t>
  </si>
  <si>
    <t>724229158RZ3</t>
  </si>
  <si>
    <t xml:space="preserve">Montáž čerpadel ponorných s plovoucím sáním </t>
  </si>
  <si>
    <t>soubor</t>
  </si>
  <si>
    <t>.</t>
  </si>
  <si>
    <t>4261700101RZ1</t>
  </si>
  <si>
    <t>Čerpadlo ponorné s plovoucím sáním 1,1 kW, včetně řídící jednotky</t>
  </si>
  <si>
    <t>Čerpadlo v jímce saje vždy cca 10 cm pod úrovní hladiny, nikoliv od dna. Tím je výrazně omezena možnost nasávání nečistot a usazenin ze dna nádrže. Sací plováková souprava je navíc opatřena jemným nerezovým sítkem.</t>
  </si>
  <si>
    <t>Technické údaje</t>
  </si>
  <si>
    <t>Signální část</t>
  </si>
  <si>
    <t>š x v x h: 100 x 188 x 65 mm</t>
  </si>
  <si>
    <t>Hmotnost: 0,5 kg</t>
  </si>
  <si>
    <t>Napájecí napětí</t>
  </si>
  <si>
    <t>AC 230 V 50 Hz</t>
  </si>
  <si>
    <t>Příkon: Max. 5 VA</t>
  </si>
  <si>
    <t>Síťová pojistka: M 32 mA</t>
  </si>
  <si>
    <t>Zásuvka s ochranným kontaktem:</t>
  </si>
  <si>
    <t>AC 230 V, max. 10 A, cos ? 3 0,9</t>
  </si>
  <si>
    <t>Jištění: T 10 A</t>
  </si>
  <si>
    <t>Rozsah provozních teplot</t>
  </si>
  <si>
    <t>Prostředí: 0 °C až +40 °C</t>
  </si>
  <si>
    <t>Třída ochrany: II (DIN 57 700)</t>
  </si>
  <si>
    <t>Stupeň krytí: IP 20 (EN 60529)</t>
  </si>
  <si>
    <t>Odrušení: podle normy EN 50081-1</t>
  </si>
  <si>
    <t>Odolnost proti rušení: podle normy EN 50082-1</t>
  </si>
  <si>
    <t>Sonda hladinoměru</t>
  </si>
  <si>
    <t>Napájecí napětí: AC 6 V</t>
  </si>
  <si>
    <t>Proud sondy: 1,2 mA</t>
  </si>
  <si>
    <t>Rozměry: (L x o): 87 x 30 mm</t>
  </si>
  <si>
    <t>Upevnění: šroubením G1</t>
  </si>
  <si>
    <t>?Hmotnost: 0,2 kg</t>
  </si>
  <si>
    <t>Funkční princip</t>
  </si>
  <si>
    <t>Měření vodivosti</t>
  </si>
  <si>
    <t>Médium: Pitná a dešťová voda</t>
  </si>
  <si>
    <t>Elektromagnetický ventil</t>
  </si>
  <si>
    <t>Prostorové požadavky</t>
  </si>
  <si>
    <t>š x v x h: 95 x 80 x 100 mm</t>
  </si>
  <si>
    <t>Hmotnost:0,5 kg</t>
  </si>
  <si>
    <t xml:space="preserve">Připojení:vnitřní1/2" , převlečná matka vnitřní 3/4" </t>
  </si>
  <si>
    <t>Příkon: Max. 5,5 VA</t>
  </si>
  <si>
    <t>Montážní poloha: Libovolná</t>
  </si>
  <si>
    <t>Jmenovitý tlak: 12 bar</t>
  </si>
  <si>
    <t>Průtok při vstupním tlaku 4 bar a volném odtoku: Cca 50 l/min</t>
  </si>
  <si>
    <t>5511001802</t>
  </si>
  <si>
    <t>Nezámrzný zahradní kulový uzávěr - 1"M; 28 mm</t>
  </si>
  <si>
    <t>210286137RZ1</t>
  </si>
  <si>
    <t>Trubka tlaková PE LD (rPE) d 32 x 4,4 mm PN 10 dodávka a montáž</t>
  </si>
  <si>
    <t>napojení čerpadlo - nika</t>
  </si>
  <si>
    <t>35</t>
  </si>
  <si>
    <t>998276101R00</t>
  </si>
  <si>
    <t xml:space="preserve">Přesun hmot, trubní vedení plastová, otevř. výkop </t>
  </si>
  <si>
    <t>722</t>
  </si>
  <si>
    <t>Vnitřní vodovod</t>
  </si>
  <si>
    <t>722 Vnitřní vodovod</t>
  </si>
  <si>
    <t>722178115RZZ</t>
  </si>
  <si>
    <t xml:space="preserve">Potrubí vícevrstvé vodovod.PEX, D 32x3mm </t>
  </si>
  <si>
    <t>potrubí spojené lisováním s dodávkou potrubí, tvarovek vč.montáže</t>
  </si>
  <si>
    <t>v retenční nádrži:2,5</t>
  </si>
  <si>
    <t>210010006RZ1</t>
  </si>
  <si>
    <t>Trubka ohebná rudá včetně dodávky</t>
  </si>
  <si>
    <t>ochranná trubka do výkopu pro napojení čerpadla</t>
  </si>
  <si>
    <t>115</t>
  </si>
  <si>
    <t>210220003RT3</t>
  </si>
  <si>
    <t>Vedení uzemňovací na povrchu Cu do 50 mm2 včetně dodávky CY 6 mm2</t>
  </si>
  <si>
    <t>napojení čerpadla</t>
  </si>
  <si>
    <t>210290742R00</t>
  </si>
  <si>
    <t xml:space="preserve">Montáž elmotoru do 3 kW s přenesením do 5 m </t>
  </si>
  <si>
    <t>210800004R00</t>
  </si>
  <si>
    <t xml:space="preserve">Vodič CYY 6 mm2 uložený pod omítkou </t>
  </si>
  <si>
    <t>210800106RT1</t>
  </si>
  <si>
    <t>Kabel CYKY 750 V 3x2,5 mm2 uložený pod omítkou včetně dodávky kabelu</t>
  </si>
  <si>
    <t>210810006RT1</t>
  </si>
  <si>
    <t>Kabel CYKY-m 750 V 3 x 2,5 mm2 volně uložený včetně dodávky kabelu</t>
  </si>
  <si>
    <t>35+70</t>
  </si>
  <si>
    <t>P:10</t>
  </si>
  <si>
    <t>0,4*0,2*155</t>
  </si>
  <si>
    <t>pro výkop pro čerpadlo</t>
  </si>
  <si>
    <t>0,12</t>
  </si>
  <si>
    <t>460200054U00</t>
  </si>
  <si>
    <t xml:space="preserve">Rýha š 40cm hl 70cm ručně hor tř 4 </t>
  </si>
  <si>
    <t>pro čerpadlo</t>
  </si>
  <si>
    <t>460420305RT1</t>
  </si>
  <si>
    <t>Zřízení kabel. lože, na šířku 40 lože a zásyp z prosáté zeminy, 20 cm pískové lože</t>
  </si>
  <si>
    <t>460570154R00</t>
  </si>
  <si>
    <t xml:space="preserve">Zához rýhy 35/70 cm, hornina třídy 4, se zhutněním </t>
  </si>
  <si>
    <t>03-02 ZTI + elektroinstalace IO 3</t>
  </si>
  <si>
    <t>I0 4</t>
  </si>
  <si>
    <t>Vsakovací objekt</t>
  </si>
  <si>
    <t>I0 4 Vsakovací objekt</t>
  </si>
  <si>
    <t>04-01</t>
  </si>
  <si>
    <t>Stavební práce - IO 4</t>
  </si>
  <si>
    <t>vsakovací objekt:16,25*5,8*2,8</t>
  </si>
  <si>
    <t>vsakovací objekt:16,25*5,8*1,5</t>
  </si>
  <si>
    <t>vsakovací objekt:16,25*5,8*1,3</t>
  </si>
  <si>
    <t>(87,7-6,5648-21,6)</t>
  </si>
  <si>
    <t>(87,7-6,5648-21,6)*2,1</t>
  </si>
  <si>
    <t>275311116R00</t>
  </si>
  <si>
    <t xml:space="preserve">Beton základ. patek prostý z cem. portlad. C 16/20 </t>
  </si>
  <si>
    <t>0,5*0,25*1</t>
  </si>
  <si>
    <t>286979350RZ1</t>
  </si>
  <si>
    <t>Šachta větrací DN 400 dodávka a montáž</t>
  </si>
  <si>
    <t>Podzemní větrací šachta s teleskopem. Pochozí PE poklop, výška s teleskopem cca 1,3 m</t>
  </si>
  <si>
    <t>564231111R00</t>
  </si>
  <si>
    <t xml:space="preserve">Podklad ze štěrkopísku po zhutnění tloušťky 10 cm </t>
  </si>
  <si>
    <t>frakce 8/16</t>
  </si>
  <si>
    <t>4,4*14,92</t>
  </si>
  <si>
    <t>213151111R00</t>
  </si>
  <si>
    <t xml:space="preserve">Montáž vsakovacího bloku nebo tunelu do V 450 l </t>
  </si>
  <si>
    <t>montáž tří řad vsakovacích tunelů včetně včetně čelních stěn</t>
  </si>
  <si>
    <t>36*2</t>
  </si>
  <si>
    <t>213151121R00</t>
  </si>
  <si>
    <t xml:space="preserve">Obalení vsakovacích bloků geotextílií </t>
  </si>
  <si>
    <t>14,92*4,4+15,56*5,05</t>
  </si>
  <si>
    <t>1,26*(15,56*2+5,05*2)</t>
  </si>
  <si>
    <t>od RŠ</t>
  </si>
  <si>
    <t>2,5+2*2+0,5*2+2*1+2+2+4,5</t>
  </si>
  <si>
    <t>28697901</t>
  </si>
  <si>
    <t>Tunel vsakovací PP Garantia 300 l  dl. 1200 mm</t>
  </si>
  <si>
    <t>DVOJITÝ VSAKOVACÍ TUNEL 1160/980/1020 mm</t>
  </si>
  <si>
    <t>72</t>
  </si>
  <si>
    <t>28697905</t>
  </si>
  <si>
    <t>Zakončení vsakovacího tunelu PP Garantia 2 kusy</t>
  </si>
  <si>
    <t>sada</t>
  </si>
  <si>
    <t>2*3</t>
  </si>
  <si>
    <t>693660212</t>
  </si>
  <si>
    <t>Textilie netkaná  šíře 200 cm, 300g/m2</t>
  </si>
  <si>
    <t>196,1632*1,15</t>
  </si>
  <si>
    <t>767</t>
  </si>
  <si>
    <t>Konstrukce zámečnické</t>
  </si>
  <si>
    <t>767 Konstrukce zámečnické</t>
  </si>
  <si>
    <t>767100010RZ1</t>
  </si>
  <si>
    <t>Nerezová nika 500x250x1000 mm Dodávka a montáž</t>
  </si>
  <si>
    <t>Nerezová nika 500x250 mm výšky 1000 mm s uzamykatelnými dvířky 450x900 mm, zámek vč. klíčů</t>
  </si>
  <si>
    <t xml:space="preserve">Nika pro napojení zahradní hadice na zalévání areálu s ventilem pro spouštění vody, </t>
  </si>
  <si>
    <t>vč. spínače čerpadla umístěného v retenční nádrži,</t>
  </si>
  <si>
    <t>nika bude osazená na betonovou patku</t>
  </si>
  <si>
    <t>Skříň svařovaná kompletně z nerezové oceli. Skříň je uzamykatelná pomocí cylindrického zámku s bezpečnostním dvoubodovým rozvorovým mechanismem.</t>
  </si>
  <si>
    <t>998767201R00</t>
  </si>
  <si>
    <t xml:space="preserve">Přesun hmot pro zámečnické konstr., výšky do 6 m </t>
  </si>
  <si>
    <t>04-01 Stavební práce - IO 4</t>
  </si>
  <si>
    <t>I0 5</t>
  </si>
  <si>
    <t>Chráničky CRT IO 5</t>
  </si>
  <si>
    <t>I0 5 Chráničky CRT IO 5</t>
  </si>
  <si>
    <t>05-01</t>
  </si>
  <si>
    <t>Stavební práce IO 5</t>
  </si>
  <si>
    <t>uložení pro zpětnou pokládku</t>
  </si>
  <si>
    <t>12,5*2,5</t>
  </si>
  <si>
    <t>113106121RZ1</t>
  </si>
  <si>
    <t xml:space="preserve">Dodávka dlažeb z betonových dlaždic 300x300x40 </t>
  </si>
  <si>
    <t>dodávka 20%</t>
  </si>
  <si>
    <t>12,5*2,5*0,20*1,05</t>
  </si>
  <si>
    <t>6,25*2+12,5*2</t>
  </si>
  <si>
    <t>132201210R00</t>
  </si>
  <si>
    <t xml:space="preserve">Hloubení rýh š.do 200 cm hor.3 do 50 m3,STROJNĚ </t>
  </si>
  <si>
    <t>1,5*1,1*(16+10,5)</t>
  </si>
  <si>
    <t>132201219R00</t>
  </si>
  <si>
    <t xml:space="preserve">Přípl.za lepivost,hloubení rýh 200cm,hor.3,STROJNĚ </t>
  </si>
  <si>
    <t>151101101R00</t>
  </si>
  <si>
    <t xml:space="preserve">Pažení a rozepření stěn rýh - příložné - hl.do 2 m </t>
  </si>
  <si>
    <t>1,35*(16+10,5)</t>
  </si>
  <si>
    <t>151101111R00</t>
  </si>
  <si>
    <t xml:space="preserve">Odstranění pažení stěn rýh - příložné - hl. do 2 m </t>
  </si>
  <si>
    <t>1,5*0,85*(16+10,5)</t>
  </si>
  <si>
    <t>1,5*0,25*(16+10,5)</t>
  </si>
  <si>
    <t>175101101R00</t>
  </si>
  <si>
    <t xml:space="preserve">Obsyp potrubí bez prohození sypaniny </t>
  </si>
  <si>
    <t>0,5*1,5*(9+15)</t>
  </si>
  <si>
    <t>175203103RZ1</t>
  </si>
  <si>
    <t>Výstražná fólie dodávka + pokládka</t>
  </si>
  <si>
    <t>(11+17)*3</t>
  </si>
  <si>
    <t>583309990001</t>
  </si>
  <si>
    <t>Písek kopaný</t>
  </si>
  <si>
    <t>18</t>
  </si>
  <si>
    <t>25</t>
  </si>
  <si>
    <t>564251116RZ1</t>
  </si>
  <si>
    <t xml:space="preserve">Podklad z písku po zhutnění tloušťky 15 cm </t>
  </si>
  <si>
    <t>1,5*(9+15)</t>
  </si>
  <si>
    <t>31,25</t>
  </si>
  <si>
    <t>721176222R00</t>
  </si>
  <si>
    <t xml:space="preserve">Potrubí KG svodné (ležaté) v zemi D 110 x 3,2 mm </t>
  </si>
  <si>
    <t>SN 8</t>
  </si>
  <si>
    <t>včetně oboustranného zavíčkování</t>
  </si>
  <si>
    <t>9+15</t>
  </si>
  <si>
    <t>2*9+2*15</t>
  </si>
  <si>
    <t>3*24</t>
  </si>
  <si>
    <t>05-01 Stavební práce IO 5</t>
  </si>
  <si>
    <t>S01</t>
  </si>
  <si>
    <t>Příprava území - SO 1</t>
  </si>
  <si>
    <t>S01 Příprava území - SO 1</t>
  </si>
  <si>
    <t>Příprava území - bourací práce, odstranění zeleně</t>
  </si>
  <si>
    <t>112101103R00</t>
  </si>
  <si>
    <t xml:space="preserve">Kácení stromů listnatých o průměru kmene 50-70 cm </t>
  </si>
  <si>
    <t>včetně likvidace</t>
  </si>
  <si>
    <t>6</t>
  </si>
  <si>
    <t>112201103R00</t>
  </si>
  <si>
    <t xml:space="preserve">Odstranění pařezů pod úrovní, o průměru 50 - 70 cm </t>
  </si>
  <si>
    <t>29,8</t>
  </si>
  <si>
    <t>7,15+13,05+12,8+7,4</t>
  </si>
  <si>
    <t>181301112RZ1</t>
  </si>
  <si>
    <t xml:space="preserve">Rozprostření ornice, rovina, tl.10-15 cm,nad 500m2 </t>
  </si>
  <si>
    <t>včetně dodávky ornice</t>
  </si>
  <si>
    <t>1410</t>
  </si>
  <si>
    <t>181411000RZ1</t>
  </si>
  <si>
    <t xml:space="preserve">Založení trávníku výsevem na rovině </t>
  </si>
  <si>
    <t>vč. dodávky travního semene</t>
  </si>
  <si>
    <t>767914830R00</t>
  </si>
  <si>
    <t xml:space="preserve">Demontáž oplocení rámového H do 2 m </t>
  </si>
  <si>
    <t>včetně sloupků</t>
  </si>
  <si>
    <t>7,05+12,7</t>
  </si>
  <si>
    <t>40+19,2</t>
  </si>
  <si>
    <t>767920810R00</t>
  </si>
  <si>
    <t xml:space="preserve">Demontáž vrat k oplocení plochy do 2 m2 </t>
  </si>
  <si>
    <t>210200001RZ1</t>
  </si>
  <si>
    <t xml:space="preserve">Demontáž sloupu veřejného osvětlení </t>
  </si>
  <si>
    <t>včetně ekologické likvidace</t>
  </si>
  <si>
    <t>01-01 Příprava území - bourací práce, odstranění zeleně</t>
  </si>
  <si>
    <t>01-02</t>
  </si>
  <si>
    <t>Výsadba zeleně - náhradní</t>
  </si>
  <si>
    <t>0,7*0,7*0,7*8</t>
  </si>
  <si>
    <t>174101102R00</t>
  </si>
  <si>
    <t xml:space="preserve">Zásyp ruční se zhutněním </t>
  </si>
  <si>
    <t>184004415R00</t>
  </si>
  <si>
    <t xml:space="preserve">Výsadba sazenic stromů do 3 m, jamka D 70/hl.70 cm </t>
  </si>
  <si>
    <t>184807911R00</t>
  </si>
  <si>
    <t xml:space="preserve">Kůl délky 2 m, průměru 4 - 6 cm k sazenici 3leté </t>
  </si>
  <si>
    <t>184808313R00</t>
  </si>
  <si>
    <t xml:space="preserve">Hnojení rychlorost. dřevin org. hnojivy 10 kg/1saz </t>
  </si>
  <si>
    <t>0265032451</t>
  </si>
  <si>
    <t>Carpinus betulus Fastigiata vel. 14/16</t>
  </si>
  <si>
    <t>10364102RZ1</t>
  </si>
  <si>
    <t>Zemina pro výsadbu</t>
  </si>
  <si>
    <t xml:space="preserve"> vhodná zemina pro výsadu Habrů</t>
  </si>
  <si>
    <t>999281100R00</t>
  </si>
  <si>
    <t xml:space="preserve">Přesun hmot </t>
  </si>
  <si>
    <t>01-02 Výsadba zeleně - náhradní</t>
  </si>
  <si>
    <t>01-03</t>
  </si>
  <si>
    <t>Stavební úpravy - schodiště + rampa</t>
  </si>
  <si>
    <t>8*1,5</t>
  </si>
  <si>
    <t>113106240RZ1</t>
  </si>
  <si>
    <t xml:space="preserve">Rozebrání ploch komunikací z beton. panelů </t>
  </si>
  <si>
    <t>v místě nové rampy:1,5*8</t>
  </si>
  <si>
    <t>12+12+7,5</t>
  </si>
  <si>
    <t>113108310R00</t>
  </si>
  <si>
    <t xml:space="preserve">Odstranění asfaltové vrstvy pl. do 50 m2, tl.10 cm </t>
  </si>
  <si>
    <t>3*2,5</t>
  </si>
  <si>
    <t>122201109R00</t>
  </si>
  <si>
    <t xml:space="preserve">Příplatek za lepivost - odkopávky v hor. 3 </t>
  </si>
  <si>
    <t>30,1*1</t>
  </si>
  <si>
    <t>139601102R00</t>
  </si>
  <si>
    <t xml:space="preserve">Ruční výkop jam, rýh a šachet v hornině tř. 3 </t>
  </si>
  <si>
    <t>1,875*2</t>
  </si>
  <si>
    <t>5,832</t>
  </si>
  <si>
    <t>30,1</t>
  </si>
  <si>
    <t>-9,5820</t>
  </si>
  <si>
    <t>271571112R00</t>
  </si>
  <si>
    <t xml:space="preserve">Polštář základu ze štěrkopísku netříděného </t>
  </si>
  <si>
    <t>zhutněné štěrkopískové lože</t>
  </si>
  <si>
    <t>18,75*0,1</t>
  </si>
  <si>
    <t>273313511R00</t>
  </si>
  <si>
    <t xml:space="preserve">Beton základových desek prostý C 12/15 </t>
  </si>
  <si>
    <t>podkladní beton:18,75*0,1</t>
  </si>
  <si>
    <t>274272140R00</t>
  </si>
  <si>
    <t xml:space="preserve">Zdivo základové z bednicích tvárnic, tl. 30 cm </t>
  </si>
  <si>
    <t>0,8*(3,25+2,1+1,05+7,85*2+1,5+0,7)</t>
  </si>
  <si>
    <t>274321116R00</t>
  </si>
  <si>
    <t xml:space="preserve">Železobeton zákl. pásů z cem. portladských C 16/20 </t>
  </si>
  <si>
    <t>19,44*0,3</t>
  </si>
  <si>
    <t>274361821R00</t>
  </si>
  <si>
    <t xml:space="preserve">Výztuž základ. pasů z betonářské oceli 10505 (R) </t>
  </si>
  <si>
    <t>0,2</t>
  </si>
  <si>
    <t>289970111R00</t>
  </si>
  <si>
    <t xml:space="preserve">Vrstva geotextilie Geofiltex 300g/m2 </t>
  </si>
  <si>
    <t>separace kačírku</t>
  </si>
  <si>
    <t>1,6+0,6*(3,9*2+0,6*2)</t>
  </si>
  <si>
    <t>Svislé a kompletní konstrukce</t>
  </si>
  <si>
    <t>3 Svislé a kompletní konstrukce</t>
  </si>
  <si>
    <t>311419811RZ1</t>
  </si>
  <si>
    <t xml:space="preserve">Izolace nopová fólie + systémová lišta </t>
  </si>
  <si>
    <t>výška nopů 10 mm - separace kačírku od stěn</t>
  </si>
  <si>
    <t>0,6*(3,9*2+0,6*2)</t>
  </si>
  <si>
    <t>341321610R00</t>
  </si>
  <si>
    <t>Beton nosných stěn železový C 30/37 XC4</t>
  </si>
  <si>
    <t>pohledový beton</t>
  </si>
  <si>
    <t>boční stěny:0,65*0,3*(3,25+1,05+7,85+0,7)</t>
  </si>
  <si>
    <t>341351105R00</t>
  </si>
  <si>
    <t xml:space="preserve">Bednění stěn nosných oboustranné - zřízení </t>
  </si>
  <si>
    <t>boční stěny:0,65*(3,25+1,05+7,85+0,7)</t>
  </si>
  <si>
    <t>341351106R00</t>
  </si>
  <si>
    <t xml:space="preserve">Bednění stěn nosných oboustranné - odstranění </t>
  </si>
  <si>
    <t>341361821R00</t>
  </si>
  <si>
    <t xml:space="preserve">Výztuž stěn a příček z betonářské oceli 10 505(R) </t>
  </si>
  <si>
    <t>Vodorovné konstrukce</t>
  </si>
  <si>
    <t>4 Vodorovné konstrukce</t>
  </si>
  <si>
    <t>411321515R00</t>
  </si>
  <si>
    <t>Stropy deskové ze železobetonu C 30/37 XC4</t>
  </si>
  <si>
    <t>16,95*0,15</t>
  </si>
  <si>
    <t>411351201R00</t>
  </si>
  <si>
    <t xml:space="preserve">Bednění stropů deskových, podepření, do 3,5m, 5kPa </t>
  </si>
  <si>
    <t>16,95</t>
  </si>
  <si>
    <t>411351202R00</t>
  </si>
  <si>
    <t xml:space="preserve">Odstranění bednění stropů deskových do 3,5m, 5kPa </t>
  </si>
  <si>
    <t>411361921RT4</t>
  </si>
  <si>
    <t>Výztuž stropů svařovanou sítí průměr drátu  6,0, oka 100/100 mm KH30</t>
  </si>
  <si>
    <t>16,95*2*0,0044*1,3</t>
  </si>
  <si>
    <t>430321514R00</t>
  </si>
  <si>
    <t>Beton schodišťových konstrukcí železový C 30/37 XC4</t>
  </si>
  <si>
    <t>2,1*1,05*0,3</t>
  </si>
  <si>
    <t>430361821R00</t>
  </si>
  <si>
    <t xml:space="preserve">Výztuž schodišť. konstrukcí přímočarých 10505 (R) </t>
  </si>
  <si>
    <t>0,075</t>
  </si>
  <si>
    <t>431351121R00</t>
  </si>
  <si>
    <t xml:space="preserve">Bednění podest a podstup.desek přímočar.- zřízení </t>
  </si>
  <si>
    <t>2,1*1,05</t>
  </si>
  <si>
    <t>431351122R00</t>
  </si>
  <si>
    <t xml:space="preserve">Bednění podest a podstup.desek přímočar.odstranění </t>
  </si>
  <si>
    <t>431351128R00</t>
  </si>
  <si>
    <t xml:space="preserve">Příplatek za podpěrnou konstrukci podest - zřízení </t>
  </si>
  <si>
    <t>431351129R00</t>
  </si>
  <si>
    <t xml:space="preserve">Příplatek za podpěrnou konstrukci podest - odstran </t>
  </si>
  <si>
    <t>434351141R00</t>
  </si>
  <si>
    <t xml:space="preserve">Bednění stupňů přímočarých - zřízení </t>
  </si>
  <si>
    <t>2,1*0,16*4</t>
  </si>
  <si>
    <t>434351142R00</t>
  </si>
  <si>
    <t xml:space="preserve">Bednění stupňů přímočarých - odstranění </t>
  </si>
  <si>
    <t>564251111R00</t>
  </si>
  <si>
    <t xml:space="preserve">Podklad ze štěrkopísku po zhutnění tloušťky 15 cm </t>
  </si>
  <si>
    <t>pod terasy</t>
  </si>
  <si>
    <t>0,5*(3+3,5)</t>
  </si>
  <si>
    <t>596811111RT4</t>
  </si>
  <si>
    <t>Kladení dlaždic kom.pro pěší, lože z kameniva těž. včetně dlaždic betonových HBB 50/50/5 cm</t>
  </si>
  <si>
    <t>62</t>
  </si>
  <si>
    <t>Úpravy povrchů vnější</t>
  </si>
  <si>
    <t>62 Úpravy povrchů vnější</t>
  </si>
  <si>
    <t>622397132R00</t>
  </si>
  <si>
    <t xml:space="preserve">Oprava KZS,plocha do 1 m2, EPS, silikonová omítka </t>
  </si>
  <si>
    <t>lokální opravy KZS</t>
  </si>
  <si>
    <t>622397135RZ1</t>
  </si>
  <si>
    <t xml:space="preserve">Oprava KZS,plocha do 1 m2, XPS, mozaiková omítka </t>
  </si>
  <si>
    <t>oprava - sokl</t>
  </si>
  <si>
    <t>63</t>
  </si>
  <si>
    <t>Podlahy a podlahové konstrukce</t>
  </si>
  <si>
    <t>63 Podlahy a podlahové konstrukce</t>
  </si>
  <si>
    <t>631571005R00</t>
  </si>
  <si>
    <t xml:space="preserve">Násyp z kameniva těž. praného fr. 22-32 (kačírku) </t>
  </si>
  <si>
    <t>výplň mezi zdí a rampou</t>
  </si>
  <si>
    <t>1,45*0,4</t>
  </si>
  <si>
    <t>96</t>
  </si>
  <si>
    <t>Bourání konstrukcí</t>
  </si>
  <si>
    <t>96 Bourání konstrukcí</t>
  </si>
  <si>
    <t>961044111R00</t>
  </si>
  <si>
    <t xml:space="preserve">Bourání základů z betonu prostého </t>
  </si>
  <si>
    <t>pod schody:0,3*(2,1*1,65)</t>
  </si>
  <si>
    <t>před schody:0,3*1,2*1</t>
  </si>
  <si>
    <t>962052211R00</t>
  </si>
  <si>
    <t xml:space="preserve">Bourání zdiva železobetonového nadzákladového </t>
  </si>
  <si>
    <t>boční stěny:0,5*1,65*0,3*2</t>
  </si>
  <si>
    <t>963042819R00</t>
  </si>
  <si>
    <t xml:space="preserve">Bourání schodišťových stupňů betonových </t>
  </si>
  <si>
    <t>4*2,1</t>
  </si>
  <si>
    <t>963051113R00</t>
  </si>
  <si>
    <t xml:space="preserve">Bourání ŽB stropů deskových tl. nad 8 cm </t>
  </si>
  <si>
    <t>podesta:2,1*0,75*0,2</t>
  </si>
  <si>
    <t>965081713RT2</t>
  </si>
  <si>
    <t>Bourání dlažeb keramických tl.10 mm, nad 1 m2 sbíječka, dlaždice keramické</t>
  </si>
  <si>
    <t>dlažba schodiště</t>
  </si>
  <si>
    <t>2,1*0,16*4+2,1*1,65+1,5*0,3</t>
  </si>
  <si>
    <t>998011001R00</t>
  </si>
  <si>
    <t>711</t>
  </si>
  <si>
    <t>Izolace proti vodě</t>
  </si>
  <si>
    <t>711 Izolace proti vodě</t>
  </si>
  <si>
    <t>711142559RT1</t>
  </si>
  <si>
    <t>Izolace proti vlhkosti svislá pásy přitavením 1 vrstva - materiál ve specifikaci</t>
  </si>
  <si>
    <t>0,3*(3,1+2,1+1,05+7,85*2+1,5+0,55)</t>
  </si>
  <si>
    <t>711401101R00</t>
  </si>
  <si>
    <t xml:space="preserve">Kontaktní stěrka pro izolace rohožemi </t>
  </si>
  <si>
    <t>2,1*4*0,3</t>
  </si>
  <si>
    <t>0,16*2,1*4</t>
  </si>
  <si>
    <t>711401111R00</t>
  </si>
  <si>
    <t xml:space="preserve">Izolace  rohoží DITRA-DRAIN 8 </t>
  </si>
  <si>
    <t>včetně přelepení srazů krycí páskou DITRA-DRAIN-STU</t>
  </si>
  <si>
    <t>711401121R00</t>
  </si>
  <si>
    <t xml:space="preserve">Izolace vodotěsná pásy KERDI 200 </t>
  </si>
  <si>
    <t>28323179</t>
  </si>
  <si>
    <t>Fólie PE izolační  DITRA-DRAIN 8  1x12,5 m</t>
  </si>
  <si>
    <t>2,1*4*0,3*1,1</t>
  </si>
  <si>
    <t>16,95*1,1</t>
  </si>
  <si>
    <t>0,16*2,1*4*1,1</t>
  </si>
  <si>
    <t>62832131</t>
  </si>
  <si>
    <t>Pás asfaltovaný těžký 30 mineral V 60 S 30</t>
  </si>
  <si>
    <t>0,3*(3,1+2,1+1,05+7,85*2+1,5+0,55)*1,2</t>
  </si>
  <si>
    <t>998711201R00</t>
  </si>
  <si>
    <t xml:space="preserve">Přesun hmot pro izolace proti vodě, výšky do 6 m </t>
  </si>
  <si>
    <t>767001001RZ1</t>
  </si>
  <si>
    <t>Čistící zóna hliník-pryž tl. 22 mm, 210x50 cm D+M,</t>
  </si>
  <si>
    <t>Zapuštěná čistící zóna (samočisticí rohož) z hliníkových profilů s pryžovou výplní výšky 22 mm.</t>
  </si>
  <si>
    <t>2,1*0,5</t>
  </si>
  <si>
    <t>767001002RZ1</t>
  </si>
  <si>
    <t>Čistící zóna - pryžová rohož 140x90 cm D+M,</t>
  </si>
  <si>
    <t>Materiál pryž, tloušťka 1,4 cm, vyvýšené otvory s odtokovými kanálky umožňují odtok kapalin a přepadávání pevných částí, přičemž povrch rohože zůstává suchý a čistý.</t>
  </si>
  <si>
    <t>1,4*0,9</t>
  </si>
  <si>
    <t>767101001RZ1</t>
  </si>
  <si>
    <t>Dodávka a montáž zábradlí ke schodišti levá strana</t>
  </si>
  <si>
    <t>kotvení z boku do žb konstrukce</t>
  </si>
  <si>
    <t>žárovězinkované profily</t>
  </si>
  <si>
    <t>délka madla 3,4 m, výška zábradlí 0,9 m</t>
  </si>
  <si>
    <t>sloupky a madlo z čtvercového profilu 40x40x3 mm</t>
  </si>
  <si>
    <t>výplň z pásoviny 40/2 mm</t>
  </si>
  <si>
    <t>767101002RZ1</t>
  </si>
  <si>
    <t>Dodávka a montáž zábradlí ke schodišti pravá strana</t>
  </si>
  <si>
    <t>délka madla 1,35 m, výška zábradlí 0,9 m</t>
  </si>
  <si>
    <t xml:space="preserve">délka madla </t>
  </si>
  <si>
    <t>767101003RZ1</t>
  </si>
  <si>
    <t>Dodávka a montáž zábradlí k podestě pravá strana</t>
  </si>
  <si>
    <t>délka madla 0,55 m, výška zábradlí 0,9 m</t>
  </si>
  <si>
    <t>767101004RZ1</t>
  </si>
  <si>
    <t xml:space="preserve">Dodávka a montáž zábradlí k rampě </t>
  </si>
  <si>
    <t>délka madel 8,0 m  - 2 madla,  výška zábradlí 0,9 m</t>
  </si>
  <si>
    <t>sloupky a madla z čtvercového profilu 40x40x3 mm</t>
  </si>
  <si>
    <t>767996801R00</t>
  </si>
  <si>
    <t xml:space="preserve">Demontáž atypických ocelových konstr. do 50 kg </t>
  </si>
  <si>
    <t>kg</t>
  </si>
  <si>
    <t>zábradlí schodiště:2*35</t>
  </si>
  <si>
    <t>771</t>
  </si>
  <si>
    <t>Podlahy z dlaždic a obklady</t>
  </si>
  <si>
    <t>771 Podlahy z dlaždic a obklady</t>
  </si>
  <si>
    <t>771210300RZ1</t>
  </si>
  <si>
    <t xml:space="preserve">Lepení systémových profilů na stupně </t>
  </si>
  <si>
    <t>2,1*4</t>
  </si>
  <si>
    <t>771475014R00</t>
  </si>
  <si>
    <t xml:space="preserve">Obklad soklíků keram.rovných, tmel,výška 10 cm </t>
  </si>
  <si>
    <t>1,8</t>
  </si>
  <si>
    <t>771575109R00</t>
  </si>
  <si>
    <t xml:space="preserve">Montáž podlah keram.,hladké, tmel, 30x30 cm </t>
  </si>
  <si>
    <t>771578011R00</t>
  </si>
  <si>
    <t xml:space="preserve">Spára podlaha - stěna, silikonem </t>
  </si>
  <si>
    <t>0,3*6</t>
  </si>
  <si>
    <t>771579795R00</t>
  </si>
  <si>
    <t xml:space="preserve">Příplatek za spárování vodotěsnou hmotou - plošně </t>
  </si>
  <si>
    <t>771590150R00</t>
  </si>
  <si>
    <t xml:space="preserve">Penetrování nášlap ploch podlahy </t>
  </si>
  <si>
    <t>59760191.A</t>
  </si>
  <si>
    <t>Profil na stupně TREP-B h 10 mm</t>
  </si>
  <si>
    <t>zpevnění schodišťové hrany s protiskluzem</t>
  </si>
  <si>
    <t>2,1*4*1,05</t>
  </si>
  <si>
    <t>597642031</t>
  </si>
  <si>
    <t>Dlažba Granit protiskluz. SB 300x300x9 mm</t>
  </si>
  <si>
    <t>59764240</t>
  </si>
  <si>
    <t>Dlažba Granit matná schodovka 300x300x9 mm</t>
  </si>
  <si>
    <t>59764241</t>
  </si>
  <si>
    <t>Dlažba Granit matná sokl 300x80x9 mm</t>
  </si>
  <si>
    <t>998771201R00</t>
  </si>
  <si>
    <t xml:space="preserve">Přesun hmot pro podlahy z dlaždic, výšky do 6 m </t>
  </si>
  <si>
    <t>01-03 Stavební úpravy - schodiště + rampa</t>
  </si>
  <si>
    <t>01-04</t>
  </si>
  <si>
    <t>Stavební úpravy - rampa jídelna</t>
  </si>
  <si>
    <t>patky:0,4*0,4*1*12</t>
  </si>
  <si>
    <t>kačírek:4,18</t>
  </si>
  <si>
    <t>kačírek:20,9*0,2</t>
  </si>
  <si>
    <t>6,10</t>
  </si>
  <si>
    <t>0,1*0,1*0,15*12</t>
  </si>
  <si>
    <t>patky:0,4*0,4*0,1*12</t>
  </si>
  <si>
    <t>275321116R00</t>
  </si>
  <si>
    <t xml:space="preserve">Železobeton zákl. patek z cem. portladských C16/20 </t>
  </si>
  <si>
    <t>0,4*0,4*0,9*12</t>
  </si>
  <si>
    <t>275361921RT2</t>
  </si>
  <si>
    <t>Výztuž základových patek ze svařovaných sítí průměr drátu  5,0, oka 100/100 mm KD35</t>
  </si>
  <si>
    <t>0,9*0,4*4*12*0,00308</t>
  </si>
  <si>
    <t>20,9*1,4</t>
  </si>
  <si>
    <t>317941121R00</t>
  </si>
  <si>
    <t xml:space="preserve">Osazení ocelových válcovaných nosníků do č.12 </t>
  </si>
  <si>
    <t>L:0,0222</t>
  </si>
  <si>
    <t>317941121RT3</t>
  </si>
  <si>
    <t>Osazení ocelových válcovaných nosníků do č.12 včetně dodávky profilu I č.12</t>
  </si>
  <si>
    <t>HE 120 A</t>
  </si>
  <si>
    <t>povrchová úprava žarozinek</t>
  </si>
  <si>
    <t>0,0199*(3,95*3)</t>
  </si>
  <si>
    <t>317941121RU3</t>
  </si>
  <si>
    <t>Osazení ocelových válcovaných nosníků do č.12 Včetně dodávky profilu U č.12</t>
  </si>
  <si>
    <t>0,0134*(3,5*2+3,94*2)</t>
  </si>
  <si>
    <t>sloupky:12*1,5*0,0134</t>
  </si>
  <si>
    <t>13233642</t>
  </si>
  <si>
    <t>Úhelník nerovnoramenný L jakost S235  40x25x4 mm</t>
  </si>
  <si>
    <t>lemování rampy</t>
  </si>
  <si>
    <t>0,00193*(2*4+3,5)</t>
  </si>
  <si>
    <t>597073430RZ1</t>
  </si>
  <si>
    <t>Podlahový rošt pozinkovaný nosný pásek 30/3, rozteč ok 33/33 mm, D+M</t>
  </si>
  <si>
    <t>dodávka a montáž</t>
  </si>
  <si>
    <t>3,5*3,95</t>
  </si>
  <si>
    <t>622397122R00</t>
  </si>
  <si>
    <t xml:space="preserve">Oprava KZS,plocha do 0,25 m2,EPS,silikonová omítka </t>
  </si>
  <si>
    <t>622397125RZ1</t>
  </si>
  <si>
    <t xml:space="preserve">Oprava KZS,plocha do 0,25 m2,XPS,silikonová omítka </t>
  </si>
  <si>
    <t>pod rampou a schodištěm</t>
  </si>
  <si>
    <t>0,2*20,9</t>
  </si>
  <si>
    <t>916531111RT2</t>
  </si>
  <si>
    <t>Osazení záhon.obrubníků do lože z C12/15 bez opěry včetně obrubníku   50/5/20 cm</t>
  </si>
  <si>
    <t>lemování kačírku</t>
  </si>
  <si>
    <t>5,05+3,55+3,95+3,1</t>
  </si>
  <si>
    <t>8*0,4*0,4*0,8</t>
  </si>
  <si>
    <t>R:1,5</t>
  </si>
  <si>
    <t xml:space="preserve">Přesun hmot pro budovy zděné výšky do 6 m </t>
  </si>
  <si>
    <t>762</t>
  </si>
  <si>
    <t>Konstrukce tesařské</t>
  </si>
  <si>
    <t>762 Konstrukce tesařské</t>
  </si>
  <si>
    <t>762521811R00</t>
  </si>
  <si>
    <t xml:space="preserve">Demontáž podlah bez polštářů z prken tl. do 32 mm </t>
  </si>
  <si>
    <t>podlaha rampy:1,6*4</t>
  </si>
  <si>
    <t>998762202R00</t>
  </si>
  <si>
    <t xml:space="preserve">Přesun hmot pro tesařské konstrukce, výšky do 12 m </t>
  </si>
  <si>
    <t>Dodávka a montáž zábradlí k rampě délka 10,2 m, výška 0,9 m</t>
  </si>
  <si>
    <t>kotvení z boku do ocelové konstrukce</t>
  </si>
  <si>
    <t>délka madla 5,05+3,55+1,6 m, výška zábradlí 0,9 m</t>
  </si>
  <si>
    <t>Dodávka a montáž zábradlí ke schodišti délka madla 1,85 m, výškaí 0,9 m</t>
  </si>
  <si>
    <t>délka madla 1,85 m, výška zábradlí 0,9 m</t>
  </si>
  <si>
    <t>767991912R00</t>
  </si>
  <si>
    <t xml:space="preserve">Řezání plamenem (samostatně) </t>
  </si>
  <si>
    <t>2,5</t>
  </si>
  <si>
    <t>767991913RZ1</t>
  </si>
  <si>
    <t xml:space="preserve">Svařování </t>
  </si>
  <si>
    <t>zábradlí rampa:50+30</t>
  </si>
  <si>
    <t>zábradlí schodiště:50</t>
  </si>
  <si>
    <t>767996802R00</t>
  </si>
  <si>
    <t xml:space="preserve">Demontáž atypických ocelových konstr. do100 kg </t>
  </si>
  <si>
    <t>ocelová konstrukce rampy</t>
  </si>
  <si>
    <t>rampa:100</t>
  </si>
  <si>
    <t>01-04 Stavební úpravy - rampa jídelna</t>
  </si>
  <si>
    <t>S02</t>
  </si>
  <si>
    <t>Sportovní hřiště - atletický ovál - SO 2</t>
  </si>
  <si>
    <t>S02 Sportovní hřiště - atletický ovál - SO 2</t>
  </si>
  <si>
    <t>Stavební práce SO 2</t>
  </si>
  <si>
    <t>122201102R00</t>
  </si>
  <si>
    <t xml:space="preserve">Odkopávky nezapažené v hor. 3 do 1000 m3 </t>
  </si>
  <si>
    <t>štěrk:303,4956</t>
  </si>
  <si>
    <t>drť:252,913</t>
  </si>
  <si>
    <t>deska:189,6847</t>
  </si>
  <si>
    <t>ornice:-189,6847*0,75</t>
  </si>
  <si>
    <t>obrubníky:0,05*(183,85+38,6)</t>
  </si>
  <si>
    <t>603,8298</t>
  </si>
  <si>
    <t>ruční výkop pro obrubníky</t>
  </si>
  <si>
    <t>11,1225</t>
  </si>
  <si>
    <t>271531113RZ2</t>
  </si>
  <si>
    <t xml:space="preserve">Polštář základu z kameniva drceného 0-32 mm </t>
  </si>
  <si>
    <t>zhutněné vyspádované lože z drceného kameniva 0/32</t>
  </si>
  <si>
    <t>0,24*(1370,6-17,55*5,7-15*0,4)</t>
  </si>
  <si>
    <t>Polštář základu z recyklované betonové drti včetně manipulace a dopravy s materiálem</t>
  </si>
  <si>
    <t>bez dodávky materiálu  - recyklovaný materiál v rámci stavby</t>
  </si>
  <si>
    <t xml:space="preserve">Pro podkladní vrstvu bude použit materiál splňující podmínky recyklátu z betonu dle TP 210 Ministerstva dopravy z roku 2011 </t>
  </si>
  <si>
    <t>0,2*(1370,6-17,55*5,7-15*0,4)</t>
  </si>
  <si>
    <t>275321311R00</t>
  </si>
  <si>
    <t xml:space="preserve">Železobeton základových patek C 16/20 </t>
  </si>
  <si>
    <t>patky basket:0,4*0,4*1,2*4</t>
  </si>
  <si>
    <t>275351215R00</t>
  </si>
  <si>
    <t xml:space="preserve">Bednění stěn základových patek - zřízení </t>
  </si>
  <si>
    <t>4*(0,4*4*1,2)</t>
  </si>
  <si>
    <t>275351216R00</t>
  </si>
  <si>
    <t xml:space="preserve">Bednění stěn základových patek - odstranění </t>
  </si>
  <si>
    <t>patky basket:1,5*1,2*4*0,00308</t>
  </si>
  <si>
    <t>577131211RZ1</t>
  </si>
  <si>
    <t>Beton asfalt. ACO 8 tl. 4 cm obrusný povrch</t>
  </si>
  <si>
    <t>horní vrstva - asfaltobeton pro obrusné vrstvy</t>
  </si>
  <si>
    <t>(1370,6-17,55*5,7-15*0,4)</t>
  </si>
  <si>
    <t>577151113RZ1</t>
  </si>
  <si>
    <t>Beton asfalt. ACO 16 tl. 6 cm obrusný povrch</t>
  </si>
  <si>
    <t>spodní vrstva - asfaltobeton pro obrusné vrstvy</t>
  </si>
  <si>
    <t>916231003RZ1</t>
  </si>
  <si>
    <t>Osazení obrub ploch pro tělovýchovu vč. dodávky obrubníku beton. přírod.100x25x5cm</t>
  </si>
  <si>
    <t>79,65+30,3+64,5+6,8+2,6</t>
  </si>
  <si>
    <t>916231003RZ2</t>
  </si>
  <si>
    <t>Osazení obrub ploch pro tělovýchovu vč. dodávky obrubníku beton. přírod.50x25x5cm</t>
  </si>
  <si>
    <t>oblouk atletického oválu, úprava a řezání obrubníků do oblouku</t>
  </si>
  <si>
    <t>38,6</t>
  </si>
  <si>
    <t>02-01 Stavební práce SO 2</t>
  </si>
  <si>
    <t>02-02</t>
  </si>
  <si>
    <t>Vybavení + povrch SO 2</t>
  </si>
  <si>
    <t>500100001RZ1</t>
  </si>
  <si>
    <t>Sportovní povrch - atletický ovál (dráhy) barva žlutá</t>
  </si>
  <si>
    <t xml:space="preserve">SLOŽENÍ SYSTÉMU: </t>
  </si>
  <si>
    <t xml:space="preserve">Základní nátěr: nátěr COURTSOL ES 15 nebo ES 40 </t>
  </si>
  <si>
    <t xml:space="preserve">Pórovitost: COURTSOL resibase BP </t>
  </si>
  <si>
    <t xml:space="preserve">Mezivrstvý nátěr: COURTSOL resibase </t>
  </si>
  <si>
    <t xml:space="preserve">Povlak odolný proti opotřebení: COURTSOL resitop </t>
  </si>
  <si>
    <t xml:space="preserve">Finální barva: barva COURTSOL </t>
  </si>
  <si>
    <t xml:space="preserve">Označení čáry: linky COURTSOL </t>
  </si>
  <si>
    <t xml:space="preserve">CHARAKTERISTIKY SYSTÉMU: </t>
  </si>
  <si>
    <t xml:space="preserve">Venkovní použití. </t>
  </si>
  <si>
    <t xml:space="preserve">Vynikající přilnavost v kombinaci s optimálním valivým povrchem pro Speedtrainings </t>
  </si>
  <si>
    <t xml:space="preserve">Udržuje válečková kola při intenzivních trénincích. </t>
  </si>
  <si>
    <t xml:space="preserve">Dokonalá rovinnost a estetika s 9 standardními barvami. </t>
  </si>
  <si>
    <t xml:space="preserve">Vysoká mechanická odolnost a dlouhá životnost povrchů a barev. </t>
  </si>
  <si>
    <t xml:space="preserve">Nízké oslnění za slunečného počasí. </t>
  </si>
  <si>
    <t xml:space="preserve">Snadná a malá údržba. </t>
  </si>
  <si>
    <t>Jedná se o čtyřvrstvý akrylátový systém, který se aplikuje na betonový podklad.</t>
  </si>
  <si>
    <t>485,97</t>
  </si>
  <si>
    <t>500100002RZ1</t>
  </si>
  <si>
    <t>Sportovní povrch - hřiště mimo atletický ovál barva modrá</t>
  </si>
  <si>
    <t xml:space="preserve">Dobrá stabilita barvy a UV záření. </t>
  </si>
  <si>
    <t xml:space="preserve">Dokonalá vyrovnanost a estetičnost. </t>
  </si>
  <si>
    <t xml:space="preserve">Kvalita hry a velmi příjemný zážitek z hraní. </t>
  </si>
  <si>
    <t xml:space="preserve">Vysoká mechanická odolnost a dobrá životnost systému. </t>
  </si>
  <si>
    <t xml:space="preserve">ITF 4 klasifikace </t>
  </si>
  <si>
    <t>1287,5-485,97</t>
  </si>
  <si>
    <t>500100003RZ1</t>
  </si>
  <si>
    <t xml:space="preserve">Sportovní povrch - lajnování </t>
  </si>
  <si>
    <t>- ovál dráhy - barva bílá včetně písma</t>
  </si>
  <si>
    <t>- basketbalové hřiště - barva bílá</t>
  </si>
  <si>
    <t>- malá kopaná - barva světle modrá</t>
  </si>
  <si>
    <t>malá kopaná:2*(4,5*2+9+2,05*2+6,1)</t>
  </si>
  <si>
    <t>basketbal:15,1*3+2*4+0,15*4+4,9*2</t>
  </si>
  <si>
    <t>28,1*2+5,8*4+0,1*12+0,4*4+0,37*4+3*4</t>
  </si>
  <si>
    <t>2*3,14*1,3+2*3,14*1,8*2+18,35*2</t>
  </si>
  <si>
    <t>atl.ovál:49,5*3+38,6+37,6+38,6+4,7+2,47+4,88</t>
  </si>
  <si>
    <t>64,46*3+2,49*4+47,4+43,6+39,75</t>
  </si>
  <si>
    <t>500100004RZ1</t>
  </si>
  <si>
    <t xml:space="preserve">Sportovní povrch - logo školy </t>
  </si>
  <si>
    <t>jednobarevné logo školy na střed basketbalového hřiště - průměr loga 3,6 m</t>
  </si>
  <si>
    <t>766</t>
  </si>
  <si>
    <t>Konstrukce truhlářské</t>
  </si>
  <si>
    <t>766 Konstrukce truhlářské</t>
  </si>
  <si>
    <t>766670022RZ1</t>
  </si>
  <si>
    <t>Dodávka a montáž basketbalového koše 1,8x1,05 m</t>
  </si>
  <si>
    <t>pro venkovní použití</t>
  </si>
  <si>
    <t>deska basketbalového koše 1800x1050 mm</t>
  </si>
  <si>
    <t>obroučka vč. sítě</t>
  </si>
  <si>
    <t>certifikováno dle normy EN 1270</t>
  </si>
  <si>
    <t xml:space="preserve">Deska z polykarbonátu připevněného na ocelovém zpevňujícím rámu (povrchově ošetřen žározinkováním). </t>
  </si>
  <si>
    <t>Rozměr desky je 105 x 180 cm, kryt spodní hrany desky, koš a síťka žárovězinkované pro venkovní použití.</t>
  </si>
  <si>
    <t>998766201R00</t>
  </si>
  <si>
    <t xml:space="preserve">Přesun hmot pro truhlářské konstr., výšky do 6 m </t>
  </si>
  <si>
    <t>767995106R00</t>
  </si>
  <si>
    <t xml:space="preserve">Výroba a montáž kov. atypických konstr. do 250 kg </t>
  </si>
  <si>
    <t>Hřiště bude vybaveno 2x konstrukcí pro uchycení basketbalového koše. Příhradová ocelová konstrukce s povrchovou úpravou žározinkováním. Dle požadavku objednatele s následným nátěrem ve vybrané barvě. Vysazení dle dispozice hřiště 3,3 m. Sloupky budou uchyceny do betonových patek. Sloupky budou proti případnému úrazu obaleny do ochranného molitanu v ochranném obalu -barva dle výběru objednatele.</t>
  </si>
  <si>
    <t>2*150</t>
  </si>
  <si>
    <t>02-02 Vybavení + povrch SO 2</t>
  </si>
  <si>
    <t>S03</t>
  </si>
  <si>
    <t>Hřiště na inline - SO 3</t>
  </si>
  <si>
    <t>S03 Hřiště na inline - SO 3</t>
  </si>
  <si>
    <t>Stavební práce SO 3</t>
  </si>
  <si>
    <t>základ:7,1976</t>
  </si>
  <si>
    <t>deska:138,8903</t>
  </si>
  <si>
    <t>štěrk:162,0386</t>
  </si>
  <si>
    <t>drť:190,01</t>
  </si>
  <si>
    <t>odtěžená ornice:-950,05*0,15*0,7</t>
  </si>
  <si>
    <t>398,3812</t>
  </si>
  <si>
    <t>0,175*925,9351</t>
  </si>
  <si>
    <t>bez dodávky materiálu - recyklovaný materiál v rámci stavby</t>
  </si>
  <si>
    <t>0,2*950,05</t>
  </si>
  <si>
    <t>273316131RU1</t>
  </si>
  <si>
    <t>Základ.desky z betonu prostého vodostaveb. C25/30 XC4 odolnost proti korozi způsobené karbonací</t>
  </si>
  <si>
    <t>273361921RT4</t>
  </si>
  <si>
    <t>Výztuž základových desek ze svařovaných sítí průměr drátu  6,0, oka 100/100 mm KH30</t>
  </si>
  <si>
    <t>0,0044*925,9351*1,30</t>
  </si>
  <si>
    <t>274321311R00</t>
  </si>
  <si>
    <t xml:space="preserve">Železobeton základových pasů C 16/20 </t>
  </si>
  <si>
    <t>0,2*0,3*(30*2+8*2)</t>
  </si>
  <si>
    <t>0,2*0,3*(2*3,14*7)</t>
  </si>
  <si>
    <t>274351215R00</t>
  </si>
  <si>
    <t xml:space="preserve">Bednění stěn základových pasů - zřízení </t>
  </si>
  <si>
    <t>0,3*(30*2+8*2)*2</t>
  </si>
  <si>
    <t>0,3*(2*3,14*7)*2</t>
  </si>
  <si>
    <t>274351216R00</t>
  </si>
  <si>
    <t xml:space="preserve">Bednění stěn základových pasů - odstranění </t>
  </si>
  <si>
    <t>274361921RT2</t>
  </si>
  <si>
    <t>Výztuž základových pasů ze svařovaných sítí průměr drátu  5,0, oka 100/100 mm</t>
  </si>
  <si>
    <t>0,00308*(2*30+2*8+2*3,14*7)*0,3*2*1,1</t>
  </si>
  <si>
    <t>patky pro kotvy sloupků - tenis volejbal</t>
  </si>
  <si>
    <t>0,3*0,3*1*4</t>
  </si>
  <si>
    <t>4*1*(0,3*4)</t>
  </si>
  <si>
    <t>0,00308*(6*1*1)</t>
  </si>
  <si>
    <t>03-01 Stavební práce SO 3</t>
  </si>
  <si>
    <t>Vybavení SO 3</t>
  </si>
  <si>
    <t>991</t>
  </si>
  <si>
    <t>991 Zemní práce</t>
  </si>
  <si>
    <t>991001</t>
  </si>
  <si>
    <t>Dodávka a montáž mantinelu 44 x 22 m délku modulu 3 m, výška 1,2 m</t>
  </si>
  <si>
    <t>Mantinely EURO Rekreační 44x22 m R7</t>
  </si>
  <si>
    <t>včetně 4 ks dvířek 0,9x1,0 m a 1 ks vrat 3,0x1,2 m</t>
  </si>
  <si>
    <t>Kostra hrazení je tvořena profilem jäkl 40 x 40 a 40 x 20.  Stavba je doplněna otevřenými profily odpovídajících rozměrů. Nosným prvkem hrazení je zdvojený spodní obvodový rám, který je k betonovému základu kotven pomocí přítužných profilů. Veškeré kovové součásti jsou proti korozi chráněny žárovým zinkováním. Žárové zinkování zajišťuje spolehlivě dlouhodobou protikorozní ochranu ocelových výrobků. Kostra hrazení ze strany hrací plochy nese výplň hrazení a shora je namontována nástavba se sítí. Sítě jsou 2 m vysoké a jsou upevněny na ocelových sloupech, které jsou z důvodu bezpečnosti odsazeny od mantinelu cca o 250 mm. Krajní sloupky budou opatřeny pružnou ochranou, aby nedošlo ke zranění hráčů. Síť bude na rovinách za bránami a v obloucích. Na všech volně přístupných místech bude mantinel opatřen zábradlím.</t>
  </si>
  <si>
    <t xml:space="preserve">výplň hrazení - z vnitřní strany </t>
  </si>
  <si>
    <t>Desky z vysoce odolného a houževnatého plastu PE-HD bílé barvy s UV stabilizací tl. 8 mm. Hrazení je zakončeno madlem z plastu PE-HD s UV stabilizací bílé/modré/žluté barvy.</t>
  </si>
  <si>
    <t xml:space="preserve">ochranný okopový pás  </t>
  </si>
  <si>
    <t>Ochranný pás musí těsně přiléhat k hrazení. Výška pásu (měřeno od roviny hrací plochy) je 150 mm žluté barvy. Používaný plast - vysokomolekulární polyetylen - vyniká odolností vůči opotřebení a je absolutně nenasákavý. V praxi to znamená, že u tohoto materiálu nedojde k praskání v důsledku nárazů. Ochranný pás je složen z pruhů, které se navzájem spojují natupo.</t>
  </si>
  <si>
    <t>991002</t>
  </si>
  <si>
    <t>Dodávka a montáž ocelové konstrukce nástavby vč. ochranné sítě</t>
  </si>
  <si>
    <t>Sloupky jsou umístěny po krátkých stranách a obloucích, které jsou z bezpečnostních důvodů oddáleny o cca 250 mm. Síť PP 40 x 40 mm bílá, výšky 2 m, síla vlákna min. 4,0 mm</t>
  </si>
  <si>
    <t>991003</t>
  </si>
  <si>
    <t xml:space="preserve">Dodávka a montáž pružné ochrany hrany sloupků </t>
  </si>
  <si>
    <t>991004</t>
  </si>
  <si>
    <t>Úprava mantinelu pro dilataci plastového povrchu přímo pod mantinel</t>
  </si>
  <si>
    <t>991005</t>
  </si>
  <si>
    <t xml:space="preserve">Dodávka a montáž kotevních prvků, výkres </t>
  </si>
  <si>
    <t>kotvení do žb základového pásu</t>
  </si>
  <si>
    <t>991011</t>
  </si>
  <si>
    <t xml:space="preserve">Dodávka a montáž plastový sportovní povrch </t>
  </si>
  <si>
    <t>- Použití : Univerzální sportovní povrch</t>
  </si>
  <si>
    <t>- Typ materiálu : UV stabilní polypropylen</t>
  </si>
  <si>
    <t>- Rozměry dlaždice : 333 x 333 mm</t>
  </si>
  <si>
    <t>- Tolerance (DIN 7715-5) : 1,5%</t>
  </si>
  <si>
    <t>- Koeficient tření (EN 13036-4) : 95% za sucha, 65% za mokra</t>
  </si>
  <si>
    <t>- Vertikální deformace (EN 14809) : 1 mm bez pružné podložky</t>
  </si>
  <si>
    <t>3 – 6 mm s použitím pružné podložky</t>
  </si>
  <si>
    <t>- Absorpce nárazu (EN 14808) : 8% bez pružné podložky</t>
  </si>
  <si>
    <t>32% - 49% s použitím pružné podložky</t>
  </si>
  <si>
    <t>- Odraz míče basketbal (EN 12235) : 97%</t>
  </si>
  <si>
    <t>- Odraz míče tenis (EN 1235) : 99%</t>
  </si>
  <si>
    <t>- systémové odvodňovací tvarovky</t>
  </si>
  <si>
    <t>Povrch tvoří čtvercové dlaždice vylisované ze speciální směsi polypropylenů. Dlaždice jsou opatřeny spojovacími zámky, které pro svůj menší počet zajišťují skutečně velmi jednoduchou a rychlou montáž i demontáž. Tím je umožněna i výměna jednotlivých dlaždic uprostřed hrací plochy v případě poškození. Povrch je matný. Součástí plochy budou i systémové dlaždice pro odvodnění ploch. Součásti hřiště budou i kotevní body pro sloupky dalších sportů - tenis, volejbal.</t>
  </si>
  <si>
    <t>včetně snímatelných krytek na kotevní body pro sloupky na tenis a volejbal - 4ks</t>
  </si>
  <si>
    <t>991012</t>
  </si>
  <si>
    <t xml:space="preserve">Lajnování </t>
  </si>
  <si>
    <t>tenis - žlutá</t>
  </si>
  <si>
    <t>volejbal - zelená</t>
  </si>
  <si>
    <t>inline - červená</t>
  </si>
  <si>
    <t>Vyznačení hrací plochy na daný sport: in-line hokej, volejbal, tenis a jiné se provádí probarvenými dlaždicemi a nástřikem. Bude provedeno lajnování výše uvedených sportů.</t>
  </si>
  <si>
    <t>tenis 10 cm:11,17*2+8,23*2+23,97*4+12,85+0,2*2</t>
  </si>
  <si>
    <t>volejbal 5 cm:9*4+18*2</t>
  </si>
  <si>
    <t>inline 5 cm:20,18*2+0,6*20+0,25*4+3,14*2*1,85+3,14*2*3/2</t>
  </si>
  <si>
    <t>3,14*2*3,55*5</t>
  </si>
  <si>
    <t>inline 30 cm - středová:22</t>
  </si>
  <si>
    <t>vhazování:8</t>
  </si>
  <si>
    <t>991013</t>
  </si>
  <si>
    <t>Sloupky na volejbal dodávka a montáž</t>
  </si>
  <si>
    <t>včetně systémových krytek do sportovní plochy</t>
  </si>
  <si>
    <t>Volejbalové hliníkové sloupky univerzální. Sloupky vyrobeny dle ČSN EN 1271 a lze je používat pro mužskou, ženskou a juniorskou ligu. Jejich kvalita je zejména zaručena pevným, vyztuženým hliníkovým profilem o průřezu 120 x 100 mm. Součástí dodávky jsou taky zemní pouzdra pro sloupky. Napínací mechanismu je uložený uvnitř sloupku.</t>
  </si>
  <si>
    <t>991014</t>
  </si>
  <si>
    <t>Sloupky na tenis dodávka a montáž</t>
  </si>
  <si>
    <t>včetně systémových krytek do sportovní plochy 4 ks</t>
  </si>
  <si>
    <t>Tenisové hliníkové sloupky jsou vyrobeny dle ČSN EN 1510 a lze je používat pro soutěžní hru. Jejich kvalita je zejména zaručena pevným, vyztuženým hliníkovým profilem o průřezu 120 x 100 mm. Součástí dodávky jsou taky zemní pouzdra pro sloupky. Sloupky jsou určeny pro exteriér i interiér. Napínací mechanismu je uložený uvnitř sloupku.</t>
  </si>
  <si>
    <t>991015</t>
  </si>
  <si>
    <t>Branky na inline hokej dodávka a montáž</t>
  </si>
  <si>
    <t>Hokejová branka v oficiální velikosti IIHF. Pevná a stabilní konstrukce branky s rozměry 183 x 122 x 81 cm s trubkami o průměru 5 cm. Dodávaná je společně se sítí. Červený rám je vyroben z oceli, přibalená síť má bílou barvu. Branka je vhodná pro střelbu klasickým pukem.</t>
  </si>
  <si>
    <t>03-02 Vybavení SO 3</t>
  </si>
  <si>
    <t>03-03</t>
  </si>
  <si>
    <t>Elektoinstalace SO 3</t>
  </si>
  <si>
    <t>ochranná trubka do výkopu pro napojení zásuvkové skříně</t>
  </si>
  <si>
    <t>5+20+1</t>
  </si>
  <si>
    <t>210190040RZ1</t>
  </si>
  <si>
    <t>Zásuvková skříň s jističi a chráničem montáž včetně dodávky</t>
  </si>
  <si>
    <t>Skříň je určena pro instalaci zásuvek a modulových přístrojů a je vyrobena z UV stabilních plastů s průhledným kouřovým oknem.</t>
  </si>
  <si>
    <t xml:space="preserve">2 x zásuvka 230V/16A </t>
  </si>
  <si>
    <t xml:space="preserve">1 x zásuvka 400V/16A/5p. </t>
  </si>
  <si>
    <t xml:space="preserve">2 x jistič 1B16 </t>
  </si>
  <si>
    <t xml:space="preserve">1 x jistič 3B16 </t>
  </si>
  <si>
    <t xml:space="preserve">1 x FI 4/40/0,03A </t>
  </si>
  <si>
    <t xml:space="preserve">1 x svorkovnice PE + N </t>
  </si>
  <si>
    <t>2 x vývodka ISO 25</t>
  </si>
  <si>
    <t>krytí  IP44</t>
  </si>
  <si>
    <t>rozměr cca 293x220x130</t>
  </si>
  <si>
    <t>210800117RT1</t>
  </si>
  <si>
    <t>Kabel CYKY 750 V 5x4 mm2 uložený pod omítkou včetně dodávky kabelu</t>
  </si>
  <si>
    <t>210810017RT1</t>
  </si>
  <si>
    <t>Kabel CYKY-m 750 V 5 žil,4 až 25 mm2,volně uložený včetně dodávky kabelu 5x4 mm2</t>
  </si>
  <si>
    <t>M22</t>
  </si>
  <si>
    <t>Montáž sdělovací a zabezp. techniky</t>
  </si>
  <si>
    <t>M22 Montáž sdělovací a zabezp. techniky</t>
  </si>
  <si>
    <t>220260720RZZ</t>
  </si>
  <si>
    <t>Žlab kabelový 40/20 mm D+M</t>
  </si>
  <si>
    <t>5*0,5*0,2</t>
  </si>
  <si>
    <t>0,005</t>
  </si>
  <si>
    <t>pískové lože 20 cm</t>
  </si>
  <si>
    <t>03-03 Elektoinstalace SO 3</t>
  </si>
  <si>
    <t>S04</t>
  </si>
  <si>
    <t>Lezecká stěna - SO 4</t>
  </si>
  <si>
    <t>S04 Lezecká stěna - SO 4</t>
  </si>
  <si>
    <t>Stavební práce SO 4</t>
  </si>
  <si>
    <t>131201111R00</t>
  </si>
  <si>
    <t xml:space="preserve">Hloubení nezapaž. jam hor.3 do 100 m3, STROJNĚ </t>
  </si>
  <si>
    <t>svahování výkopu</t>
  </si>
  <si>
    <t>1,125*16,4*2</t>
  </si>
  <si>
    <t>131201119R00</t>
  </si>
  <si>
    <t xml:space="preserve">Příplatek za lepivost - hloubení nezap.jam v hor.3 </t>
  </si>
  <si>
    <t>16,4*1,8*1,75</t>
  </si>
  <si>
    <t>132201211R00</t>
  </si>
  <si>
    <t xml:space="preserve">Hloubení rýh š.do 200 cm hor.3 do 100 m3,STROJNĚ </t>
  </si>
  <si>
    <t>15,4*0,8*1,75</t>
  </si>
  <si>
    <t>174101101R00</t>
  </si>
  <si>
    <t xml:space="preserve">Zásyp jam, rýh, šachet se zhutněním </t>
  </si>
  <si>
    <t>51,66-21,56</t>
  </si>
  <si>
    <t>zhutněné štěrkopískové lože 16/32</t>
  </si>
  <si>
    <t>15,4*0,8*0,15</t>
  </si>
  <si>
    <t>274311114R00</t>
  </si>
  <si>
    <t xml:space="preserve">Beton základ. pasů prostý z cem. portland. C 12/15 </t>
  </si>
  <si>
    <t>podkladní beton</t>
  </si>
  <si>
    <t>15,4*0,8*0,1</t>
  </si>
  <si>
    <t>C16/20 XC2</t>
  </si>
  <si>
    <t>15,4*0,8*1,4</t>
  </si>
  <si>
    <t>274361214R00</t>
  </si>
  <si>
    <t xml:space="preserve">Výztuž základových pasů do 12 mm z oceli 10505 (R) </t>
  </si>
  <si>
    <t>pruty d10</t>
  </si>
  <si>
    <t>10:0,00061*4,2*80</t>
  </si>
  <si>
    <t>274361921RT8</t>
  </si>
  <si>
    <t>Výztuž základových pasů ze svařovaných sítí průměr drátu  8,0, oka 100/100 mm KY81</t>
  </si>
  <si>
    <t>0,00799*1,5*2*15,4*1,2</t>
  </si>
  <si>
    <t>279351105R00</t>
  </si>
  <si>
    <t xml:space="preserve">Bednění stěn základových zdí, oboustranné-zřízení </t>
  </si>
  <si>
    <t>(15,4*1,4+0,8*1,4)*2</t>
  </si>
  <si>
    <t>279351106R00</t>
  </si>
  <si>
    <t xml:space="preserve">Bednění stěn základových zdí, oboustranné-odstran. </t>
  </si>
  <si>
    <t>341321611RZ1</t>
  </si>
  <si>
    <t>Beton nosných stěn železový C 30/37 pohledový</t>
  </si>
  <si>
    <t xml:space="preserve">C30/37 XC4 </t>
  </si>
  <si>
    <t>0,4*15*4,4</t>
  </si>
  <si>
    <t>15*4,4*2+0,4*4,4*2</t>
  </si>
  <si>
    <t>10:0,000617*1,4*80</t>
  </si>
  <si>
    <t>341361921RT9</t>
  </si>
  <si>
    <t>Výztuž stěn a příček svařovanou sítí průměr drátu  8,0, oka 150/150 mm KY80</t>
  </si>
  <si>
    <t>0,00799*4,6*(0,4*2+15*2)*1,2</t>
  </si>
  <si>
    <t>94</t>
  </si>
  <si>
    <t>Lešení a stavební výtahy</t>
  </si>
  <si>
    <t>94 Lešení a stavební výtahy</t>
  </si>
  <si>
    <t>941955004R00</t>
  </si>
  <si>
    <t xml:space="preserve">Lešení lehké pomocné, výška podlahy do 3,5 m </t>
  </si>
  <si>
    <t>1*17*2</t>
  </si>
  <si>
    <t>04-01 Stavební práce SO 4</t>
  </si>
  <si>
    <t>04-02</t>
  </si>
  <si>
    <t>Vybavení SO 4</t>
  </si>
  <si>
    <t>622471330RZ1</t>
  </si>
  <si>
    <t>Nátěr stěn vnějších betonových obrazce a symboly</t>
  </si>
  <si>
    <t>provedení nátěru na betonovou stěnu dle výkresů pohledů, včetně zhotovení šablon:</t>
  </si>
  <si>
    <t>výškové úrovně 2x - barva bílá</t>
  </si>
  <si>
    <t>branky 2x - barva bílá</t>
  </si>
  <si>
    <t>terč 2x - barva černá</t>
  </si>
  <si>
    <t>4*12</t>
  </si>
  <si>
    <t>95</t>
  </si>
  <si>
    <t>Dokončovací konstrukce na pozemních stavbách</t>
  </si>
  <si>
    <t>95 Dokončovací konstrukce na pozemních stavbách</t>
  </si>
  <si>
    <t>95000001RZ1</t>
  </si>
  <si>
    <t>Lezecké chyty dodávka a montáž</t>
  </si>
  <si>
    <t>lezecké chyty na stěnu pro venovní použití, 5 barev dle výběru objednatele</t>
  </si>
  <si>
    <t>připevnění pomoci šroubu M10 s válcovou hlavou</t>
  </si>
  <si>
    <t>8ks/m2</t>
  </si>
  <si>
    <t xml:space="preserve">Na plochu zdi rozmístit úchyty v celkovém počtu 8 ks/m2, dodavatel zpracuje návrh rozmístění, který schválí investor. </t>
  </si>
  <si>
    <t>11,5*4,25*8</t>
  </si>
  <si>
    <t>konstrukce pro uchycení basketbalového koše do lezecké stěny, Atypická konstrukce vetknutá do žb stěny, povrchová úpravy žározinek</t>
  </si>
  <si>
    <t>200</t>
  </si>
  <si>
    <t>04-02 Vybavení SO 4</t>
  </si>
  <si>
    <t>S05</t>
  </si>
  <si>
    <t>Přístavba skladu - SO 5</t>
  </si>
  <si>
    <t>S05 Přístavba skladu - SO 5</t>
  </si>
  <si>
    <t>Stavební práce SO 5</t>
  </si>
  <si>
    <t>základy:0,4*1,1*(14,5*2+2,7*2)</t>
  </si>
  <si>
    <t>podlaha:0,4*13,8*2,6</t>
  </si>
  <si>
    <t>131201110R00</t>
  </si>
  <si>
    <t xml:space="preserve">Hloubení nezapaž. jam hor.3 do 50 m3, STROJNĚ </t>
  </si>
  <si>
    <t>Položka obsahuje hloubení jámy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</si>
  <si>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132201110R00</t>
  </si>
  <si>
    <t xml:space="preserve">Hloubení rýh š.do 60 cm v hor.3 do 50 m3, STROJNĚ </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</si>
  <si>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</si>
  <si>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0,4*1,1*(14,5*2+2,7*2)</t>
  </si>
  <si>
    <t>0,15*2,7*13,95</t>
  </si>
  <si>
    <t>0,1*13,95*2,7</t>
  </si>
  <si>
    <t>podklad</t>
  </si>
  <si>
    <t>0,3*0,1*(14,4*2+2,7*2)</t>
  </si>
  <si>
    <t>0,3*0,9*(14,4*2+2,7*2)</t>
  </si>
  <si>
    <t>274351215RT1</t>
  </si>
  <si>
    <t>Bednění stěn základových pasů - zřízení bednicí materiál prkna</t>
  </si>
  <si>
    <t>0,9*(14,4*2+2,7*2)</t>
  </si>
  <si>
    <t>0,003113*0,9*(3,2*2+14,5*2)</t>
  </si>
  <si>
    <t>311238112R00</t>
  </si>
  <si>
    <t xml:space="preserve">Zdivo POROTHERM 17,5 P+D P10 na MVC 5, tl. 175 mm </t>
  </si>
  <si>
    <t>2,7*3,5</t>
  </si>
  <si>
    <t>311238113R00</t>
  </si>
  <si>
    <t xml:space="preserve">Zdivo POROTHERM 24 P+D P10 na MVC 5, tl. 240 mm </t>
  </si>
  <si>
    <t>14,4*3,65+14,4*3,35+2,7*3,5</t>
  </si>
  <si>
    <t>-(2*0,8*2+1*0,8*2+2*2,3)</t>
  </si>
  <si>
    <t>Izolace nopová fólie + geotextilie systémová zakončovací lišta, D+M</t>
  </si>
  <si>
    <t>výška nopů 10 mm</t>
  </si>
  <si>
    <t>0,5*(14,4*2+3,2)</t>
  </si>
  <si>
    <t>317168130R00</t>
  </si>
  <si>
    <t xml:space="preserve">Překlad POROTHERM 7 vysoký 70x238x1000 mm </t>
  </si>
  <si>
    <t>otvory pro větrání</t>
  </si>
  <si>
    <t>317168131R00</t>
  </si>
  <si>
    <t xml:space="preserve">Překlad POROTHERM 7 vysoký 70x238x1250 mm </t>
  </si>
  <si>
    <t>3+3</t>
  </si>
  <si>
    <t>317168136R00</t>
  </si>
  <si>
    <t xml:space="preserve">Překlad POROTHERM 7 vysoký 70x238x2500 mm </t>
  </si>
  <si>
    <t>3+3+3</t>
  </si>
  <si>
    <t>311</t>
  </si>
  <si>
    <t>Sádrokartonové konstrukce</t>
  </si>
  <si>
    <t>311 Sádrokartonové konstrukce</t>
  </si>
  <si>
    <t>416021126R00</t>
  </si>
  <si>
    <t xml:space="preserve">Podhledy SDK, kovová.kce CD. 1x deska RF 15 mm </t>
  </si>
  <si>
    <t>Podhledy sádrokartonové Rigips, systém PK11, kovová konstrukce CD s přímým uchycením, 1x opláštěná, s minerální izolací, desky protipožární  RF (DF) tl. 15mm</t>
  </si>
  <si>
    <t>4.05.23</t>
  </si>
  <si>
    <t>13,95*2,7</t>
  </si>
  <si>
    <t>417321414R00</t>
  </si>
  <si>
    <t xml:space="preserve">Ztužující pásy a věnce z betonu železového C 25/30 </t>
  </si>
  <si>
    <t>XC2</t>
  </si>
  <si>
    <t>0,25*0,15*(14,5*2+2,7*2)</t>
  </si>
  <si>
    <t>417351115R00</t>
  </si>
  <si>
    <t xml:space="preserve">Bednění ztužujících pásů a věnců - zřízení </t>
  </si>
  <si>
    <t>0,15*(14,5*2+2,7*2)*2</t>
  </si>
  <si>
    <t>417351116R00</t>
  </si>
  <si>
    <t xml:space="preserve">Bednění ztužujících pásů a věnců - odstranění </t>
  </si>
  <si>
    <t>417361821R00</t>
  </si>
  <si>
    <t xml:space="preserve">Výztuž ztužujících pásů a věnců z oceli 10505(R) </t>
  </si>
  <si>
    <t>výztuž S500B</t>
  </si>
  <si>
    <t>pruty d12:0,000888*6*(14,5*2+3,2*2)</t>
  </si>
  <si>
    <t>třmínky d6 á 200:0,000222*0,7*180</t>
  </si>
  <si>
    <t>612409991R00</t>
  </si>
  <si>
    <t xml:space="preserve">Začištění omítek kolem oken,dveří apod. </t>
  </si>
  <si>
    <t>nová okna a dveře ze tří stran</t>
  </si>
  <si>
    <t>2*(2+0,8*2)</t>
  </si>
  <si>
    <t>2*(1+0,8*2)</t>
  </si>
  <si>
    <t>2+2,3*2</t>
  </si>
  <si>
    <t>612473182R00</t>
  </si>
  <si>
    <t xml:space="preserve">Omítka vnitř.zdiva ze such.směsi, štuková, strojně </t>
  </si>
  <si>
    <t>3*(13,95*2+2,7*2)</t>
  </si>
  <si>
    <t>612473185R00</t>
  </si>
  <si>
    <t xml:space="preserve">Příplatek za zabudované omítníky v ploše stěn </t>
  </si>
  <si>
    <t>612473186R00</t>
  </si>
  <si>
    <t xml:space="preserve">Příplatek za zabudované rohovníky </t>
  </si>
  <si>
    <t>2*2</t>
  </si>
  <si>
    <t>620991121R00</t>
  </si>
  <si>
    <t xml:space="preserve">Zakrývání výplní vnějších otvorů z lešení </t>
  </si>
  <si>
    <t>včetně odstranění</t>
  </si>
  <si>
    <t>2*0,8*2+2*0,8*1+2*2,3</t>
  </si>
  <si>
    <t>622421131R00</t>
  </si>
  <si>
    <t xml:space="preserve">Omítka vnější stěn, MVC, hladká, složitost 1-2 </t>
  </si>
  <si>
    <t>0,5*(14,5+14,5+3,2)</t>
  </si>
  <si>
    <t>622471328RZ1</t>
  </si>
  <si>
    <t xml:space="preserve">Nátěr stěn vnějších - penetrace, slož. 1 - 2 </t>
  </si>
  <si>
    <t>622471931RZ2</t>
  </si>
  <si>
    <t>Kamenná minerální omítka na soklu s organickým pojivem</t>
  </si>
  <si>
    <t>631313611R00</t>
  </si>
  <si>
    <t xml:space="preserve">Mazanina betonová tl. 8 - 12 cm C 16/20 </t>
  </si>
  <si>
    <t>hlazená betonová podlaha</t>
  </si>
  <si>
    <t>0,08*13,95*2,7</t>
  </si>
  <si>
    <t>631319761RZ1</t>
  </si>
  <si>
    <t xml:space="preserve">Strojní prehlazení povrchu </t>
  </si>
  <si>
    <t>podlaha</t>
  </si>
  <si>
    <t>3,0132</t>
  </si>
  <si>
    <t>631319771R00</t>
  </si>
  <si>
    <t xml:space="preserve">Pripl strzeni povrchu </t>
  </si>
  <si>
    <t>631361921RT0</t>
  </si>
  <si>
    <t>Výztuž mazanin svařovanou sítí průměr drátu  4,0, oka 150/150 mm KA17</t>
  </si>
  <si>
    <t>0,00135*(13,95*2,7)*1,2</t>
  </si>
  <si>
    <t>64</t>
  </si>
  <si>
    <t>Výplně otvorů</t>
  </si>
  <si>
    <t>64 Výplně otvorů</t>
  </si>
  <si>
    <t>641960000R00</t>
  </si>
  <si>
    <t xml:space="preserve">Těsnění spár otvorových prvků PU pěnou </t>
  </si>
  <si>
    <t>15,8+6</t>
  </si>
  <si>
    <t>642942331R00</t>
  </si>
  <si>
    <t xml:space="preserve">Osazení zárubní dveřních ocelových, pl. do 10 m2 </t>
  </si>
  <si>
    <t>648991111RT4</t>
  </si>
  <si>
    <t>Osazení parapet.desek plast. a lamin. š. do 20cm včetně dodávky plastové parapetní desky š. 200 mm</t>
  </si>
  <si>
    <t>2*2+1*2</t>
  </si>
  <si>
    <t>941941031R00</t>
  </si>
  <si>
    <t xml:space="preserve">Montáž lešení leh.řad.s podlahami,š.do 1 m, H 10 m </t>
  </si>
  <si>
    <t>3*(15,7*2+5,8)</t>
  </si>
  <si>
    <t>941941191R00</t>
  </si>
  <si>
    <t xml:space="preserve">Příplatek za každý měsíc použití lešení k pol.1031 </t>
  </si>
  <si>
    <t>3*(15,7*2+5,8)*2</t>
  </si>
  <si>
    <t>941941831R00</t>
  </si>
  <si>
    <t xml:space="preserve">Demontáž lešení leh.řad.s podlahami,š.1 m, H 10 m </t>
  </si>
  <si>
    <t>941955003R00</t>
  </si>
  <si>
    <t xml:space="preserve">Lešení lehké pomocné, výška podlahy do 2,5 m </t>
  </si>
  <si>
    <t>952901110R00</t>
  </si>
  <si>
    <t xml:space="preserve">Čištění mytím vnějších ploch oken a dveří </t>
  </si>
  <si>
    <t>všechna okna a dveře z obou stran</t>
  </si>
  <si>
    <t>2*2,3+2*0,8*2+1*0,8*2</t>
  </si>
  <si>
    <t>952901111R00</t>
  </si>
  <si>
    <t xml:space="preserve">Vyčištění budov o výšce podlaží do 4 m </t>
  </si>
  <si>
    <t>37,97</t>
  </si>
  <si>
    <t>973031334R00</t>
  </si>
  <si>
    <t xml:space="preserve">Vysekání kapes zeď cih, MVC pl. 0,16 m2, hl. 15 cm </t>
  </si>
  <si>
    <t>711111001RZ2</t>
  </si>
  <si>
    <t>Izolace proti vlhkosti vodor. nátěr ALP za studena 1x nátěr - včetně dodávky penetračního laku ALP-M</t>
  </si>
  <si>
    <t>3,2*14,4</t>
  </si>
  <si>
    <t>711141559RT1</t>
  </si>
  <si>
    <t>Izolace proti vlhk. vodorovná pásy přitavením 1 vrstva - materiál ve specifikaci</t>
  </si>
  <si>
    <t>14,4*3,2</t>
  </si>
  <si>
    <t>0,65*(14,4*2+3,2)</t>
  </si>
  <si>
    <t>62833159</t>
  </si>
  <si>
    <t>Pás asfaltovaný těžký Sklobit 40 mineral G 200 S40</t>
  </si>
  <si>
    <t>46,08*1,2</t>
  </si>
  <si>
    <t>20,08*1,2</t>
  </si>
  <si>
    <t>713</t>
  </si>
  <si>
    <t>Izolace tepelné</t>
  </si>
  <si>
    <t>713 Izolace tepelné</t>
  </si>
  <si>
    <t>713111121RT1</t>
  </si>
  <si>
    <t>Izolace tepelné stropů rovných spodem, drátem 1 vrstva - materiál ve specifikaci</t>
  </si>
  <si>
    <t>713111221RK5</t>
  </si>
  <si>
    <t>Montáž parozábrany, zavěšené podhl., přelep. spojů Jutafol N 140 standard</t>
  </si>
  <si>
    <t>713111275RZZ</t>
  </si>
  <si>
    <t>Utěsnění styku parozábr. s jinou konstrukcí tmelem včetně lepidla</t>
  </si>
  <si>
    <t>2,7*2+13,95*2</t>
  </si>
  <si>
    <t>713121111R00</t>
  </si>
  <si>
    <t xml:space="preserve">Izolace tepelná podlah na sucho, jednovrstvá </t>
  </si>
  <si>
    <t>713191100RT9</t>
  </si>
  <si>
    <t>Položení separační fólie včetně dodávky fólie</t>
  </si>
  <si>
    <t>28375327</t>
  </si>
  <si>
    <t>Pásek dilatační okrajový Mirelon š. 80 mm tl. 5 mm</t>
  </si>
  <si>
    <t>dilatace podlahy</t>
  </si>
  <si>
    <t>28376366</t>
  </si>
  <si>
    <t>Deska polystyrenová URSA XPS N-III-L  tl. 50 mm</t>
  </si>
  <si>
    <t>13,95*2,7*1,1</t>
  </si>
  <si>
    <t>63140546</t>
  </si>
  <si>
    <t>Deska izolační minerální Rockmin PLUS tl. 120 mm</t>
  </si>
  <si>
    <t>izolace  šikmých střech, podkroví</t>
  </si>
  <si>
    <t>998713201R00</t>
  </si>
  <si>
    <t xml:space="preserve">Přesun hmot pro izolace tepelné, výšky do 6 m </t>
  </si>
  <si>
    <t>762332110RT5</t>
  </si>
  <si>
    <t>Montáž vázaných krovů pravidelných do 120 cm2 včetně dodávky řeziva, hranoly 10/12</t>
  </si>
  <si>
    <t>krokve 12/10</t>
  </si>
  <si>
    <t>14,2*2</t>
  </si>
  <si>
    <t>762332120RZ1</t>
  </si>
  <si>
    <t>Montáž vázaných krovů pravidelných do 224 cm2 včetně dodávky řeziva, hranoly 10/16</t>
  </si>
  <si>
    <t>krokve 10/16</t>
  </si>
  <si>
    <t>3,4*16</t>
  </si>
  <si>
    <t>762341210RT2</t>
  </si>
  <si>
    <t>Montáž bednění střech rovných, prkna hrubá na sraz včetně dodávky řeziva, prkna tl. 24 mm</t>
  </si>
  <si>
    <t>14,35*3,3</t>
  </si>
  <si>
    <t>762341621RZ1</t>
  </si>
  <si>
    <t>Bednění okapových říms z desek cementotřískováých včetně dodávky řeziva</t>
  </si>
  <si>
    <t>obložení cementotřískovými deskami tl. 12 mm s akrylátovou mozaikovou dekorativní omítkou, tmavě šedé barvy</t>
  </si>
  <si>
    <t>14,2*0,4</t>
  </si>
  <si>
    <t>762395000R00</t>
  </si>
  <si>
    <t xml:space="preserve">Spojovací a ochranné prostředky pro střechy </t>
  </si>
  <si>
    <t>12/10:0,1*0,12*28,4</t>
  </si>
  <si>
    <t>10/16:0,1*0,16*54,4</t>
  </si>
  <si>
    <t>bednění:0,025*47,355</t>
  </si>
  <si>
    <t>cetris:0,02*5,68</t>
  </si>
  <si>
    <t>763</t>
  </si>
  <si>
    <t>Dřevostavby</t>
  </si>
  <si>
    <t>763 Dřevostavby</t>
  </si>
  <si>
    <t>763612133RZ1</t>
  </si>
  <si>
    <t>M.obložení stěn z desek  tl.12 mm, na sraz,šroubo. vč. dodávky desky Cetris Dekor tl. 12 mm</t>
  </si>
  <si>
    <t>obložení cementotřískovými deskami s akrylátovou mozaikovou dekorativní omítkou, tmavě šedé barvy</t>
  </si>
  <si>
    <t>14,7*3,1+3,4*3,1+14,7*2,7</t>
  </si>
  <si>
    <t>764</t>
  </si>
  <si>
    <t>Konstrukce klempířské</t>
  </si>
  <si>
    <t>764 Konstrukce klempířské</t>
  </si>
  <si>
    <t>764212611R00</t>
  </si>
  <si>
    <t xml:space="preserve">Krytina TiZn RHEINZINK, svitky rš. 570 mm, do 10° </t>
  </si>
  <si>
    <t>3,3*14,5</t>
  </si>
  <si>
    <t>764239431RZ1</t>
  </si>
  <si>
    <t>Mřížka nerez vč. montáže a dodávky 60x40 cm</t>
  </si>
  <si>
    <t>- odvětrání skladu</t>
  </si>
  <si>
    <t>- síť proti hmyzu</t>
  </si>
  <si>
    <t>764239432RZ1</t>
  </si>
  <si>
    <t>Mřížka plastová vč. montáže a dodávky 60x40 cm</t>
  </si>
  <si>
    <t>- odvětrání skladu - vnitřní strana</t>
  </si>
  <si>
    <t>764251604R00</t>
  </si>
  <si>
    <t xml:space="preserve">Žlab podokapní hranatý TiZn RHEINZINK rš. 333 mm </t>
  </si>
  <si>
    <t>včetně dodávky žlabu, BARVA STŘEŠNÍ KRYTINY</t>
  </si>
  <si>
    <t xml:space="preserve">VČETNĚ HÁKŮ, ČEL, ROHŮ, ROVNÝCH </t>
  </si>
  <si>
    <t>HRDEL A DILATACÍ</t>
  </si>
  <si>
    <t>14,4</t>
  </si>
  <si>
    <t>764352298RZ1</t>
  </si>
  <si>
    <t>Montáž háků Pz půlkruhových vč. dodávky háků</t>
  </si>
  <si>
    <t>s povrchovou úpravou</t>
  </si>
  <si>
    <t>764421320RZ1</t>
  </si>
  <si>
    <t>Oplechování z poplastovaného plechu, rš 150 mm okapnička</t>
  </si>
  <si>
    <t>764511620R00</t>
  </si>
  <si>
    <t xml:space="preserve">Oplechování parapetů TiZn RHEINZINK, rš. 200 mm </t>
  </si>
  <si>
    <t>2,05*2+1,05*2</t>
  </si>
  <si>
    <t>764530460R00</t>
  </si>
  <si>
    <t xml:space="preserve">Oplechování zdí z Ti Zn plechu, rš 750 mm </t>
  </si>
  <si>
    <t>atika</t>
  </si>
  <si>
    <t>3,4+14,7</t>
  </si>
  <si>
    <t>998764201R00</t>
  </si>
  <si>
    <t xml:space="preserve">Přesun hmot pro klempířské konstr., výšky do 6 m </t>
  </si>
  <si>
    <t>765</t>
  </si>
  <si>
    <t>Krytiny tvrdé</t>
  </si>
  <si>
    <t>765 Krytiny tvrdé</t>
  </si>
  <si>
    <t>765901146RZ1</t>
  </si>
  <si>
    <t xml:space="preserve">Střešní folie pojistná strukturovaná včetně mont. </t>
  </si>
  <si>
    <t>pojistná hydroizolace - samolepící - pod plechovou krytinu, kontaktní na bednění</t>
  </si>
  <si>
    <t>plošná hmotnost  200 g/m2</t>
  </si>
  <si>
    <t>765901147RZ1</t>
  </si>
  <si>
    <t>Prostorová PE rohož včetně montáže</t>
  </si>
  <si>
    <t>nad pojistnou hydroizolaci</t>
  </si>
  <si>
    <t>998765201R00</t>
  </si>
  <si>
    <t xml:space="preserve">Přesun hmot pro krytiny tvrdé, výšky do 6 m </t>
  </si>
  <si>
    <t>766417112RZ1</t>
  </si>
  <si>
    <t>Podkladový rošt pod obložení stěn vč. řeziva, latě 40x60 mm</t>
  </si>
  <si>
    <t>impregnované řezivo latě 40x60 mm</t>
  </si>
  <si>
    <t>14,5*3,1+3,4*3,1+14,5*2,7</t>
  </si>
  <si>
    <t>766661142R00</t>
  </si>
  <si>
    <t xml:space="preserve">Montáž dveří do zárubně,otevíravých 2kř.nad 1,45 m </t>
  </si>
  <si>
    <t>766670021RZ1</t>
  </si>
  <si>
    <t>Montáž kliky a štítku, nerez provedení dodávka a montáž</t>
  </si>
  <si>
    <t>767000001RZ1</t>
  </si>
  <si>
    <t>Hasící přístroj práškový - 21 A dodávka včetně montáže</t>
  </si>
  <si>
    <t>hasící schopnost 21 A</t>
  </si>
  <si>
    <t>767000015RZ1</t>
  </si>
  <si>
    <t>Kotvení pozednic včetně montáže, Z1</t>
  </si>
  <si>
    <t>KOTVENÍ POZEDNIC - PÁSOVINA 50/5 DÉLKY 400 m, včetně základního nátěru</t>
  </si>
  <si>
    <t>767001015RZ1</t>
  </si>
  <si>
    <t>Pákový otevírač oken s 3 metrovým lankem vč. montáže</t>
  </si>
  <si>
    <t>pro plastová okna</t>
  </si>
  <si>
    <t>767616111R00</t>
  </si>
  <si>
    <t xml:space="preserve">Montáž oken z Al - profilů </t>
  </si>
  <si>
    <t>2*0,8*2+1*0,8*2</t>
  </si>
  <si>
    <t>767700002RZ1</t>
  </si>
  <si>
    <t>Stavěč dveří, materiál nerez dodávka vč. montáže, Z2</t>
  </si>
  <si>
    <t>767980123RZ1</t>
  </si>
  <si>
    <t xml:space="preserve">Dvířka z nerez včetně rámu, 350 x 450 mm </t>
  </si>
  <si>
    <t>uzamykatelná dvířka na niku se zásuvkovou skříní - , zámek s vložkou</t>
  </si>
  <si>
    <t>768</t>
  </si>
  <si>
    <t>Hliníkové konstrukce</t>
  </si>
  <si>
    <t>768 Hliníkové konstrukce</t>
  </si>
  <si>
    <t>768000001RZ1</t>
  </si>
  <si>
    <t>Okno hliníkové 200x80 cm, rám šedé barvy O1</t>
  </si>
  <si>
    <t xml:space="preserve">HLINÍKOVÉ OKNO 1 KŘÍDLOVÉ S CELOOBVODOVÝM KOVÁNÍM 2000/800 mm, </t>
  </si>
  <si>
    <t xml:space="preserve">DISTANČNÍ RÁMEČEK, </t>
  </si>
  <si>
    <t xml:space="preserve">KŘÍDLO SKLOPNÉ, </t>
  </si>
  <si>
    <t>POVRCHOVÁ ÚPRAVA: BARVA ŠEDÁ 7016</t>
  </si>
  <si>
    <t>ZASKLENÍ: BEZPEČNOSTÍ IZOLAČNÍ DVOJSKLO NEBO TROJSKLO</t>
  </si>
  <si>
    <t>PRŮHLEDNÉ ZASKLENÍ</t>
  </si>
  <si>
    <t>PÁKOVÝ OTECÍREČ, BARVA ŠEDÁ</t>
  </si>
  <si>
    <t>HODNOTA SOUČINITELE PROSTUPU TEPLA PRO CELÉ OKNO Uw=1,2 W/m2K,</t>
  </si>
  <si>
    <t xml:space="preserve">HODNOTA VZDUCHOVÉ NEPRŮZVUČNOSTI Rw = 32 dB </t>
  </si>
  <si>
    <t>768000002RZ1</t>
  </si>
  <si>
    <t>Okno hliníkové 100x80 cm, rám šedé barvy O2</t>
  </si>
  <si>
    <t xml:space="preserve">HLINÍKOVÉ OKNO 1 KŘÍDLOVÉ S CELOOBVODOVÝM KOVÁNÍM 1000/800 mm, </t>
  </si>
  <si>
    <t>ZASKLENÍ: BEZPEČNOSTNÍ IZOLAČNÍ DVOJSKLO NEBO TROJSKLO</t>
  </si>
  <si>
    <t>76850001Z1</t>
  </si>
  <si>
    <t>Hliníkové dveře v rámu 200x230 cm 2křídl. dveře 180x220 cm, včetně rámu, barva šedá</t>
  </si>
  <si>
    <t xml:space="preserve">HLINÍKOVÁ STĚNA 2000/2300 mm S </t>
  </si>
  <si>
    <t>2 KŘÍDLOVÝMI DVEŘMI 1800/2200 mm,</t>
  </si>
  <si>
    <t xml:space="preserve">BARVA RÁMU A KŘÍDEL ŠEDÁ 7016, </t>
  </si>
  <si>
    <t>PLNÁ VÝPLŇ</t>
  </si>
  <si>
    <t xml:space="preserve">ZÁMEK: BEZPEČNOSTNÍ VLOŽKA </t>
  </si>
  <si>
    <t>KOVÁNÍ: KLIKA - KOULE (MADLO),</t>
  </si>
  <si>
    <t>ZÁVĚSY A KOVÁNÍ VE STEJNÉ BARVĚ JAO DVEŘE</t>
  </si>
  <si>
    <t>SOUČINITEL  PROSTUPU TEPLA PRO CELOU STĚNU U=1,2 W/m2K</t>
  </si>
  <si>
    <t>HODNOTA VZDUCHOVÉ NEPRŮZVUČNOSTI Rw = 32 dB</t>
  </si>
  <si>
    <t>769</t>
  </si>
  <si>
    <t>Otvorové prvky z plastu</t>
  </si>
  <si>
    <t>769 Otvorové prvky z plastu</t>
  </si>
  <si>
    <t>766601216RT3</t>
  </si>
  <si>
    <t>Těsnění oken.spáry, ostění, PT folie + PP páska folie š. 100 mm; páska tl. 6 mm, š. 15 mm</t>
  </si>
  <si>
    <t>2*2+1*2+0,8*4+2+2,3*2</t>
  </si>
  <si>
    <t>766601229RT3</t>
  </si>
  <si>
    <t>Těsnění oken.spáry,parapet,PT folie+PP folie+páska PT folie š.100 mm; PP folie š.100 mm+páska tl.6 mm</t>
  </si>
  <si>
    <t>998769201RZ1</t>
  </si>
  <si>
    <t xml:space="preserve">Přesun hmot pro plastové konstr., výšky do 6 m </t>
  </si>
  <si>
    <t>777</t>
  </si>
  <si>
    <t>Podlahy ze syntetických hmot</t>
  </si>
  <si>
    <t>777 Podlahy ze syntetických hmot</t>
  </si>
  <si>
    <t>777116041RT1</t>
  </si>
  <si>
    <t>Podlahy lité epoxidové Epostyl 521-01 tl. 3 mm Epostyl 521-01 šedý</t>
  </si>
  <si>
    <t>protiskluz</t>
  </si>
  <si>
    <t>sokl 15 cm:(13,95*2+2,7*2)*0,15</t>
  </si>
  <si>
    <t>998777201R00</t>
  </si>
  <si>
    <t xml:space="preserve">Přesun hmot pro podlahy syntetické, výšky do 6 m </t>
  </si>
  <si>
    <t>783</t>
  </si>
  <si>
    <t>Nátěry</t>
  </si>
  <si>
    <t>783 Nátěry</t>
  </si>
  <si>
    <t>783782205R00</t>
  </si>
  <si>
    <t>Nátěr tesařských konstrukcí 2x proti plísním, dřevokazným houbám ad.</t>
  </si>
  <si>
    <t>12/10:(0,1*2+0,12*2)*28,4</t>
  </si>
  <si>
    <t>10/16:(0,1*2+0,16*2)*54,4</t>
  </si>
  <si>
    <t>bednění:2*47,355</t>
  </si>
  <si>
    <t>784</t>
  </si>
  <si>
    <t>Malby</t>
  </si>
  <si>
    <t>784 Malby</t>
  </si>
  <si>
    <t>784111201RZZ</t>
  </si>
  <si>
    <t xml:space="preserve">Penetrace podkladu nátěrem  1 x </t>
  </si>
  <si>
    <t>omítka:99,9</t>
  </si>
  <si>
    <t>sdk:37,665</t>
  </si>
  <si>
    <t>784195412R00</t>
  </si>
  <si>
    <t xml:space="preserve">Malba Primalex Polar, bílá, bez penetrace, 2 x </t>
  </si>
  <si>
    <t>Otěruvzdorný tekutý malířský vnitřní nátěr s výbornou kryvostí a bělostí. Ředí se vodou 0,5 - 0,75 l čisté vody na 1 kg barvy.</t>
  </si>
  <si>
    <t>Bez vyspravení sádrou a bez penetrace.</t>
  </si>
  <si>
    <t>05-01 Stavební práce SO 5</t>
  </si>
  <si>
    <t>05-02</t>
  </si>
  <si>
    <t>Zdravoinstalace SO 5</t>
  </si>
  <si>
    <t>(1+14)*0,2</t>
  </si>
  <si>
    <t>971033122R00</t>
  </si>
  <si>
    <t xml:space="preserve">Vrtání otvorů, zeď cihelná, do 3 cm, hl. do 30 cm </t>
  </si>
  <si>
    <t>971033161R00</t>
  </si>
  <si>
    <t xml:space="preserve">Vybourání otvorů zeď cihel. d=6 cm, tl. 60 cm, MVC </t>
  </si>
  <si>
    <t>973031324R00</t>
  </si>
  <si>
    <t xml:space="preserve">Vysekání kapes zeď cihel. MVC, pl. 0,1m2, hl. 15cm </t>
  </si>
  <si>
    <t>974031132R00</t>
  </si>
  <si>
    <t xml:space="preserve">Vysekání rýh ve zdi cihelné 5 x 7 cm </t>
  </si>
  <si>
    <t>1+14</t>
  </si>
  <si>
    <t>999281105R00</t>
  </si>
  <si>
    <t>722181212RT8</t>
  </si>
  <si>
    <t>Izolace návl.polyethylénová tl. stěny 9 mm vnitřní průměr 25 mm</t>
  </si>
  <si>
    <t>15+14</t>
  </si>
  <si>
    <t>R:5</t>
  </si>
  <si>
    <t>28377130</t>
  </si>
  <si>
    <t>Spona na návl.izolace potrubí polyeth.</t>
  </si>
  <si>
    <t>28377670</t>
  </si>
  <si>
    <t>Páska samolepicí š. 38 mm, dl. 20m</t>
  </si>
  <si>
    <t>28377691.RZ1</t>
  </si>
  <si>
    <t>Lepidlo na polyet.návl.izolaci 500 ml</t>
  </si>
  <si>
    <t>722172312R00</t>
  </si>
  <si>
    <t xml:space="preserve">Potrubí z PPR, studená, D 25x3,5 mm, vč.zed.výpom. </t>
  </si>
  <si>
    <t>Montáž potrubí spojeného difůzním pájením, včetně dodávky potrubí, tvarovek a zednických výpomocí</t>
  </si>
  <si>
    <t>722190403R00</t>
  </si>
  <si>
    <t xml:space="preserve">Vyvedení a upevnění výpustek DN 25 </t>
  </si>
  <si>
    <t>722229102R00</t>
  </si>
  <si>
    <t xml:space="preserve">Montáž vodovodních armatur,1závit, G 3/4 </t>
  </si>
  <si>
    <t>722235143R00</t>
  </si>
  <si>
    <t xml:space="preserve">Kohout vod.kul.s odvodn.vnitř.-vnitř.z. IVAR DN 25 </t>
  </si>
  <si>
    <t>722235311R00</t>
  </si>
  <si>
    <t xml:space="preserve">Kohout kulový nerez, 1dílný IVAR BRA.A3.622 DN 8 </t>
  </si>
  <si>
    <t>VENKOVNÍ</t>
  </si>
  <si>
    <t>722239102R00</t>
  </si>
  <si>
    <t xml:space="preserve">Montáž vodovodních armatur 2závity, G 3/4 </t>
  </si>
  <si>
    <t>722290224RZ2</t>
  </si>
  <si>
    <t xml:space="preserve">Zkouška tlaku vodov.potrubí do DN 50 </t>
  </si>
  <si>
    <t>722290231RZ1</t>
  </si>
  <si>
    <t xml:space="preserve">Proplach a dezinfekce vodovod.potrubí do DN 40 </t>
  </si>
  <si>
    <t>5511001801</t>
  </si>
  <si>
    <t>Nezámrzný zahradní kulový uzávěr - 3/4"M; 22 mm</t>
  </si>
  <si>
    <t>725</t>
  </si>
  <si>
    <t>Zařizovací předměty</t>
  </si>
  <si>
    <t>725 Zařizovací předměty</t>
  </si>
  <si>
    <t>725980123RZ1</t>
  </si>
  <si>
    <t xml:space="preserve">Dvířka z nerez včetně rámu, 200 x 200 mm </t>
  </si>
  <si>
    <t>uzamykatelná dvířka na niku s venkovním vodovodem, zámek s vložkou</t>
  </si>
  <si>
    <t>05-02 Zdravoinstalace SO 5</t>
  </si>
  <si>
    <t>05-03</t>
  </si>
  <si>
    <t>Elektroinstalace SO 5</t>
  </si>
  <si>
    <t>30+20+5</t>
  </si>
  <si>
    <t>971035141R00</t>
  </si>
  <si>
    <t xml:space="preserve">Vybourání otvorů zeď cihel. D 6 cm, tl. 30 cm, MC </t>
  </si>
  <si>
    <t>971035161R00</t>
  </si>
  <si>
    <t xml:space="preserve">Vybourání otvorů zeď cihel. D 6 cm, tl. 60 cm, MC </t>
  </si>
  <si>
    <t>210010321R00</t>
  </si>
  <si>
    <t xml:space="preserve">Krabice univerzální KU a odbočná KO se zapoj.,kruh </t>
  </si>
  <si>
    <t>3+4</t>
  </si>
  <si>
    <t>210100001R00</t>
  </si>
  <si>
    <t xml:space="preserve">Ukončení vodičů v rozvaděči + zapojení do 2,5 mm2 </t>
  </si>
  <si>
    <t xml:space="preserve">Rozváděče </t>
  </si>
  <si>
    <t>50</t>
  </si>
  <si>
    <t>210100002R00</t>
  </si>
  <si>
    <t xml:space="preserve">Ukončení vodičů v rozvaděči + zapojení do 6 mm2 </t>
  </si>
  <si>
    <t>12</t>
  </si>
  <si>
    <t>210100003R00</t>
  </si>
  <si>
    <t xml:space="preserve">Ukončení vodičů v rozvaděči + zapojení do 16 mm2 </t>
  </si>
  <si>
    <t>Rozváděče</t>
  </si>
  <si>
    <t>210110001RT1</t>
  </si>
  <si>
    <t>Spínač nástěnný jednopól.- řaz. 1, obyč.prostředí včetně dodávky spínače 3553-A01340</t>
  </si>
  <si>
    <t>210110301RZ1</t>
  </si>
  <si>
    <t>Vypínače  vestavné včetně vypínače na DIN 40A/3</t>
  </si>
  <si>
    <t>HV do RB</t>
  </si>
  <si>
    <t>210111014RT6</t>
  </si>
  <si>
    <t>Zásuvka domovní zapuštěná - provedení 2x (2P+PE) včetně dodávky zásuvky a rámečku</t>
  </si>
  <si>
    <t>zásuvka dvojnásobná, bílá, IP20, 16A/250V</t>
  </si>
  <si>
    <t>210111033RZ1</t>
  </si>
  <si>
    <t>Zásuvka domovní v krabici - 2P+PE, venkovní včetně dodávky zásuvky</t>
  </si>
  <si>
    <t>zásuvka jednonásobná s víčkem, bílá, IP44, 16A/250V</t>
  </si>
  <si>
    <t>210120310RZ1</t>
  </si>
  <si>
    <t>Svodič přepětí na DIN včetně svodiče typ B+C</t>
  </si>
  <si>
    <t>do RB</t>
  </si>
  <si>
    <t>do RA1</t>
  </si>
  <si>
    <t>210120323RZ1</t>
  </si>
  <si>
    <t>Svodič SPD2 včetně dodávky</t>
  </si>
  <si>
    <t>210120401R00</t>
  </si>
  <si>
    <t xml:space="preserve">Jistič vzduch.1pólový do 25 A IJV-IJM-PO bez krytu </t>
  </si>
  <si>
    <t>do Rozváděče RB</t>
  </si>
  <si>
    <t>7</t>
  </si>
  <si>
    <t>210120451R00</t>
  </si>
  <si>
    <t xml:space="preserve">Jistič vzduchový 3pólový do 25 A bez krytu </t>
  </si>
  <si>
    <t>Do rozváděče RB</t>
  </si>
  <si>
    <t>210120601R00</t>
  </si>
  <si>
    <t xml:space="preserve">Montáž odpoj. pojistek L 1013-23 10kV,3póly,ruční </t>
  </si>
  <si>
    <t>montáž OPV22</t>
  </si>
  <si>
    <t>RA:1</t>
  </si>
  <si>
    <t>210120824RZ1</t>
  </si>
  <si>
    <t xml:space="preserve">Chránič proudový čtyřpólový do 80 A </t>
  </si>
  <si>
    <t>RA:2</t>
  </si>
  <si>
    <t>210190002R00</t>
  </si>
  <si>
    <t xml:space="preserve">Montáž celoplechových rozvodnic do váhy 50 kg </t>
  </si>
  <si>
    <t>210190041RZ1</t>
  </si>
  <si>
    <t>Zásuvková skříň s jističi a chráničem dodavka včetně montáže</t>
  </si>
  <si>
    <t>RB1+RB2</t>
  </si>
  <si>
    <t xml:space="preserve">1 zásuvka 32A 400V 5p </t>
  </si>
  <si>
    <t xml:space="preserve">2 zásuvky s ochranným kolíkem 16A 230V~ </t>
  </si>
  <si>
    <t xml:space="preserve">1 proudový chránič 40A/0,03A/4p </t>
  </si>
  <si>
    <t xml:space="preserve">1 jistič char. C 32A 3p </t>
  </si>
  <si>
    <t xml:space="preserve">2 jističe char. B 16A 1p </t>
  </si>
  <si>
    <t xml:space="preserve">přívod vedení: 1 x M 25 dole </t>
  </si>
  <si>
    <t>krytí IP 44</t>
  </si>
  <si>
    <t>210203010RZ1</t>
  </si>
  <si>
    <t xml:space="preserve">Mtž svítidlo vnitřní vestavné podhledové </t>
  </si>
  <si>
    <t>210203011RZ1</t>
  </si>
  <si>
    <t xml:space="preserve">Mtž svítidlo venkovní nástěnné včetně čidla pohybu </t>
  </si>
  <si>
    <t>210220003RT1</t>
  </si>
  <si>
    <t>Vedení uzemňovací na povrchu Cu do 50 mm2 včetně dodávky drátu Cu16 mm2</t>
  </si>
  <si>
    <t>210220003RT2</t>
  </si>
  <si>
    <t>Vedení uzemňovací na povrchu Cu do 50 mm2 včetně dodávky CY 4 mm2</t>
  </si>
  <si>
    <t>PAS přípojnice</t>
  </si>
  <si>
    <t>40</t>
  </si>
  <si>
    <t>210290001R00</t>
  </si>
  <si>
    <t xml:space="preserve">Výchozí revize elektro </t>
  </si>
  <si>
    <t>Včetně předávacího protokolu, zkoušek aj.</t>
  </si>
  <si>
    <t>210800105RT1</t>
  </si>
  <si>
    <t>Kabel CYKY 750 V 3x1,5 mm2 uložený pod omítkou včetně dodávky kabelu</t>
  </si>
  <si>
    <t>včetně napojení do rozvaděče, krabic, světla</t>
  </si>
  <si>
    <t>včetně prořezu</t>
  </si>
  <si>
    <t>světla in:25</t>
  </si>
  <si>
    <t>světla ex:20</t>
  </si>
  <si>
    <t>zásuvky</t>
  </si>
  <si>
    <t>zásuvky:30</t>
  </si>
  <si>
    <t>z RD do RACK:5</t>
  </si>
  <si>
    <t>210800118RT3</t>
  </si>
  <si>
    <t>Kabel CYKY 750 V 5 žil uložený pod omítkou včetně dodávky kabelu 5x16 mm2</t>
  </si>
  <si>
    <t>8+10+2</t>
  </si>
  <si>
    <t>z RD do RACK:20</t>
  </si>
  <si>
    <t>217116413RZ1</t>
  </si>
  <si>
    <t xml:space="preserve">Úprava stávajícího rozvaděče </t>
  </si>
  <si>
    <t>úprava a doplnění stávajícího rozvaděče RA v 1.NP Domova mládeže</t>
  </si>
  <si>
    <t>220260721RZZ</t>
  </si>
  <si>
    <t>Žlab kabelový  62/ 50 mm D+M</t>
  </si>
  <si>
    <t>- silnoproud</t>
  </si>
  <si>
    <t>- slaboproud</t>
  </si>
  <si>
    <t>2*10</t>
  </si>
  <si>
    <t>220301022R00</t>
  </si>
  <si>
    <t xml:space="preserve">Lišta elektroinstalační L 40 </t>
  </si>
  <si>
    <t>34836010101</t>
  </si>
  <si>
    <t>Svítidlo LED podhledové vestavné 26W, 2600 lm, Ra 80, IP 20, 50000 hod, L1</t>
  </si>
  <si>
    <t>Cena včetně reciklačních poplatků a uchycení</t>
  </si>
  <si>
    <t>34841250</t>
  </si>
  <si>
    <t>Svítidlo venkovní nástěnné LED 1x12W, IP 44 včetně automatického snímače pohybu, L2</t>
  </si>
  <si>
    <t>Cena včetně recyklačních poplatků a uchycení</t>
  </si>
  <si>
    <t>357116415RZ1</t>
  </si>
  <si>
    <t>Rozvaděč oceloplechový</t>
  </si>
  <si>
    <t>RB</t>
  </si>
  <si>
    <t>Rozvodnice pro zapuštěnou montáž do zdiva</t>
  </si>
  <si>
    <t>o Pro montáž přístrojů do 63 A</t>
  </si>
  <si>
    <t>o Pro přístroje s vestavnou hloubkou do 70 mm</t>
  </si>
  <si>
    <t>o Kryt přístrojů se šrouby pro upevnění otočením o 90°, plombovatelný</t>
  </si>
  <si>
    <t>o Integrovaná vodováha pro přesné zazdění</t>
  </si>
  <si>
    <t>o Krycí rámeček z ocelového plechu s nastavitelnou hloubkou zapuštění do omítky 15 mm</t>
  </si>
  <si>
    <t>o Dvířka z ocelového plechu se zapuštěným madlem</t>
  </si>
  <si>
    <t>o Jednoduchá změna závěsu dvířek jako levé nebo pravé</t>
  </si>
  <si>
    <t>o Vybaveny svorkovnicemi PE/N s ochranou proti dotyku</t>
  </si>
  <si>
    <t>o Integrované příchytky pro uložení vodičů na boku skříně</t>
  </si>
  <si>
    <t>o Počet modulů 48, počet řad 4</t>
  </si>
  <si>
    <t>o Rozměry cca 350x750x100 mm</t>
  </si>
  <si>
    <t>35822109</t>
  </si>
  <si>
    <t>Jistič do 63 A 1pólový charakter. B  LPN-10B-1</t>
  </si>
  <si>
    <t>do Rozváděčě RB</t>
  </si>
  <si>
    <t>35822111</t>
  </si>
  <si>
    <t>Jistič do 63 A 1pólový charakter. B  LPN-16B-1</t>
  </si>
  <si>
    <t>do rozváděče RB</t>
  </si>
  <si>
    <t>35822114</t>
  </si>
  <si>
    <t>Jistič do 63 A 1pólový charakter. B  LPN-32B-1</t>
  </si>
  <si>
    <t>35822404</t>
  </si>
  <si>
    <t>Jistič do 63 A 3pólový charakter. B LPN-32B-3</t>
  </si>
  <si>
    <t>Do rozvaděče RB</t>
  </si>
  <si>
    <t>35824728</t>
  </si>
  <si>
    <t>Pojistky válcové PV22  50A gG</t>
  </si>
  <si>
    <t>35824760</t>
  </si>
  <si>
    <t>Odpínače pojistkové OPV 22/3</t>
  </si>
  <si>
    <t>35889015.A</t>
  </si>
  <si>
    <t>Chránič proudový OFE63-4-300AC</t>
  </si>
  <si>
    <t>do RA</t>
  </si>
  <si>
    <t>220301021R00</t>
  </si>
  <si>
    <t xml:space="preserve">Lišta elektroinstalační L 20 </t>
  </si>
  <si>
    <t>222260389RZ1</t>
  </si>
  <si>
    <t xml:space="preserve">Úprava RACK </t>
  </si>
  <si>
    <t>úprava stávajícího RACK ve 2.NP - napojení nového rozvodu</t>
  </si>
  <si>
    <t>222260390RZ1</t>
  </si>
  <si>
    <t>Nástěnný 10" RACK D+M</t>
  </si>
  <si>
    <t>10" nástěnný rozvaděč DATACOM</t>
  </si>
  <si>
    <t>- výška 12U (555 mm)</t>
  </si>
  <si>
    <t xml:space="preserve"> - hloubka 140 mm</t>
  </si>
  <si>
    <t>- barva černá</t>
  </si>
  <si>
    <t>- plechové dveře</t>
  </si>
  <si>
    <t>- snadná výměna levé/pravé otevírání</t>
  </si>
  <si>
    <t xml:space="preserve"> Rozvaděč obsahuje:</t>
  </si>
  <si>
    <t>- přední vertikální lišty</t>
  </si>
  <si>
    <t>- dveřní zámek + 2 klíče</t>
  </si>
  <si>
    <t>222280214R00</t>
  </si>
  <si>
    <t xml:space="preserve">Kabel UTP/FTP kat.5e v trubkách </t>
  </si>
  <si>
    <t>60</t>
  </si>
  <si>
    <t>222290971R00</t>
  </si>
  <si>
    <t xml:space="preserve">Patch panel </t>
  </si>
  <si>
    <t>222291591RZ1</t>
  </si>
  <si>
    <t>Rack napáječ (SPD typ 3) 4x230V včetně dodávky</t>
  </si>
  <si>
    <t>222731001R00</t>
  </si>
  <si>
    <t xml:space="preserve">Konzola do 3 m o nosnosti do 5 kg na zeď </t>
  </si>
  <si>
    <t>222731051R00</t>
  </si>
  <si>
    <t xml:space="preserve">Kryt na zeď na připrav.úchyt.body,zapoj.,přezkouš. </t>
  </si>
  <si>
    <t>222731106RZ1</t>
  </si>
  <si>
    <t xml:space="preserve">Venkovní kamera na konzole </t>
  </si>
  <si>
    <t>3712010101RZ1</t>
  </si>
  <si>
    <t>Patch panel 10", UTP 1U</t>
  </si>
  <si>
    <t>371201303</t>
  </si>
  <si>
    <t>Kabel UTP dvojitý plášť Cat5e</t>
  </si>
  <si>
    <t>60*1,2</t>
  </si>
  <si>
    <t>371601011RZ1</t>
  </si>
  <si>
    <t>Kamera</t>
  </si>
  <si>
    <t xml:space="preserve">- rozlišení min. 8MPx </t>
  </si>
  <si>
    <t>- venkovní provedení dome</t>
  </si>
  <si>
    <t>- podpora PoE (802.3af)</t>
  </si>
  <si>
    <t>- krytí min. IP67</t>
  </si>
  <si>
    <t>- podpora protokolu TCP/IP, ICMP, HTTP, HTTPS, FTP, DHCP, DNS, DDNS, RTP, RTSP, RTCP, PPPoE, NTP, UPnP, SMTP, SNMP, IGMP, 802.1X, QoS, IPv6 Bonjour</t>
  </si>
  <si>
    <t>- min. snímkovací rychlost 20 snímků/sekundu při rozlišení 8MPx</t>
  </si>
  <si>
    <t>- podpora komprese min. H.265+</t>
  </si>
  <si>
    <t>- 3-axiální nastavení v rozsahu 0°-360° horizontálně, 0-75° vertikálně, 0°-360° rotace</t>
  </si>
  <si>
    <t>- objektiv 4mm</t>
  </si>
  <si>
    <t>- systémová konzola na stěnu</t>
  </si>
  <si>
    <t>371601012RZ1</t>
  </si>
  <si>
    <t>Záznamové zařízení</t>
  </si>
  <si>
    <t>záznamové zařízení</t>
  </si>
  <si>
    <t>- min. datový tok 160Mb / 160Mb (záznam / odchozí)</t>
  </si>
  <si>
    <t xml:space="preserve">- min. rozlišení pro záznam min 8MPx </t>
  </si>
  <si>
    <t>- min. video komprese H.265+</t>
  </si>
  <si>
    <t xml:space="preserve">- min. podpora 4x SATA HDD, </t>
  </si>
  <si>
    <t>- podpora kapacity HDD  min. 8TB</t>
  </si>
  <si>
    <t>- min. 1x USB 3.0</t>
  </si>
  <si>
    <t xml:space="preserve">- min.  2x Gb LAN (10/100/1000Mbps) </t>
  </si>
  <si>
    <t>HDD</t>
  </si>
  <si>
    <t>- disk s kapacitou min. 8TB pro provoz 24/7 pro NVR</t>
  </si>
  <si>
    <t>05-03 Elektroinstalace SO 5</t>
  </si>
  <si>
    <t>05-04</t>
  </si>
  <si>
    <t>Bleskosvod SO 5</t>
  </si>
  <si>
    <t>210220101RT4</t>
  </si>
  <si>
    <t>Vodiče svodové AlMgSi do 10,Al 10,Cu 8 +podpěry včetně dodávky drátuAlMgSin 8 mm</t>
  </si>
  <si>
    <t>210220301RT1</t>
  </si>
  <si>
    <t>Svorka hromosvodová do 2 šroubů /SS, SZ, SO/ včetně dodávky svorky SO</t>
  </si>
  <si>
    <t>210220301RT2</t>
  </si>
  <si>
    <t>Svorka hromosvodová do 2 šroubů /SS, SZ, SO/ včetně dodávky svorky SS</t>
  </si>
  <si>
    <t>210290002RZ1</t>
  </si>
  <si>
    <t xml:space="preserve">Revize hromosvodu </t>
  </si>
  <si>
    <t>Aktualizace stávající revize hromosvodu Domova Mládeže</t>
  </si>
  <si>
    <t>35441540RZ1</t>
  </si>
  <si>
    <t>Podpěra vedení na ploché střechy PV 21-b 100 mm dodávka a montáž</t>
  </si>
  <si>
    <t>05-04 Bleskosvod SO 5</t>
  </si>
  <si>
    <t>S06</t>
  </si>
  <si>
    <t>Oplocení - SO 6</t>
  </si>
  <si>
    <t>S06 Oplocení - SO 6</t>
  </si>
  <si>
    <t>06-01</t>
  </si>
  <si>
    <t>Oplocení SO 6</t>
  </si>
  <si>
    <t>0,4*0,4*1*72</t>
  </si>
  <si>
    <t>ruční výkop patek</t>
  </si>
  <si>
    <t>72*0,4*0,4*1</t>
  </si>
  <si>
    <t>275361921RT4</t>
  </si>
  <si>
    <t>Výztuž základových patek ze svařovaných sítí průměr drátu  6,0, oka 100/100 mm KH30</t>
  </si>
  <si>
    <t>0,0044*72*0,9*1,4</t>
  </si>
  <si>
    <t>767914131RZ1</t>
  </si>
  <si>
    <t xml:space="preserve">Montáž oplocení rámového systémového H do 2,05 m </t>
  </si>
  <si>
    <t>9,6+59,25+9,55</t>
  </si>
  <si>
    <t>767914132RZ1</t>
  </si>
  <si>
    <t xml:space="preserve">Montáž oplocení rámového systémového H do 4,1 m </t>
  </si>
  <si>
    <t>26,19+35,81+31,27</t>
  </si>
  <si>
    <t>767920220R00</t>
  </si>
  <si>
    <t xml:space="preserve">Montáž vrat na ocelové sloupky, plochy do 4 m2 </t>
  </si>
  <si>
    <t>dvoukřídlová brána oplocení</t>
  </si>
  <si>
    <t>55346339RZ1</t>
  </si>
  <si>
    <t>Brána oplocení 2křídlová 2x1500x1830 mm</t>
  </si>
  <si>
    <t>Dvoukřídlová plotová brána 2x1500x1830 mm,</t>
  </si>
  <si>
    <t>rám z profilů 40x40x2,0 mm, poplastovaná žárovězinkovaná ocel, barva zelená</t>
  </si>
  <si>
    <t>drátěná výplň s oky 50x200 mm, poplastované žárovězinkované pruty, barva zelená</t>
  </si>
  <si>
    <t>kování - klika/klika,</t>
  </si>
  <si>
    <t>zámek s cylindrickou vložkou</t>
  </si>
  <si>
    <t>zarážka do země (jistící kolík)</t>
  </si>
  <si>
    <t>závěsy na sloupky - 4 ks</t>
  </si>
  <si>
    <t>2D oplocení výšky 1,93 m</t>
  </si>
  <si>
    <t xml:space="preserve">2D oplocení s panely výšky 183 cm a délky 250 cm. Povrchová úprava pozinkováním a následným poplastováním v barvě dle výběru objednatele. Panely jsou osazeny na hranaté sloupky 60x40 mm délky 250 cm se stejnou povrchovou úpravou. </t>
  </si>
  <si>
    <t xml:space="preserve">Panel je vyroben ze svislých drátů průměru 5mm, které jsou z přední a zadní strany provařeny vodorovnými dráty 5mm. Oka panelů jsou 50 x 200mm. Vodorovné vyztužení předními a zadními dráty dodává panelu požadovanou pevnost. Atraktivní rovný 2D profil panelu bez nutnosti vytvoření prolisu dodává oplocení z těchto panelů moderní, netradiční vzhled. Vertikální dráty jsou nahoře i dole přetaženy o 2cm, čímž tvoří bariéru hrotů proti přelézání. </t>
  </si>
  <si>
    <t xml:space="preserve">barva zelená, </t>
  </si>
  <si>
    <t>30 sloupků 60/40/2500</t>
  </si>
  <si>
    <t>2 sloupky 60/60/2800 - osazení 2kř. brány</t>
  </si>
  <si>
    <t>1,93*(9,6+59,25+9,55)</t>
  </si>
  <si>
    <t>767000002RZ1</t>
  </si>
  <si>
    <t>Sportovní oplocení výšky 4,1 m</t>
  </si>
  <si>
    <t xml:space="preserve">Oplocení sportovišť bude drátěné z poplastovaného pletiva a sloupků, výšky 4,1 m.Bude se jednat o systémové oplocení pro sportovní účely. </t>
  </si>
  <si>
    <t>Systém sloupků je dodáván pro zachytávání míčů do výšky 4,1 metrů. Použitím panelů výplně dosáhneme extrémní tuhosti celého systému oplocení. Dodávané úchyty fungují jako tlumiče zvuku a významně omezují přenos hluku vznikajícího nárazem míče na plot.</t>
  </si>
  <si>
    <t>Použitím panelů výplně dosáhneme extrémní tuhosti celého systému oplocení. Dodávané úchyty fungují jako tlumiče zvuku a významně omezují přenos hluku vznikajícího nárazem míče na plot.</t>
  </si>
  <si>
    <t>Obdélníkové sloupky jsou vybaveny plastovými antihlukovými sponami. Pomocí speciálních vložek ve sloupcích jsou tyto spony centrovány na sloupek. To znamená, že spona je pomocným prostředkem pro zavěšení panelů při montáži. Po zavěšení je panel upevněn na sloupky pomocí přizpůsobených ocelových spon.</t>
  </si>
  <si>
    <t>Panely jsou vyrobeny z pozinkovaných prutů. Adhezní vrstva je vložena před poplastováním vypalovaným práškovým polyesterem (min. 100 micron) pro maximální adhezi. Sloupky jsou pozinkovány zevnitř i zvenku (min. vrstva 275 g/m2), v souladu s Euro normou 10326. Následně je aplikována adhezní vrstva a pak jsou sloupky poplastovány polyesterem (min. 60 micronů).</t>
  </si>
  <si>
    <t>barva zelená, 40 sloupků</t>
  </si>
  <si>
    <t>93,27*4,1</t>
  </si>
  <si>
    <t>06-01 Oplocení SO 6</t>
  </si>
  <si>
    <t>06-02</t>
  </si>
  <si>
    <t>Posuvná brána SO 6</t>
  </si>
  <si>
    <t>0,8*1,35*3,72</t>
  </si>
  <si>
    <t>0,8*0,3*5,8</t>
  </si>
  <si>
    <t>0,8*1*2,5</t>
  </si>
  <si>
    <t>0,8*1,1*4,3</t>
  </si>
  <si>
    <t>0,8*1,25*6,8</t>
  </si>
  <si>
    <t>0,4*0,4*1</t>
  </si>
  <si>
    <t>ruční výkop</t>
  </si>
  <si>
    <t>17,9936-13,9622</t>
  </si>
  <si>
    <t>17,9936-0,3*(3,72*0,9+2*0,95+3,3*0,9+5,8*0,9)</t>
  </si>
  <si>
    <t>0,0044*(1*1,5)</t>
  </si>
  <si>
    <t>318216214RZ1</t>
  </si>
  <si>
    <t>Oplocení gabiony š.300 mm, oko 100x100 mm včetně dodávky kamene</t>
  </si>
  <si>
    <t>Slezská žula</t>
  </si>
  <si>
    <t>2,55*(3,72+0,3)</t>
  </si>
  <si>
    <t>2,7*(2+0,3+0,3)</t>
  </si>
  <si>
    <t>2,5*(3,3+5,8+0,3*2)</t>
  </si>
  <si>
    <t>767914130R00</t>
  </si>
  <si>
    <t xml:space="preserve">Montáž oplocení rámového H do 2,0 m </t>
  </si>
  <si>
    <t>pevné pole:5,05</t>
  </si>
  <si>
    <t>767920210R00</t>
  </si>
  <si>
    <t xml:space="preserve">Montáž vrat na ocelové sloupky, plochy do 2 m2 </t>
  </si>
  <si>
    <t>branka:1</t>
  </si>
  <si>
    <t>767920251RZ1</t>
  </si>
  <si>
    <t xml:space="preserve">Montáž posuvné brány, plochy do 10 m2 </t>
  </si>
  <si>
    <t>767995102R00</t>
  </si>
  <si>
    <t xml:space="preserve">Výroba a montáž kov. atypických konstr. do 10 kg </t>
  </si>
  <si>
    <t>sloupky k brance</t>
  </si>
  <si>
    <t>sloupky k bránce 3/50/50/1650:4,43*1,65*2</t>
  </si>
  <si>
    <t>767995104R00</t>
  </si>
  <si>
    <t xml:space="preserve">Výroba a montáž kov. atypických konstr. do 50 kg </t>
  </si>
  <si>
    <t>sloupky k posuvné bráně opocení</t>
  </si>
  <si>
    <t>150/150/6, povrchová úprava žarozinek</t>
  </si>
  <si>
    <t>plotna na uchycení k základu 200/200/10</t>
  </si>
  <si>
    <t>chemické kotvy do betonu</t>
  </si>
  <si>
    <t>sloupek pro bránu 6/150/150/1850:26,4*1,85*2</t>
  </si>
  <si>
    <t>Branka plotová 1400/1600 mm včetně dvou sloupků</t>
  </si>
  <si>
    <t>materiál nerez kartáčovaná</t>
  </si>
  <si>
    <t>kování klika/klika</t>
  </si>
  <si>
    <t>cylindrický zámek</t>
  </si>
  <si>
    <t>608601856RZ1</t>
  </si>
  <si>
    <t>Brána plotová samonosná posuvná 5000/1650 mm včetně sloupku</t>
  </si>
  <si>
    <t>včetně posuvného zařízení, motoru</t>
  </si>
  <si>
    <t>608601857RZ1</t>
  </si>
  <si>
    <t>Pevné plotové pole  5050/1650 mm</t>
  </si>
  <si>
    <t>06-02 Posuvná brána SO 6</t>
  </si>
  <si>
    <t>06-03</t>
  </si>
  <si>
    <t>Kontejnérové stání SO 6</t>
  </si>
  <si>
    <t>gabion:0,25*0,3*(5*2+4,2)</t>
  </si>
  <si>
    <t>patky oplocení:0,3*0,3*1*4</t>
  </si>
  <si>
    <t>plocha:5,2*4*0,3</t>
  </si>
  <si>
    <t>0,25*0,3*(5*2+4,2)</t>
  </si>
  <si>
    <t>318216213RT1</t>
  </si>
  <si>
    <t>Oplocení gabiony š.300 mm, oko 100x100 mm bez dodávky lomového kamene</t>
  </si>
  <si>
    <t>pro výsadbu vegetace</t>
  </si>
  <si>
    <t>1,5*(3+3+1,6)</t>
  </si>
  <si>
    <t>1,75*(0,3*2+1,3*2+1,6*2+1*2)</t>
  </si>
  <si>
    <t>0,25*(3*2+1,6)</t>
  </si>
  <si>
    <t>348941110RZ1</t>
  </si>
  <si>
    <t>Nerezový plot včetně 2 kř. brány dodávka a montáž</t>
  </si>
  <si>
    <t>výška oplocení 1,5 m</t>
  </si>
  <si>
    <t>délka opocení včetně brány 4,2 m</t>
  </si>
  <si>
    <t>dvoukřídlová brána 2x1,0x1,5 m</t>
  </si>
  <si>
    <t>4 plotové sloupky - čtvercový průřez 60/60/2mm - včetně kotvení do základových sloupků</t>
  </si>
  <si>
    <t>Výplň z profilů 40/20/2 a 20/10/1,5 - dle výkresu</t>
  </si>
  <si>
    <t>Kotvení do betonu chemickou kotvou 4*4 ks</t>
  </si>
  <si>
    <t>materiál - kartáčovaná nerez</t>
  </si>
  <si>
    <t>20,96-13,63</t>
  </si>
  <si>
    <t>596291111R00</t>
  </si>
  <si>
    <t xml:space="preserve">Řezání zámkové dlažby tl. 60 mm </t>
  </si>
  <si>
    <t>4,2*2+5</t>
  </si>
  <si>
    <t>583419023</t>
  </si>
  <si>
    <t>Kamenivo drcené frakce  32/63 B Moravskosl. kraj</t>
  </si>
  <si>
    <t>(20,96-13,63)*0,15*2,6</t>
  </si>
  <si>
    <t>59245110</t>
  </si>
  <si>
    <t>Dlažba sklad. HOLLAND I 20x10x6 cm přírodní</t>
  </si>
  <si>
    <t>(20,96-13,63)*1,1</t>
  </si>
  <si>
    <t>06-03 Kontejnérové stání SO 6</t>
  </si>
  <si>
    <t>06-04</t>
  </si>
  <si>
    <t>Automatická závora SO 6</t>
  </si>
  <si>
    <t>0,5*0,5*1</t>
  </si>
  <si>
    <t>275311117R00</t>
  </si>
  <si>
    <t xml:space="preserve">Beton základ. patek prostý z cem. portlad. C 25/30 </t>
  </si>
  <si>
    <t>Dodávka a montáž automatické závory včetně přísl. s integrovaným LED semaforem</t>
  </si>
  <si>
    <t>Integrovaný LED semafor červená/zelená, délka ramene 5 m, provedení levé</t>
  </si>
  <si>
    <t>MCBF: (počet cyklů bez poruchy) min. 7.000.000 cyklů</t>
  </si>
  <si>
    <t>4 x fotobuňka - umístění před a za závoru vč. systémových sloupků</t>
  </si>
  <si>
    <t>možnost připojení na jiný systém ovládání brány - např. přístupový systém, GSM, EZS</t>
  </si>
  <si>
    <t>možnost ovládání jedním kontaktem NO, v závislosti na délce sepnutí kontaktu NO ovládat čas otevření závory a po rozpojení kontaktu NO dojde k zavření závory</t>
  </si>
  <si>
    <t>dle specifikace viz technická zpráva a technické podmínky</t>
  </si>
  <si>
    <t>včetně elektroinstalace a sloboproudých rozvodů</t>
  </si>
  <si>
    <t>06-04 Automatická závora SO 6</t>
  </si>
  <si>
    <t>06-05</t>
  </si>
  <si>
    <t>Oplocení elektroinstalace SO 6</t>
  </si>
  <si>
    <t>310235241R00</t>
  </si>
  <si>
    <t xml:space="preserve">Zazdívka otvorů pl.0,0225 m2 cihlami, tl.zdi 30 cm </t>
  </si>
  <si>
    <t>ochranná trubka do výkopu</t>
  </si>
  <si>
    <t>2*20</t>
  </si>
  <si>
    <t>3*3</t>
  </si>
  <si>
    <t>3*100</t>
  </si>
  <si>
    <t>217116412RZ1</t>
  </si>
  <si>
    <t>doplnění jističů pro bránu, branku a závoru</t>
  </si>
  <si>
    <t>do stávajícícho rozváděče</t>
  </si>
  <si>
    <t>80</t>
  </si>
  <si>
    <t>220301023R00</t>
  </si>
  <si>
    <t xml:space="preserve">Lišta elektroinstalační L 70 </t>
  </si>
  <si>
    <t>34121048</t>
  </si>
  <si>
    <t>Kabel sdělovací s Cu jádrem SYKFY 4 x 2 x 0,50 mm</t>
  </si>
  <si>
    <t>34121554</t>
  </si>
  <si>
    <t>Kabel sdělovací s Cu jádrem JYTY 4 x 1 mm</t>
  </si>
  <si>
    <t>460010022RT1</t>
  </si>
  <si>
    <t>Vytýčení kabelové trasy podél silnice délka trasy do 100 m</t>
  </si>
  <si>
    <t>0,02</t>
  </si>
  <si>
    <t>06-05 Oplocení elektroinstalace SO 6</t>
  </si>
  <si>
    <t>S07</t>
  </si>
  <si>
    <t>Zpevněné plochy - SO 7</t>
  </si>
  <si>
    <t>S07 Zpevněné plochy - SO 7</t>
  </si>
  <si>
    <t>07-01</t>
  </si>
  <si>
    <t>Zpevněné plochy SO 7</t>
  </si>
  <si>
    <t>napojení na zpomal. pruh:5</t>
  </si>
  <si>
    <t>0,1*(250,85+30,95)</t>
  </si>
  <si>
    <t>451504114R00</t>
  </si>
  <si>
    <t xml:space="preserve">Zřízení lože z kameniva pod dlažbu tl. do 250 mm </t>
  </si>
  <si>
    <t>3,95*5</t>
  </si>
  <si>
    <t>oprava chodníku:30,95</t>
  </si>
  <si>
    <t>nový chodník:250,85</t>
  </si>
  <si>
    <t>zpomalovací pruh:3,95*5</t>
  </si>
  <si>
    <t>zpevněné plochy kolem hřiště:250,85</t>
  </si>
  <si>
    <t>596215041R00</t>
  </si>
  <si>
    <t xml:space="preserve">Kladení zámkové dlažby tl. 8 cm do drtě tl. 5 cm </t>
  </si>
  <si>
    <t>596291113R00</t>
  </si>
  <si>
    <t xml:space="preserve">Řezání zámkové dlažby tl. 80 mm </t>
  </si>
  <si>
    <t>betonová dlažba</t>
  </si>
  <si>
    <t>3*5+4</t>
  </si>
  <si>
    <t>okapový chodník</t>
  </si>
  <si>
    <t>14,5</t>
  </si>
  <si>
    <t>19,75*0,25*2,6</t>
  </si>
  <si>
    <t>oprava chodníku:30,95*1,05</t>
  </si>
  <si>
    <t>5924511751RZ1</t>
  </si>
  <si>
    <t>Dlažba HOLLAND I 20x10x8 cm</t>
  </si>
  <si>
    <t>zpomalovací pruh</t>
  </si>
  <si>
    <t>- šikminy (nájezd) - barva šedá, přírodní</t>
  </si>
  <si>
    <t>- přechod -  barva černá</t>
  </si>
  <si>
    <t>3,95*5*1,05</t>
  </si>
  <si>
    <t>592451220</t>
  </si>
  <si>
    <t>Dlažba HOLLAND VI 40x40x6 cm přírodní</t>
  </si>
  <si>
    <t>Dlažba HOLLAND VI 40x20x6 cm přírodní</t>
  </si>
  <si>
    <t>250,85*1,05</t>
  </si>
  <si>
    <t>639571115R00</t>
  </si>
  <si>
    <t xml:space="preserve">Podklad pod okapový chodník ze štěrku tl.150 mm </t>
  </si>
  <si>
    <t>914001121RT6</t>
  </si>
  <si>
    <t>Osaz.sloupku dopr.značky vč. bet.základu+Al patka včetně dodávky sloupku a značky</t>
  </si>
  <si>
    <t>915701111R00</t>
  </si>
  <si>
    <t xml:space="preserve">Zřízení vodorovného značení z nátěr.hmot tl.do 3mm </t>
  </si>
  <si>
    <t>přechod:2,15*0,5*5</t>
  </si>
  <si>
    <t>trojúhelníky:0,1*6</t>
  </si>
  <si>
    <t>oprava chodníků:20,1+1,8+18,25</t>
  </si>
  <si>
    <t>nový chodník:5,38+3,65+13+3+22,7+4+5,9+3,5+23,7+3,25</t>
  </si>
  <si>
    <t>zpomal. pruh:2</t>
  </si>
  <si>
    <t>917732111RT7</t>
  </si>
  <si>
    <t>Osazení ležat. obrub. bet. bez opěr,lože z C 12/15 včetně obrubníku ABO 2 - 15 100/15/25</t>
  </si>
  <si>
    <t>- napojení a přechod zpomalovacího pruhu</t>
  </si>
  <si>
    <t>5*4</t>
  </si>
  <si>
    <t>40444935.RZ1</t>
  </si>
  <si>
    <t>Značka dopr.A7b, 500/500 mm,  fól1, EG7letá Zpomalovací práh</t>
  </si>
  <si>
    <t>- sloupky součásti značky IP6 - oprava komunikace</t>
  </si>
  <si>
    <t>07-01 Zpevněné plochy SO 7</t>
  </si>
  <si>
    <t>S08</t>
  </si>
  <si>
    <t>Přístřešky včetně vybavení - SO 8</t>
  </si>
  <si>
    <t>S08 Přístřešky včetně vybavení - SO 8</t>
  </si>
  <si>
    <t>08-01</t>
  </si>
  <si>
    <t>Stavební práce SO 8</t>
  </si>
  <si>
    <t>0,4*0,4*1*2*2</t>
  </si>
  <si>
    <t>koše:0,3*0,3*1*2</t>
  </si>
  <si>
    <t>střídačky:0,4*0,4*1*2*2</t>
  </si>
  <si>
    <t>0,4*0,4*0,9*2*2</t>
  </si>
  <si>
    <t>koše:0,3*0,3*0,9*2</t>
  </si>
  <si>
    <t>0,0044*2*0,9*1,3</t>
  </si>
  <si>
    <t>592891081RZ1</t>
  </si>
  <si>
    <t>Lavička betonová se sedákem z masivních prken 2,0x0,4x0,45 m, D+M</t>
  </si>
  <si>
    <t>ŽELEZOBETONOVÁ KONSTRUKCE</t>
  </si>
  <si>
    <t>SEDÁK Z MASIVNÍCH PRKEN - TEAKOVÉ DŘEVI, IMPREGNACE, LAKOVÁNÍ</t>
  </si>
  <si>
    <t>592891082RZ1</t>
  </si>
  <si>
    <t>Odpadkový koš 50 l D+M</t>
  </si>
  <si>
    <t>Odpadkový koš o objemu 50 l, odolný proti vandalismu. Je vyrobený z polyethylenu odolného vůči UV záření, se zinkovaným sloupkem. Délka sloupku je 1,5 m.</t>
  </si>
  <si>
    <t>Vlastnosti:</t>
  </si>
  <si>
    <t>- odpadkový koš 50 l, rozměr cca 35x35x85 cm</t>
  </si>
  <si>
    <t>- pozinkovaný sloupek, výška 1,5 m</t>
  </si>
  <si>
    <t>- materiál polyethylen</t>
  </si>
  <si>
    <t>- odolný vůči UV záření</t>
  </si>
  <si>
    <t>- vnější otevírání slouží pro rychlé vyprazdňování</t>
  </si>
  <si>
    <t>- odolnost proti vandalismu</t>
  </si>
  <si>
    <t xml:space="preserve">- reliéf koše proti graffiti a polepování plakáty </t>
  </si>
  <si>
    <t>- zámek na trojhranný klíč</t>
  </si>
  <si>
    <t>- barva tmavě šedá</t>
  </si>
  <si>
    <t>767995110RZ1</t>
  </si>
  <si>
    <t>Přístřešek (střídačka) 5,1x1,8x2,6 m D+M</t>
  </si>
  <si>
    <t>NEREZOVÝ RÁM, KARTÁČOVANÁ NEREZ</t>
  </si>
  <si>
    <t xml:space="preserve">- STŘEŠNÍ KRYTINA Z POLYKARBONÁTŮ, 100% UV OCHRANA, TLOUŠŤKA 20 mm </t>
  </si>
  <si>
    <t xml:space="preserve">  DUTINKOVÝ POLYKARBONÁT</t>
  </si>
  <si>
    <t>08-01 Stavební práce SO 8</t>
  </si>
  <si>
    <t>S09</t>
  </si>
  <si>
    <t>Workoutové hřiště - SO 9</t>
  </si>
  <si>
    <t>S09 Workoutové hřiště - SO 9</t>
  </si>
  <si>
    <t>09-01</t>
  </si>
  <si>
    <t>Stavební práce SO 9</t>
  </si>
  <si>
    <t>122201101R00</t>
  </si>
  <si>
    <t xml:space="preserve">Odkopávky nezapažené v hor. 3 do 100 m3 </t>
  </si>
  <si>
    <t>plocha hřiště:17,55*5,7*0,5</t>
  </si>
  <si>
    <t>shrnutá ornice:-17,55*5,7*0,15</t>
  </si>
  <si>
    <t>1*(0,3*0,3)*5</t>
  </si>
  <si>
    <t>1*(0,4*0,4)*13</t>
  </si>
  <si>
    <t>1*(1,15*0,4)*2</t>
  </si>
  <si>
    <t>1*(1*0,4)*2</t>
  </si>
  <si>
    <t>1*0,95*0,4</t>
  </si>
  <si>
    <t>1*0,4*1,39</t>
  </si>
  <si>
    <t>5,186</t>
  </si>
  <si>
    <t>35,0123</t>
  </si>
  <si>
    <t xml:space="preserve">Polštář základu z kameniva  drceného 0-32 mm </t>
  </si>
  <si>
    <t>0,12*17,45*5,65</t>
  </si>
  <si>
    <t>0,2*(17,55*5,7)</t>
  </si>
  <si>
    <t>17,55*5,7*0,15</t>
  </si>
  <si>
    <t>17,55*5,7*1,30*0,0044</t>
  </si>
  <si>
    <t>0,75*(0,3*0,3)*5</t>
  </si>
  <si>
    <t>0,75*(0,4*0,4)*13</t>
  </si>
  <si>
    <t>0,75*(1,15*0,4)*2</t>
  </si>
  <si>
    <t>0,75*(1*0,4)*2</t>
  </si>
  <si>
    <t>0,75*0,95*0,4</t>
  </si>
  <si>
    <t>0,75*0,4*1,39</t>
  </si>
  <si>
    <t>0,75*(0,3*4)*5</t>
  </si>
  <si>
    <t>0,75*(0,4*4)*13</t>
  </si>
  <si>
    <t>0,75*(1,152+2*0,4)*2</t>
  </si>
  <si>
    <t>0,75*(1*2+2*0,4)*2</t>
  </si>
  <si>
    <t>0,75*(2*0,95+2*0,4)</t>
  </si>
  <si>
    <t>0,75*(0,4*2+2*1,39)</t>
  </si>
  <si>
    <t>275361214R00</t>
  </si>
  <si>
    <t xml:space="preserve">Výztuž základových patek do 12mm z oceli 10505 (R) </t>
  </si>
  <si>
    <t>pruty d12</t>
  </si>
  <si>
    <t>třmínky d6</t>
  </si>
  <si>
    <t>12:0,000888*0,75*4*5</t>
  </si>
  <si>
    <t>0,000888*0,75*8*13</t>
  </si>
  <si>
    <t>0,000888*0,75*14</t>
  </si>
  <si>
    <t>0,000888*0,75*16*5</t>
  </si>
  <si>
    <t>6:0,000222*4*5*0,9</t>
  </si>
  <si>
    <t>0,000222*4*13*1,3</t>
  </si>
  <si>
    <t>0,000222*4*3*3</t>
  </si>
  <si>
    <t>0,000222*4*4*3,1</t>
  </si>
  <si>
    <t>17,45*5,65</t>
  </si>
  <si>
    <t>589152007RZ1</t>
  </si>
  <si>
    <t>Kryt sport. ploch z pryž. dlaždic tl. 90 mm vč. dodávky pryž. desky 500x500x90 mm</t>
  </si>
  <si>
    <t xml:space="preserve">Povrch workoutového hřiště bude proveden z pryžových desek tl. 90 mm, které tlumí náraz při pádu z výšky. Jedná se o desky z pryžového granulátu z recyklátu a gumového granulátu SBR. Rozměr dlaždic cca 500x500x90 mm, kritická výška pádu (HIC) 270 cm. Spojení desek bude provedeno systémovými plastovými spojkami. </t>
  </si>
  <si>
    <t>916231001R00</t>
  </si>
  <si>
    <t xml:space="preserve">Osazení obrub ploch pro tělovýchovu </t>
  </si>
  <si>
    <t>1,28*2+5,7*2+17,55</t>
  </si>
  <si>
    <t>272529981RZ1</t>
  </si>
  <si>
    <t>Obrubník pryžový 1000x250x50 mm</t>
  </si>
  <si>
    <t>Obvod hřiště bude vymezen obrubníkem o rozměrech 1000x250x50 mm z pryžového granulátu z recyklátu a gumového granulátu SBR</t>
  </si>
  <si>
    <t>(1,28*2+5,7*2+17,55)*1,05</t>
  </si>
  <si>
    <t>0,9145</t>
  </si>
  <si>
    <t>09-01 Stavební práce SO 9</t>
  </si>
  <si>
    <t>09-02</t>
  </si>
  <si>
    <t>Vybavení SO 9</t>
  </si>
  <si>
    <t>79900091</t>
  </si>
  <si>
    <t xml:space="preserve">STUPŇOVANÁ LAVICE U </t>
  </si>
  <si>
    <t>Materiál: celonerezové provedení, nelakované</t>
  </si>
  <si>
    <t>Kotvení : designové bezpečnostní objímky</t>
  </si>
  <si>
    <t>Kotvení sloupů: betonové patky</t>
  </si>
  <si>
    <t>79900093</t>
  </si>
  <si>
    <t>OTOČNÁ LAVICE pro trénink břišních svalů</t>
  </si>
  <si>
    <t>79900096</t>
  </si>
  <si>
    <t>LAVICE pro odpočinek</t>
  </si>
  <si>
    <t>79900100</t>
  </si>
  <si>
    <t>TABULE S NÁVODY s návštevním řádem a návody na cvičení</t>
  </si>
  <si>
    <t>79900104</t>
  </si>
  <si>
    <t xml:space="preserve">WOCLUB MEDIUM PRO hřiště </t>
  </si>
  <si>
    <t>6x Hrazda v různých výškách</t>
  </si>
  <si>
    <t xml:space="preserve">1x Svislá hrazda </t>
  </si>
  <si>
    <t>1x Půlená hrazda pro neomezený pohyb na hrazdě</t>
  </si>
  <si>
    <t>1x W Bar k zavěšení kruhů nebo TRX</t>
  </si>
  <si>
    <t>1x Human Flag pro trénink vlajek</t>
  </si>
  <si>
    <t>1x Trojité bradla PRO s různou šířkou pro ideální úchop</t>
  </si>
  <si>
    <t>1x Monkey Bar pro ručkování a různé druhy úchopů</t>
  </si>
  <si>
    <t>1x Žebřiny</t>
  </si>
  <si>
    <t>1x Stupňovaná lavice L pro dynamický trénink nohou</t>
  </si>
  <si>
    <t>Materiál : celonerezové provedení, nelakované</t>
  </si>
  <si>
    <t>79900153</t>
  </si>
  <si>
    <t>STALKY PRO sloužící jako mini bradla pro trénink stojek</t>
  </si>
  <si>
    <t>79900168</t>
  </si>
  <si>
    <t xml:space="preserve">NÍZKÉ TROJHRAZDY PRO </t>
  </si>
  <si>
    <t>Materiál hrazd: celonerezové provedení, nelakované</t>
  </si>
  <si>
    <t>Kotvení hrazd: designové bezpečnostní objímky</t>
  </si>
  <si>
    <t>79900221</t>
  </si>
  <si>
    <t xml:space="preserve">Montáž vybavení </t>
  </si>
  <si>
    <t>včetně revize</t>
  </si>
  <si>
    <t>79900222</t>
  </si>
  <si>
    <t xml:space="preserve">Doprava </t>
  </si>
  <si>
    <t>09-02 Vybavení SO 9</t>
  </si>
  <si>
    <t>S10</t>
  </si>
  <si>
    <t>Výsadba zeleně - SO 10</t>
  </si>
  <si>
    <t>S10 Výsadba zeleně - SO 10</t>
  </si>
  <si>
    <t>10-01</t>
  </si>
  <si>
    <t>Výsadba zeleně SO 10</t>
  </si>
  <si>
    <t>1*130*0,5</t>
  </si>
  <si>
    <t>odstranění nevhodné zeminy</t>
  </si>
  <si>
    <t>167101101R00</t>
  </si>
  <si>
    <t xml:space="preserve">Nakládání výkopku z hor.1-4 v množství do 100 m3 </t>
  </si>
  <si>
    <t>174201101R00</t>
  </si>
  <si>
    <t xml:space="preserve">Zásyp jam, rýh, šachet bez zhutnění </t>
  </si>
  <si>
    <t>nová zemina včetně dopravy</t>
  </si>
  <si>
    <t>1*130*0,4</t>
  </si>
  <si>
    <t>184004722R00</t>
  </si>
  <si>
    <t xml:space="preserve">Výsadba sazenic keřů bez balu, výšky do 60 cm </t>
  </si>
  <si>
    <t>3ks/m</t>
  </si>
  <si>
    <t>390</t>
  </si>
  <si>
    <t>026621091RZ1</t>
  </si>
  <si>
    <t>Cypříšek Lawsonův - Chamaecyparis lawsoniana</t>
  </si>
  <si>
    <t>velikost 40-60 cm</t>
  </si>
  <si>
    <t>kontejner o objemu 10 litrů</t>
  </si>
  <si>
    <t>10364101RZ1</t>
  </si>
  <si>
    <t>Zemina pro výsadbu cypřišů</t>
  </si>
  <si>
    <t>mírně kyselá půda vhodná pro výsadbu cypřišů</t>
  </si>
  <si>
    <t>52</t>
  </si>
  <si>
    <t>639571211RZ1</t>
  </si>
  <si>
    <t>Kačírek pod  výsadbu Cypřišů tl. 100 mm včetně dodávky kameniva</t>
  </si>
  <si>
    <t>v šířce 1,0 m</t>
  </si>
  <si>
    <t>639571312RZ1</t>
  </si>
  <si>
    <t>Kačírek - textilie proti prorůstání 100g/m2 včetně dodávky geotextílie</t>
  </si>
  <si>
    <t>130*1,2</t>
  </si>
  <si>
    <t>916581111R00</t>
  </si>
  <si>
    <t xml:space="preserve">Osazení plastového zahradního obrubníku na trny </t>
  </si>
  <si>
    <t>35+35+60</t>
  </si>
  <si>
    <t>28324425</t>
  </si>
  <si>
    <t>Obrubník neviditelný plastový Border dl. 4,8 m</t>
  </si>
  <si>
    <t>Neviditelný obrubník Border 4,8 m, černý</t>
  </si>
  <si>
    <t>Materiál: plast.</t>
  </si>
  <si>
    <t>Váha: 2 kg</t>
  </si>
  <si>
    <t>Rozměry:	8 kusů, délka 60 cm, výška 4,5 cm, celková délka 4,8 m</t>
  </si>
  <si>
    <t>Neviditelný obrubník Border je určen k oddělení různých povrchů na zahradě, k ohraničení stromů a keřů v trávníku, k vytvoření obruby zahradního chodníku apod. Plastový zahradní obrubník</t>
  </si>
  <si>
    <t>28</t>
  </si>
  <si>
    <t>10-01 Výsadba zeleně SO 10</t>
  </si>
  <si>
    <t>Z01</t>
  </si>
  <si>
    <t>Odstranění objektů</t>
  </si>
  <si>
    <t>Z01 Odstranění objektů</t>
  </si>
  <si>
    <t>01-01 Ostatní náklady</t>
  </si>
  <si>
    <t>01-02 Vedlejší náklady</t>
  </si>
  <si>
    <t>Odstranění objektu SO1 - stavební část</t>
  </si>
  <si>
    <t>961055111R00</t>
  </si>
  <si>
    <t xml:space="preserve">Bourání základů železobetonových </t>
  </si>
  <si>
    <t>blok B + vstup:165,25*0,65</t>
  </si>
  <si>
    <t>spoj. chodba B-C:30,04*1,05*2</t>
  </si>
  <si>
    <t>spoj. chodba A-B:31,9*1,05*2</t>
  </si>
  <si>
    <t>962031132R00</t>
  </si>
  <si>
    <t xml:space="preserve">Bourání příček cihelných tl. 10 cm </t>
  </si>
  <si>
    <t>- příčky</t>
  </si>
  <si>
    <t>- přizdívky sociální zařízení, WC</t>
  </si>
  <si>
    <t>1NP:2,8*(2*2+0,85*2+1,86+0,4*8+4,7+1,57*3+0,75*2+0,2*2+4,6+1,2+1,25+0,55*4+0,2*2)</t>
  </si>
  <si>
    <t>2,8*(5,79+1,675)+1,5*(2,71+1,85+2,7+1,5+0,92*2)+2,2*(2,7+1,1*2)</t>
  </si>
  <si>
    <t>2NP:2,8*(0,3*8+0,5*2+0,75+0,45+5,7*2+0,475*2+1,85+2+0,55*2*2+0,2*2)</t>
  </si>
  <si>
    <t>2,2*(5,7+4,01+1*5)+1,5*(5,7+1,5)</t>
  </si>
  <si>
    <t>3NP:2,8*(0,3*8+0,5*2+0,75+0,45+5,7*2+0,475*2+1,85+2+0,55*2*2+0,2*2)</t>
  </si>
  <si>
    <t>4NP:2,8*(0,3*8+0,5*2+0,75+0,45+5,7+0,475*2+4,6+2,45+2,35+3*0,9+0,55+0,25*2)</t>
  </si>
  <si>
    <t>2,2*(5,7+4,01+1*5)+1,5*(5,7+0,5)</t>
  </si>
  <si>
    <t>5NP:2,8*(0,3*8+0,5*2+0,75+0,45+5,7+0,475*2+4,6+2,45+2,35+3*0,9+0,55+0,25*2)</t>
  </si>
  <si>
    <t>krček:2,6*(2,36*2+3,15+3,5)</t>
  </si>
  <si>
    <t>962032231R00</t>
  </si>
  <si>
    <t xml:space="preserve">Bourání zdiva z cihel pálených na MVC </t>
  </si>
  <si>
    <t>vstupní jednopodlažní část + spojovací chodby</t>
  </si>
  <si>
    <t>vstup:4,75*(4,05*2+4,1*2+2)*0,35</t>
  </si>
  <si>
    <t>-0,35*(2,4*1,5*2+1,5*2,2+2,37*2,3*2)</t>
  </si>
  <si>
    <t>spoj. chodba A-B:0,35*(31,9*2,9+31,9*3,2)-0,35*(29,5*2)</t>
  </si>
  <si>
    <t>spoj. chodba B-C:0,35*(28,1*2,9+2,3*2,9+12,65*2,3+35,65*3,2+2,66*3,2)</t>
  </si>
  <si>
    <t>-0,35*(16,5*2+14,5*2+0,9*2)</t>
  </si>
  <si>
    <t>962051116R00</t>
  </si>
  <si>
    <t xml:space="preserve">Bourání příček železobetonových tl. 15 cm </t>
  </si>
  <si>
    <t>1NP:2,78*(13,52*8+3,45*15)</t>
  </si>
  <si>
    <t>-(1,8*2,36*6+0,8*2,05*17)</t>
  </si>
  <si>
    <t>2NP:2,78*(13,52*8+3,45*16)</t>
  </si>
  <si>
    <t>-(1,8*2,36*8+0,8*2,05*17)</t>
  </si>
  <si>
    <t>3NP:2,78*(13,52*8+3,45*16)</t>
  </si>
  <si>
    <t>4NP:2,78*(13,52*8+3,45*16)</t>
  </si>
  <si>
    <t>1PP-5NP:0,24*(14*2+32,25*2)*16,5</t>
  </si>
  <si>
    <t>1NP:-0,24*(0,9*0,9*6+2,15*1,5*14+1,8*0,9+0,6*0,9*4+1,5*2,3+1,5*2,3)</t>
  </si>
  <si>
    <t>2NP:-0,24*(0,9*0,9*6+0,6*0,9+1,5*1,2+1,8*0,9+1,5*2,05+0,7*1,5*28+0,75*2,2*14)</t>
  </si>
  <si>
    <t>3NP:-0,24*(0,9*0,9*6+0,6*0,9+1,8*0,9+1,5*2,05*2+0,7*1,5*28+0,75*2,2*14)</t>
  </si>
  <si>
    <t>4NP:-0,24*(0,9*0,9*6+0,6*0,9+1,8*0,9+1,5*2,05*2+0,7*1,5*28+0,75*2,2*14)</t>
  </si>
  <si>
    <t>5NP:-0,24*(0,9*0,9*6+0,6*0,9+1,8*0,9+1,5*2,05*2+0,7*1,5*28+0,75*2,2*14)</t>
  </si>
  <si>
    <t>962081141R00</t>
  </si>
  <si>
    <t xml:space="preserve">Bourání příček ze skleněných tvárnic tl. 15 cm </t>
  </si>
  <si>
    <t>copilitové stěny - spojovací chodba</t>
  </si>
  <si>
    <t>1NP:29,5*1,9+16,5*1,9+14,5*1,9</t>
  </si>
  <si>
    <t>nad 1PP:0,12*(14*32,73)</t>
  </si>
  <si>
    <t>nad 1NP:0,12*(14*32,73)</t>
  </si>
  <si>
    <t>nad 2NP:0,12*(14*32,73+2,55*0,75*14)</t>
  </si>
  <si>
    <t>nad 3NP:0,12*(14*32,73+2,55*0,75*14)</t>
  </si>
  <si>
    <t>nad 4NP:0,12*(14*32,73+2,55*0,75*14)</t>
  </si>
  <si>
    <t>nad 5NP:0,12*(14*32,73)+0,15*(15+33,73)</t>
  </si>
  <si>
    <t>vstup:0,15*(10,9*4,34)</t>
  </si>
  <si>
    <t>spoj. chodba A-B:0,15*(31,9*3,2)</t>
  </si>
  <si>
    <t>spoj. chodba B-C:0,15*(23,35*3,2+17,1*3,1)</t>
  </si>
  <si>
    <t>963053936R00</t>
  </si>
  <si>
    <t xml:space="preserve">Bourání ŽB schodišťových ramen samonosných </t>
  </si>
  <si>
    <t>2,95*3,45*4</t>
  </si>
  <si>
    <t>0,8*2,15</t>
  </si>
  <si>
    <t>964073221R00</t>
  </si>
  <si>
    <t xml:space="preserve">Vybourání nosníků ze zdi cihelné dl. 4 m, 20 kg/m </t>
  </si>
  <si>
    <t>965042141RT3</t>
  </si>
  <si>
    <t>Bourání mazanin betonových tl. 10 cm, nad 4 m2 pneumat. kladivo, tl. mazaniny 5 - 8 cm</t>
  </si>
  <si>
    <t>1NP:0,08*612,14</t>
  </si>
  <si>
    <t>2NP:0,08*410,77</t>
  </si>
  <si>
    <t>3NP:0,08*410,77</t>
  </si>
  <si>
    <t>4NP:0,08*410,14</t>
  </si>
  <si>
    <t>5NP:0,08*410,14</t>
  </si>
  <si>
    <t>965042241RT4</t>
  </si>
  <si>
    <t>Bourání mazanin betonových tl. nad 10 cm, nad 4 m2 pneumat. kladivo, tl. mazaniny 10 - 15 cm</t>
  </si>
  <si>
    <t>mazanina 1PP</t>
  </si>
  <si>
    <t>podkladní mazanina</t>
  </si>
  <si>
    <t>1PP:0,1*(317,62+29,21)</t>
  </si>
  <si>
    <t>spoj chodba B-C:0,1*(91,61)</t>
  </si>
  <si>
    <t>spoj. chodba A-B:0,1*(75,48)</t>
  </si>
  <si>
    <t>965049111R00</t>
  </si>
  <si>
    <t xml:space="preserve">Příplatek, bourání mazanin se svař. síťí tl. 10 cm </t>
  </si>
  <si>
    <t>podlahy:180,3168</t>
  </si>
  <si>
    <t>Bourání dlaždic keramických tl. 1 cm, nad 1 m2 sbíječka, dlaždice keramické</t>
  </si>
  <si>
    <t>1NP:10,11+20,79+11,23+2,51+4,54+2,59+0,92+3,25+2,59+0,92+19,7+11,96+5,4+1,64</t>
  </si>
  <si>
    <t>2NP:19,7+11,12+4,32+3,52</t>
  </si>
  <si>
    <t>3NP:19,7+11,12+4,32+3,52</t>
  </si>
  <si>
    <t>4NP:19,7+7,64+5,52+3,84+1,31</t>
  </si>
  <si>
    <t>5NP:19,7+7,64+5,52+3,84+1,31</t>
  </si>
  <si>
    <t>965081723R00</t>
  </si>
  <si>
    <t xml:space="preserve">Bourání dlažeb kamenin. tl. do 25 mm, pl.nad 1 m2 </t>
  </si>
  <si>
    <t>balkony</t>
  </si>
  <si>
    <t>1NP:0</t>
  </si>
  <si>
    <t>2NP:0,75*2,55*14</t>
  </si>
  <si>
    <t>3NP:0,75*2,55*14</t>
  </si>
  <si>
    <t>4NP:0,75*2,55*14</t>
  </si>
  <si>
    <t>5NP:0,75*2,55*14</t>
  </si>
  <si>
    <t>965081813RT2</t>
  </si>
  <si>
    <t>Bourání dlažeb terac.,čedič. tl.do 30 mm, nad 1 m2 sbíječkou, dlaždice teracové</t>
  </si>
  <si>
    <t>1NP:86,31+37,17+51,07</t>
  </si>
  <si>
    <t>965082933R00</t>
  </si>
  <si>
    <t xml:space="preserve">Odstranění násypu tl. do 20 cm, plocha nad 2 m2 </t>
  </si>
  <si>
    <t>vstup:0,1*10,2*3,7</t>
  </si>
  <si>
    <t>965082941R00</t>
  </si>
  <si>
    <t xml:space="preserve">Odstranění násypu tl. nad 20 cm jakékoliv plochy </t>
  </si>
  <si>
    <t>střechy</t>
  </si>
  <si>
    <t>0,25*32,25*13,52</t>
  </si>
  <si>
    <t>968061112R00</t>
  </si>
  <si>
    <t xml:space="preserve">Vyvěšení dřevěných okenních křídel pl. do 1,5 m2 </t>
  </si>
  <si>
    <t>1NP:25+25+8+4</t>
  </si>
  <si>
    <t>2NP:20+18+3</t>
  </si>
  <si>
    <t>3NP:20+18+1</t>
  </si>
  <si>
    <t>4NP:20+18+1</t>
  </si>
  <si>
    <t>5NP:18+18+1</t>
  </si>
  <si>
    <t>968061125R00</t>
  </si>
  <si>
    <t xml:space="preserve">Vyvěšení dřevěných dveřních křídel pl. do 2 m2 </t>
  </si>
  <si>
    <t>1NP:43+2</t>
  </si>
  <si>
    <t>2NP:26+14</t>
  </si>
  <si>
    <t>3NP:26+14</t>
  </si>
  <si>
    <t>4NP:28+14</t>
  </si>
  <si>
    <t>5NP:28+14</t>
  </si>
  <si>
    <t>968062244R00</t>
  </si>
  <si>
    <t xml:space="preserve">Vybourání dřevěných rámů oken jednoduch. pl. 1 m2 </t>
  </si>
  <si>
    <t>1NP:0,9*0,9*10+0,6*0,9*4</t>
  </si>
  <si>
    <t>2NP:0,9*0,9*11+0,6*0,9</t>
  </si>
  <si>
    <t>3NP:0,9*0,9*11+0,6*0,9</t>
  </si>
  <si>
    <t>4NP:0,9*0,9*11+0,6*0,9</t>
  </si>
  <si>
    <t>5NP:0,9*0,9*9+0,6*0,9</t>
  </si>
  <si>
    <t>968062245R00</t>
  </si>
  <si>
    <t xml:space="preserve">Vybourání dřevěných rámů oken jednoduch. pl. 2 m2 </t>
  </si>
  <si>
    <t>1NP:</t>
  </si>
  <si>
    <t>2NP:0,72*1,4*28+0,65*2,1*14</t>
  </si>
  <si>
    <t>3NP:0,72*1,4*28+0,65*2,1*14</t>
  </si>
  <si>
    <t>4NP:0,72*1,4*28+0,65*2,1*14</t>
  </si>
  <si>
    <t>5NP:0,72*1,4*28+0,65*2,1*14</t>
  </si>
  <si>
    <t>968062246R00</t>
  </si>
  <si>
    <t xml:space="preserve">Vybourání dřevěných rámů oken jednoduch. pl. 4 m2 </t>
  </si>
  <si>
    <t>1NP:2,1*1,5*14+2,4*1,5*2</t>
  </si>
  <si>
    <t>2NP:1,5*2,05*1</t>
  </si>
  <si>
    <t>3NP:1,5*2,05*2</t>
  </si>
  <si>
    <t>4NP:1,5*2,05*2</t>
  </si>
  <si>
    <t>5NP:1,5*2,05*2</t>
  </si>
  <si>
    <t>968071125R00</t>
  </si>
  <si>
    <t xml:space="preserve">Vyvěšení, zavěšení kovových křídel dveří pl. 2 m2 </t>
  </si>
  <si>
    <t>1NP:2</t>
  </si>
  <si>
    <t>968072455R00</t>
  </si>
  <si>
    <t xml:space="preserve">Vybourání kovových dveřních zárubní pl. do 2 m2 </t>
  </si>
  <si>
    <t>1NP:0,9*2,05*22+0,7*2,05*17+1*2,05</t>
  </si>
  <si>
    <t>2NP:0,9*2,05*17+0,7*2,05*5</t>
  </si>
  <si>
    <t>3NP:0,9*2,05*17+0,7*2,05*5</t>
  </si>
  <si>
    <t>4NP:0,9*2,05*17+0,7*2,05*7</t>
  </si>
  <si>
    <t>5NP:0,9*2,05*17+0,7*2,05*7</t>
  </si>
  <si>
    <t>968072456R00</t>
  </si>
  <si>
    <t xml:space="preserve">Vybourání kovových dveřních zárubní pl. nad 2 m2 </t>
  </si>
  <si>
    <t>1:1,5*2,1</t>
  </si>
  <si>
    <t>968091001R00</t>
  </si>
  <si>
    <t xml:space="preserve">Bourání parapetů teracových š. do 30 cm tl.3 cm </t>
  </si>
  <si>
    <t>1NP:2,15*14+0,6*4+0,9*6</t>
  </si>
  <si>
    <t>2NP:2,15*14+1,5*2+1,8*2+0,9*6+0,6</t>
  </si>
  <si>
    <t>3NP:2,15*14+1,5*2+1,8*2+0,9*6+0,6</t>
  </si>
  <si>
    <t>4NP:2,15*14+1,5*2+1,8*2+0,9*6+0,6</t>
  </si>
  <si>
    <t>5NP:2,15*14+1,5*2+1,8+0,9*6+0,6</t>
  </si>
  <si>
    <t>978059531R00</t>
  </si>
  <si>
    <t xml:space="preserve">Odsekání vnitřních obkladů stěn nad 2 m2 </t>
  </si>
  <si>
    <t>1NP:1,7*(1,6*3)+1,2*0,7*6+1,5*(2,7+0,6+2,7+0,6*2+1,85+0,6)</t>
  </si>
  <si>
    <t>2NP:1,5*(3,25+0,5*2+1+1,55+0,55*2+5,6+1,1+0,4*3+2+0,6*2)</t>
  </si>
  <si>
    <t>2*(5,7+4+1,1*7)</t>
  </si>
  <si>
    <t>3NP:1,5*(3,25+0,5*2+1+1,55+0,55*2+5,6+1,1+0,4*3+2+0,6*2)</t>
  </si>
  <si>
    <t>4NP:1,5*(3,25+0,5*2+1+0,85+2,35+0,4+5,6+1,1+0,4*3)</t>
  </si>
  <si>
    <t>5NP:1,5*(3,25+0,5*2+1+0,85+2,35+0,4+5,6+1,1+0,4*3)</t>
  </si>
  <si>
    <t>999281111R00</t>
  </si>
  <si>
    <t xml:space="preserve">Přesun hmot pro opravy a údržbu do výšky 25 m </t>
  </si>
  <si>
    <t>712</t>
  </si>
  <si>
    <t>Živičné krytiny</t>
  </si>
  <si>
    <t>712 Živičné krytiny</t>
  </si>
  <si>
    <t>712300832RT3</t>
  </si>
  <si>
    <t>Odstranění povlakové krytiny střech do 10° 2vrstvé z ploch jednotlivě nad 20 m2</t>
  </si>
  <si>
    <t>vstup:10,89*4,35</t>
  </si>
  <si>
    <t>střecha:15*33,73</t>
  </si>
  <si>
    <t>998712203R00</t>
  </si>
  <si>
    <t xml:space="preserve">Přesun hmot pro povlakové krytiny, výšky do 24 m </t>
  </si>
  <si>
    <t>713100812R00</t>
  </si>
  <si>
    <t xml:space="preserve">Odstranění tepelné izolace, polystyrén tl. do 5 cm </t>
  </si>
  <si>
    <t>střecha</t>
  </si>
  <si>
    <t>15*33,73</t>
  </si>
  <si>
    <t>10,89*4,34</t>
  </si>
  <si>
    <t>725110811R00</t>
  </si>
  <si>
    <t xml:space="preserve">Demontáž klozetů splachovacích </t>
  </si>
  <si>
    <t>včetně splachovacích nádrží</t>
  </si>
  <si>
    <t>1NP:6+2</t>
  </si>
  <si>
    <t>2NP:4</t>
  </si>
  <si>
    <t>3NP:4</t>
  </si>
  <si>
    <t>4NP:6</t>
  </si>
  <si>
    <t>5NP:6</t>
  </si>
  <si>
    <t>725122817R00</t>
  </si>
  <si>
    <t xml:space="preserve">Demontáž pisoárů bez nádrže + 1 záchodkem </t>
  </si>
  <si>
    <t>2NP:3</t>
  </si>
  <si>
    <t>3NP:3</t>
  </si>
  <si>
    <t>4NP:0</t>
  </si>
  <si>
    <t>5NP:0</t>
  </si>
  <si>
    <t>725210821R00</t>
  </si>
  <si>
    <t xml:space="preserve">Demontáž umyvadel bez výtokových armatur </t>
  </si>
  <si>
    <t>1NP:4+2</t>
  </si>
  <si>
    <t>2NP:8</t>
  </si>
  <si>
    <t>3NP:9</t>
  </si>
  <si>
    <t>4NP:9</t>
  </si>
  <si>
    <t>5NP:11</t>
  </si>
  <si>
    <t>725220841R00</t>
  </si>
  <si>
    <t xml:space="preserve">Demontáž ocelové vany </t>
  </si>
  <si>
    <t>1NP:3</t>
  </si>
  <si>
    <t>725230812RZ1</t>
  </si>
  <si>
    <t xml:space="preserve">Demontáž vaničky na nohy </t>
  </si>
  <si>
    <t>2NP:1</t>
  </si>
  <si>
    <t>3NP:0</t>
  </si>
  <si>
    <t>5NP:1</t>
  </si>
  <si>
    <t>725240812R00</t>
  </si>
  <si>
    <t xml:space="preserve">Demontáž sprchových mís bez výtokových armatur </t>
  </si>
  <si>
    <t>3NP:1</t>
  </si>
  <si>
    <t>4NP:1</t>
  </si>
  <si>
    <t>725320821R00</t>
  </si>
  <si>
    <t xml:space="preserve">Demontáž dřezů dvojitých na konzolách </t>
  </si>
  <si>
    <t>1NP:1</t>
  </si>
  <si>
    <t>725330820R00</t>
  </si>
  <si>
    <t xml:space="preserve">Demontáž výlevky diturvitové </t>
  </si>
  <si>
    <t>2NP:0</t>
  </si>
  <si>
    <t>725820801R00</t>
  </si>
  <si>
    <t xml:space="preserve">Demontáž baterie nástěnné do G 3/4 </t>
  </si>
  <si>
    <t>1NP:8+4</t>
  </si>
  <si>
    <t>2NP:13</t>
  </si>
  <si>
    <t>3NP:13</t>
  </si>
  <si>
    <t>4NP:14</t>
  </si>
  <si>
    <t>5NP:16</t>
  </si>
  <si>
    <t>998725203R00</t>
  </si>
  <si>
    <t xml:space="preserve">Přesun hmot pro zařizovací předměty, výšky do 24 m </t>
  </si>
  <si>
    <t>764311821R00</t>
  </si>
  <si>
    <t xml:space="preserve">Demontáž krytiny, tabule 2 x 1 m, do 25 m2, do 30° </t>
  </si>
  <si>
    <t>spojovací chodba B-C:17,1*3,4+18,55*3,36+4,9*2,65</t>
  </si>
  <si>
    <t>spojovací chodba A-B:31,9*3,4</t>
  </si>
  <si>
    <t>764321823RZ1</t>
  </si>
  <si>
    <t xml:space="preserve">Demontáž oplechování atik, rš 500 mm </t>
  </si>
  <si>
    <t>3,1+17,1+2,665+18,8+2,76+4,35*2+10,19</t>
  </si>
  <si>
    <t>764331830R00</t>
  </si>
  <si>
    <t xml:space="preserve">Demontáž lemování zdí, rš 250 a 330 mm, do 30° </t>
  </si>
  <si>
    <t>14+2,1</t>
  </si>
  <si>
    <t>764352810R00</t>
  </si>
  <si>
    <t xml:space="preserve">Demontáž žlabů půlkruh. rovných, rš 330 mm, do 30° </t>
  </si>
  <si>
    <t>spoj. chod.B-C:22+10,15</t>
  </si>
  <si>
    <t>spoj. chod. A-B:</t>
  </si>
  <si>
    <t>764391820R00</t>
  </si>
  <si>
    <t xml:space="preserve">Demontáž závětrné lišty, rš 250 a 330 mm, do 30° </t>
  </si>
  <si>
    <t>10,19</t>
  </si>
  <si>
    <t>764410850R00</t>
  </si>
  <si>
    <t xml:space="preserve">Demontáž oplechování parapetů,rš od 100 do 330 mm </t>
  </si>
  <si>
    <t>1NP:0,9*8+0,6*4+2,3*2+2,1*14+29,5+16,5+14,5</t>
  </si>
  <si>
    <t>2NP:0,9*10+0,6+1,5*2+2,1*14</t>
  </si>
  <si>
    <t>3NP:0,9*10+0,6+1,5*2+2,1*14</t>
  </si>
  <si>
    <t>4NP:0,9*10+0,6+1,5*2+2,1*14</t>
  </si>
  <si>
    <t>5NP:0,9*8+0,6+1,5*2+2,1*14</t>
  </si>
  <si>
    <t>764454801R00</t>
  </si>
  <si>
    <t xml:space="preserve">Demontáž odpadních trub kruhových,D 75 a 100 mm </t>
  </si>
  <si>
    <t>3,3*2</t>
  </si>
  <si>
    <t>998764203R00</t>
  </si>
  <si>
    <t xml:space="preserve">Přesun hmot pro klempířské konstr., výšky do 24 m </t>
  </si>
  <si>
    <t>766112820R00</t>
  </si>
  <si>
    <t xml:space="preserve">Demontáž dřevěných stěn prosklených </t>
  </si>
  <si>
    <t>1NP:2,65*2,7</t>
  </si>
  <si>
    <t>2NP:2,65*2,7+3,45*2,7</t>
  </si>
  <si>
    <t>3NP:2,65*2,7+3,45*2,7</t>
  </si>
  <si>
    <t>4NP:2,65*2,7+3,45*2,7</t>
  </si>
  <si>
    <t>5NP¨:2,65*2,7+3,45*2,7</t>
  </si>
  <si>
    <t>766411811R00</t>
  </si>
  <si>
    <t xml:space="preserve">Demontáž obložení stěn panely velikosti do 1,5 m2 </t>
  </si>
  <si>
    <t>werzalit</t>
  </si>
  <si>
    <t>1NP:1,5*(5,36*2+0,4*2+1,35)</t>
  </si>
  <si>
    <t>2NP:1,5*(5,36*2+0,4*2+1,35)</t>
  </si>
  <si>
    <t>3NP:1,5*(5,36*2+0,4*2+1,35)</t>
  </si>
  <si>
    <t>4NP:1,5*(5,36*2+0,4*2+1,35)</t>
  </si>
  <si>
    <t>5NP:1,5*(5,36*2+0,4*2+1,35)</t>
  </si>
  <si>
    <t>766411822R00</t>
  </si>
  <si>
    <t xml:space="preserve">Demontáž podkladových roštů obložení stěn </t>
  </si>
  <si>
    <t>766662811R00</t>
  </si>
  <si>
    <t xml:space="preserve">Demontáž prahů dveří 1křídlových </t>
  </si>
  <si>
    <t>1NP:34</t>
  </si>
  <si>
    <t>2NP:17+5</t>
  </si>
  <si>
    <t>3NP:17+5</t>
  </si>
  <si>
    <t>4NP:17+7</t>
  </si>
  <si>
    <t>5NP:17+7</t>
  </si>
  <si>
    <t>766662812R00</t>
  </si>
  <si>
    <t xml:space="preserve">Demontáž prahů dveří 2křídlových </t>
  </si>
  <si>
    <t>998766202R00</t>
  </si>
  <si>
    <t xml:space="preserve">Přesun hmot pro truhlářské konstr., výšky do 12 m </t>
  </si>
  <si>
    <t>767132812R00</t>
  </si>
  <si>
    <t xml:space="preserve">Demontáž příček z plechu, svařovaných </t>
  </si>
  <si>
    <t>1NP:2*1,2*4+2*1*2</t>
  </si>
  <si>
    <t>2NP:2*1,2*3</t>
  </si>
  <si>
    <t>3NP:2*1,2*3</t>
  </si>
  <si>
    <t>4NP:2*1,2*4</t>
  </si>
  <si>
    <t>5NP:2*1,2*4</t>
  </si>
  <si>
    <t>zábradlí na balkonech</t>
  </si>
  <si>
    <t>zábradlí na schodišti</t>
  </si>
  <si>
    <t>1NP:15*(5,1+3,1+2,95*2)</t>
  </si>
  <si>
    <t>2NP:14*50+15*2,95*2</t>
  </si>
  <si>
    <t>3NP:14*40+15*2,95*2</t>
  </si>
  <si>
    <t>4NP:14*40+15*2,95*2</t>
  </si>
  <si>
    <t>5NP:14*40+15*1,8</t>
  </si>
  <si>
    <t>spojovací chodby - nosníky</t>
  </si>
  <si>
    <t>sloupky:20*2*(5+5+5)</t>
  </si>
  <si>
    <t>průvlaky:44*(14,5+16,5+22,3)</t>
  </si>
  <si>
    <t>998767203R00</t>
  </si>
  <si>
    <t xml:space="preserve">Přesun hmot pro zámečnické konstr., výšky do 24 m </t>
  </si>
  <si>
    <t>775</t>
  </si>
  <si>
    <t>Podlahy vlysové a parketové</t>
  </si>
  <si>
    <t>775 Podlahy vlysové a parketové</t>
  </si>
  <si>
    <t>775511800R00</t>
  </si>
  <si>
    <t xml:space="preserve">Demontáž podlah vlysových lepených včetně lišt </t>
  </si>
  <si>
    <t>1NP:18,15+19,7*8+18,49+12,77+2,65+2,55+12,77+26,43</t>
  </si>
  <si>
    <t>2NP:18,15+19,7*11+18,49+19,58</t>
  </si>
  <si>
    <t>3NP:18,15+19,7*11+18,49+19,58</t>
  </si>
  <si>
    <t>4NP:18,15+19,7*11+18,49+19,58</t>
  </si>
  <si>
    <t>5NP:18,15+19,7*11+18,49+19,58</t>
  </si>
  <si>
    <t>998775203R00</t>
  </si>
  <si>
    <t xml:space="preserve">Přesun hmot pro podlahy vlysové, výšky do 24 m </t>
  </si>
  <si>
    <t>776</t>
  </si>
  <si>
    <t>Podlahy povlakové</t>
  </si>
  <si>
    <t>776 Podlahy povlakové</t>
  </si>
  <si>
    <t>776401800R00</t>
  </si>
  <si>
    <t xml:space="preserve">Demontáž soklíků nebo lišt, pryžových nebo z PVC </t>
  </si>
  <si>
    <t>1NP:314,16</t>
  </si>
  <si>
    <t>2NP-5NP:4*340,3</t>
  </si>
  <si>
    <t>776511810R00</t>
  </si>
  <si>
    <t xml:space="preserve">Odstranění PVC a koberců lepených bez podložky </t>
  </si>
  <si>
    <t>1NP:68,33+18,15+19,7*8+18,49+12,77+2,65+2,55+12,77+26,43</t>
  </si>
  <si>
    <t>2NP:19,53+60,7+18,15+19,7*11+18,49+19,58+9,99</t>
  </si>
  <si>
    <t>3NP:19,53+60,7+18,15+19,7*11+18,49+19,58+9,99</t>
  </si>
  <si>
    <t>4NP:19,53+60,7+18,15+19,7*11+18,49+19,58+9,99</t>
  </si>
  <si>
    <t>5NP:19,53+60,72+18,15+19,7*11+18,49+19,58</t>
  </si>
  <si>
    <t>998776203R00</t>
  </si>
  <si>
    <t xml:space="preserve">Přesun hmot pro podlahy povlakové, výšky do 24 m </t>
  </si>
  <si>
    <t>01-03 Odstranění objektu SO1 - stavební část</t>
  </si>
  <si>
    <t>Odstranění objektu SO2 - stavební část</t>
  </si>
  <si>
    <t>181,21*0,65</t>
  </si>
  <si>
    <t>1NP:2,2*(3,3*2+0,8*4)+2,7*(6,3+3,45)+1*4</t>
  </si>
  <si>
    <t>2,7*(2,4+1,7+1,15+1,7+3,45+3,45+1,525+2,4)</t>
  </si>
  <si>
    <t>-(0,6*2,05*5+1,45*2,05)</t>
  </si>
  <si>
    <t>2,5*(3,25+2,5+3+1,5)</t>
  </si>
  <si>
    <t>-(0,8*2,05*4)</t>
  </si>
  <si>
    <t>2NP:2,2*(3,3*2+0,8*4)+2,7*(6,3+3,45)+1*4</t>
  </si>
  <si>
    <t>3NP:2,2*(3,3*2+0,8*4)+2,7*(6,3+3,45)+1*4</t>
  </si>
  <si>
    <t>4NP:2,2*(3,3*2+0,8*4)+2,7*(6,3+3,45)+1*4</t>
  </si>
  <si>
    <t>5NP:2,2*(3,3*2+0,8*4)+2,7*(6,3+3,45)+1*4</t>
  </si>
  <si>
    <t>962032432R00</t>
  </si>
  <si>
    <t xml:space="preserve">Bourání zdiva z dutých cihel nebo tvárnic na MVC </t>
  </si>
  <si>
    <t>1NP:0,35*4,75*(4,29*2+10,15*2)</t>
  </si>
  <si>
    <t>-0,35*(2,4*1,5+1,5*2,2+1,2*1,5+2,4*2,5+3,3*2,5)</t>
  </si>
  <si>
    <t>1NP:2,7*(14,33*8+32,25*2)</t>
  </si>
  <si>
    <t>-(0,8*2,05*20+0,9*2,05+1,7*2,5*4)</t>
  </si>
  <si>
    <t>2NP:2,7*(14,33*8+32,25*2)</t>
  </si>
  <si>
    <t>-(0,8*2,05*17+0,7*2,05*2+1,7*2,5*7+1,45*2,05*2)</t>
  </si>
  <si>
    <t>3NP:2,7*(14,33*8+32,25*2)</t>
  </si>
  <si>
    <t>4NP:2,7*(14,33*8+32,25*2)</t>
  </si>
  <si>
    <t>5NP:2,7*(14,33*8+32,25*2)</t>
  </si>
  <si>
    <t>1PP - 5NP balkony:15,45*1,2*12</t>
  </si>
  <si>
    <t>1PP-5NP:0,3*(32,85*2+14,33*2)*16,85</t>
  </si>
  <si>
    <t>1NP:-0,3*(1,2*1,5*2+0,8*1,5*6+2*1,5*14+1,5*2,2)</t>
  </si>
  <si>
    <t>2NP:-0,3*(1,2*1,5*4+0,9*1,5*2+2*1,5*7+1,16*1,5*10+0,84*2,4*10)</t>
  </si>
  <si>
    <t>3NP:-0,3*(1,2*1,5*4+0,9*1,5*2+2*1,5*7+1,16*1,5*10+0,84*2,4*10)</t>
  </si>
  <si>
    <t>4NP:-0,3*(1,2*1,5*4+0,9*1,5*2+2*1,5*7+1,16*1,5*10+0,84*2,4*10)</t>
  </si>
  <si>
    <t>5NP:-0,3*(1,2*1,5*4+0,9*1,5*2+2*1,5*7+1,16*1,5*10+0,84*2,4*10)</t>
  </si>
  <si>
    <t>962081131R00</t>
  </si>
  <si>
    <t xml:space="preserve">Bourání příček ze skleněných tvárnic tl. 10 cm </t>
  </si>
  <si>
    <t>2NP:3,45*2,6-1,5*2,05</t>
  </si>
  <si>
    <t>3NP:3,45*2,6-1,5*2,05</t>
  </si>
  <si>
    <t>4NP:3,45*2,6-1,5*2,05</t>
  </si>
  <si>
    <t>5NP:3,45*2,6-1,5*2,05</t>
  </si>
  <si>
    <t>nad 1PP:0,12*(14,93*32,85)</t>
  </si>
  <si>
    <t>nad 1NP:0,12*(14,93*32,85+1,2*18,15*2)</t>
  </si>
  <si>
    <t>nad 2NP:0,12*(14,93*32,85+1,2*18,15*2)</t>
  </si>
  <si>
    <t>nad 3NP:0,12*(14,93*32,85+1,2*18,15*2)</t>
  </si>
  <si>
    <t>nad 4NP:0,12*(14,93*32,85+1,2*18,15*2)</t>
  </si>
  <si>
    <t>nad 5NP:0,12*(14,93*32,85+1,2*18,15*2)</t>
  </si>
  <si>
    <t>vstup:0,15*10,85*4,3</t>
  </si>
  <si>
    <t>1,1*2,35*8</t>
  </si>
  <si>
    <t>2,15*2,1+1,2*3,45+2,12*1,6</t>
  </si>
  <si>
    <t>1NP:0,08*467,89</t>
  </si>
  <si>
    <t>2NP:0,08*434,78</t>
  </si>
  <si>
    <t>3NP:0,08*434,78</t>
  </si>
  <si>
    <t>4NP:0,08*434,78</t>
  </si>
  <si>
    <t>5NP:0,08*434,78</t>
  </si>
  <si>
    <t>1PP:0,1*(338,18+30,07)</t>
  </si>
  <si>
    <t>podlahy:176,5608</t>
  </si>
  <si>
    <t>1NP:8,43+3,53+12,95+27,16+24,3+2,31+1,51+1,79+4,38+1,75*2+20,89+4,16+2,04+10,65</t>
  </si>
  <si>
    <t>2NP:20,89+4,16+10,65+2,04</t>
  </si>
  <si>
    <t>3NP:20,89+4,16+10,65+2,04</t>
  </si>
  <si>
    <t>4NP:20,89+4,16+10,65+2,04</t>
  </si>
  <si>
    <t>5NP:20,89+4,16+10,65+2,04</t>
  </si>
  <si>
    <t>2NP:1,2*3,45*10</t>
  </si>
  <si>
    <t>3NP:1,2*3,45*10</t>
  </si>
  <si>
    <t>4NP:1,2*3,45*10</t>
  </si>
  <si>
    <t>5NP:1,2*3,45*10</t>
  </si>
  <si>
    <t>1NP:19,6+10,14</t>
  </si>
  <si>
    <t>2NP:19,6</t>
  </si>
  <si>
    <t>3NP:19,6</t>
  </si>
  <si>
    <t>4NP:19,6</t>
  </si>
  <si>
    <t>5NP:19,6</t>
  </si>
  <si>
    <t>vstup:0,1*10,15*3,9</t>
  </si>
  <si>
    <t>střecha:0,15*14,53*32,45</t>
  </si>
  <si>
    <t>2NP:27</t>
  </si>
  <si>
    <t>3NP:27</t>
  </si>
  <si>
    <t>4NP:27</t>
  </si>
  <si>
    <t>5NP:27</t>
  </si>
  <si>
    <t>1NP:1,2*1,5</t>
  </si>
  <si>
    <t>1NP:2,4*1,5</t>
  </si>
  <si>
    <t>1NP:2+2+3</t>
  </si>
  <si>
    <t>4NP:3</t>
  </si>
  <si>
    <t>5NP:3</t>
  </si>
  <si>
    <t>1NP:0,9*2,05*22+0,7*2,05*8+0,8*2,05*3+1*2,05*2</t>
  </si>
  <si>
    <t>2NP:0,9*2,05*17+0,8*2,05*2+0,7*2,05</t>
  </si>
  <si>
    <t>3NP:0,9*2,05*17+0,8*2,05*2+0,7*2,05</t>
  </si>
  <si>
    <t>4NP:0,9*2,05*17+0,8*2,05*2+0,7*2,05</t>
  </si>
  <si>
    <t>5NP:0,9*2,05*17+0,8*2,05*2+0,7*2,05</t>
  </si>
  <si>
    <t>1NP:1,5*2,2*3</t>
  </si>
  <si>
    <t>2NP:1,55*2,05*2</t>
  </si>
  <si>
    <t>3NP:1,55*2,05*2</t>
  </si>
  <si>
    <t>4NP:1,55*2,05*2</t>
  </si>
  <si>
    <t>5NP:1,55*2,05*2</t>
  </si>
  <si>
    <t>968083002R00</t>
  </si>
  <si>
    <t xml:space="preserve">Vybourání plastových oken do 2 m2 </t>
  </si>
  <si>
    <t>V položce je zakalkulováno vybourání rámu a vyvěšení křídel.</t>
  </si>
  <si>
    <t>1NP:1,2*1,5*8</t>
  </si>
  <si>
    <t>2NP:1,2*1,5*4+1,16*1,5*10+0,9*1,5*2</t>
  </si>
  <si>
    <t>3NP:1,2*1,5*4+1,16*1,5*10+0,9*1,5*2</t>
  </si>
  <si>
    <t>4NP:1,2*1,5*4+1,16*1,5*10+0,9*1,5*2</t>
  </si>
  <si>
    <t>5NP:1,2*1,5*4+1,16*1,5*10+0,9*1,5*2</t>
  </si>
  <si>
    <t>968083003R00</t>
  </si>
  <si>
    <t xml:space="preserve">Vybourání plastových oken do 4 m2 </t>
  </si>
  <si>
    <t>1NP:2*1,5*13</t>
  </si>
  <si>
    <t>2NP:2*1,5*7</t>
  </si>
  <si>
    <t>3NP:2*1,5*7</t>
  </si>
  <si>
    <t>4NP:2*1,5*7</t>
  </si>
  <si>
    <t>5NP:2*1,5*7</t>
  </si>
  <si>
    <t>968083012R00</t>
  </si>
  <si>
    <t xml:space="preserve">Vybourání plastových prosklených dveří pl.nad 2 m2 </t>
  </si>
  <si>
    <t>balkonové dveře</t>
  </si>
  <si>
    <t>2NP:0,85*2,4*10</t>
  </si>
  <si>
    <t>3NP:0,85*2,4*10</t>
  </si>
  <si>
    <t>4NP:0,85*2,4*10</t>
  </si>
  <si>
    <t>5NP:0,85*2,4*10</t>
  </si>
  <si>
    <t>968096001R00</t>
  </si>
  <si>
    <t xml:space="preserve">Bourání parapetů plastových š. do 20 cm </t>
  </si>
  <si>
    <t>1NP:0,8*6+2*14+1,2*3+2,4</t>
  </si>
  <si>
    <t>2NP:2*17+1,2*4+0,9*2</t>
  </si>
  <si>
    <t>3NP:2*17+1,2*4+0,9*2</t>
  </si>
  <si>
    <t>4NP:2*17+1,2*4+0,9*2</t>
  </si>
  <si>
    <t>5NP:2*17+1,2*4+0,9*2</t>
  </si>
  <si>
    <t>1NP:1,5*(3,4+2,5+0,5+3,7+0,8+0,7+5,3*2+1,3+0,8+1,7*20,65+1)+3,85*0,3</t>
  </si>
  <si>
    <t>2,2*(3,3*2+0,92*5+1,4*2+1,675*2+1,15*2+1,5*2)</t>
  </si>
  <si>
    <t>2NP:1,5*(3,4+2,5+0,5+3,7+0,8+0,7+5,3*2+1,3)+3,85*0,3</t>
  </si>
  <si>
    <t>2,2*(3,3*2+0,92*5)</t>
  </si>
  <si>
    <t>3NP:1,5*(3,4+2,5+0,5+3,7+0,8+0,7+5,3*2+1,3)+3,85*0,3</t>
  </si>
  <si>
    <t>4NP:1,5*(3,4+2,5+0,5+3,7+0,8+0,7+5,3*2+1,3)+3,85*0,3</t>
  </si>
  <si>
    <t>5NP:1,5*(3,4+2,5+0,5+3,7+0,8+0,7+5,3*2+1,3)+3,85*0,3</t>
  </si>
  <si>
    <t>nad vstupem:10,85*4,29</t>
  </si>
  <si>
    <t>střecha:14,93*32,85</t>
  </si>
  <si>
    <t>0,6*(14,53*2+32,45*2)</t>
  </si>
  <si>
    <t>14,53*32,45</t>
  </si>
  <si>
    <t>10,15*4,14</t>
  </si>
  <si>
    <t>998713203R00</t>
  </si>
  <si>
    <t xml:space="preserve">Přesun hmot pro izolace tepelné, výšky do 24 m </t>
  </si>
  <si>
    <t>1NP:5</t>
  </si>
  <si>
    <t>1NP:8</t>
  </si>
  <si>
    <t>2NP:6</t>
  </si>
  <si>
    <t>3NP:6</t>
  </si>
  <si>
    <t>725240811R00</t>
  </si>
  <si>
    <t xml:space="preserve">Demontáž sprchových kabin bez výtokových armatur </t>
  </si>
  <si>
    <t>725310823R00</t>
  </si>
  <si>
    <t xml:space="preserve">Demontáž dřezů 1dílných v kuchyňské sestavě </t>
  </si>
  <si>
    <t>725610810R00</t>
  </si>
  <si>
    <t xml:space="preserve">Demontáž plynového sporáku </t>
  </si>
  <si>
    <t>2NP:2</t>
  </si>
  <si>
    <t>3NP:2</t>
  </si>
  <si>
    <t>4NP:2</t>
  </si>
  <si>
    <t>5NP:2</t>
  </si>
  <si>
    <t>1NP:15</t>
  </si>
  <si>
    <t>2NP:11</t>
  </si>
  <si>
    <t>3NP:11</t>
  </si>
  <si>
    <t>4NP:11</t>
  </si>
  <si>
    <t>728414864RZ1</t>
  </si>
  <si>
    <t xml:space="preserve">Demontáž digestoře </t>
  </si>
  <si>
    <t>střechy balkonů:18,15*1,2*2</t>
  </si>
  <si>
    <t>14,93*2+32,85*2</t>
  </si>
  <si>
    <t>4,3*2</t>
  </si>
  <si>
    <t>10,15</t>
  </si>
  <si>
    <t>1NP:2,35*2,6</t>
  </si>
  <si>
    <t>1NP:30</t>
  </si>
  <si>
    <t>2NP:18</t>
  </si>
  <si>
    <t>3NP:18</t>
  </si>
  <si>
    <t>4NP:18</t>
  </si>
  <si>
    <t>5NP:18</t>
  </si>
  <si>
    <t>766812840R00</t>
  </si>
  <si>
    <t xml:space="preserve">Demontáž kuchyňských linek do 2,1 m </t>
  </si>
  <si>
    <t>766812841RZ1</t>
  </si>
  <si>
    <t xml:space="preserve">Demontáž kuchyňských linek do 3,5 m </t>
  </si>
  <si>
    <t>766825821R00</t>
  </si>
  <si>
    <t xml:space="preserve">Demontáž vestavěných skříní 2křídlových </t>
  </si>
  <si>
    <t>2NP:10</t>
  </si>
  <si>
    <t>3NP:10</t>
  </si>
  <si>
    <t>4NP:10</t>
  </si>
  <si>
    <t>5NP:10</t>
  </si>
  <si>
    <t>1NP:2*(3,075+1,2*3)</t>
  </si>
  <si>
    <t>2NP:2*(3,075+1,2*3)</t>
  </si>
  <si>
    <t>3NP:2*(3,075+1,2*3)</t>
  </si>
  <si>
    <t>4NP:2*(3,075+1,2*3)</t>
  </si>
  <si>
    <t>5NP:2*(3,075+1,2*3)</t>
  </si>
  <si>
    <t>rampa</t>
  </si>
  <si>
    <t>1NP:15*(2,4*2+1,55+1+2,32*2+1,25)</t>
  </si>
  <si>
    <t>2NP:40*10+15*(1,25*2+2,32*2)</t>
  </si>
  <si>
    <t>3NP:40*10+15*(1,25*2+2,32*2)</t>
  </si>
  <si>
    <t>4NP:40*10+15*(1,25*2+2,32*2)</t>
  </si>
  <si>
    <t>5NP:40*10+15*(2,3)</t>
  </si>
  <si>
    <t>1NP:344,69</t>
  </si>
  <si>
    <t>2NP-5NP:4*360,56</t>
  </si>
  <si>
    <t>1NP:19,6+19,32+20,01*6+12,56+22,1+6,81+13,04+4,48+20,11*4+6,15+5,99</t>
  </si>
  <si>
    <t>2NP:73,27+19,32+20,01*6+21,67+20,11*5+6,15+5,99+30,43</t>
  </si>
  <si>
    <t>3NP:73,27+19,32+20,01*6+21,67+20,11*5+6,15+5,99+30,43</t>
  </si>
  <si>
    <t>4NP:73,27+19,32+20,01*6+21,67+20,11*5+6,15+5,99+30,43</t>
  </si>
  <si>
    <t>5NP:73,27+19,32+20,01*6+21,67+20,11*5+6,15+5,99+30,43</t>
  </si>
  <si>
    <t>01-04 Odstranění objektu SO2 - stavební část</t>
  </si>
  <si>
    <t>01-05</t>
  </si>
  <si>
    <t>Odstranění objektu SO1 - zateplení stěny kotelny</t>
  </si>
  <si>
    <t>622311139RZ1</t>
  </si>
  <si>
    <t xml:space="preserve">Příplatek ze provedení soklu z XPS tl. 140 mm </t>
  </si>
  <si>
    <t>součinitel tepelné vodivosti 0,034 W/m.K</t>
  </si>
  <si>
    <t>objemová hmotnost 35 kg/m3</t>
  </si>
  <si>
    <t>příplatek k položce - zateplovací systém EPS 100 F tl. 140 mm</t>
  </si>
  <si>
    <t>3,4*0,5</t>
  </si>
  <si>
    <t>622405911RZ1</t>
  </si>
  <si>
    <t xml:space="preserve">Soklová lišta tl 0,8 mm </t>
  </si>
  <si>
    <t>3,4</t>
  </si>
  <si>
    <t>622405931RZ1</t>
  </si>
  <si>
    <t xml:space="preserve">Rohová lišta Al - D6  s tkaninou </t>
  </si>
  <si>
    <t>3,6*2</t>
  </si>
  <si>
    <t>622421307RZZ</t>
  </si>
  <si>
    <t xml:space="preserve">Zateplovací systém EPS 100 F tl. 140 mm </t>
  </si>
  <si>
    <t>dodání a nalepení polystyrenu včetně síťoviny a stěrky</t>
  </si>
  <si>
    <t>součinitel tepelné vodivosti 0,037 W/m.K</t>
  </si>
  <si>
    <t>objemová hmotnost 23 kg/m3</t>
  </si>
  <si>
    <t>včetně polystyrenových zátek - průměr cca 70 mm - pro krytí všech kotev zateplovacího systému</t>
  </si>
  <si>
    <t>3,4*3,6</t>
  </si>
  <si>
    <t>622471318RZ1</t>
  </si>
  <si>
    <t xml:space="preserve">Přetažení fasády stěrkou se síťovinou </t>
  </si>
  <si>
    <t>622903110RZ1</t>
  </si>
  <si>
    <t xml:space="preserve">Mytí vně omítek slož 1-2 tlak.vodou </t>
  </si>
  <si>
    <t>očištění fasády od prachu a biologických nečistot</t>
  </si>
  <si>
    <t>622903111R00</t>
  </si>
  <si>
    <t xml:space="preserve">Očištění omítek kartáči ručně </t>
  </si>
  <si>
    <t>4,4*1</t>
  </si>
  <si>
    <t>01-05 Odstranění objektu SO1 - zateplení stěny kotelny</t>
  </si>
  <si>
    <t>01-06</t>
  </si>
  <si>
    <t>SO 1 - demontáž elektroinstalace</t>
  </si>
  <si>
    <t>210190007RZ1</t>
  </si>
  <si>
    <t xml:space="preserve">DEMontáž celoplechových rozvodnic do váhy 150 kg </t>
  </si>
  <si>
    <t>Demontáž Rozváděčů</t>
  </si>
  <si>
    <t>ekologická likvidace</t>
  </si>
  <si>
    <t>210220457RZ1</t>
  </si>
  <si>
    <t xml:space="preserve">Demontáž stávajícího bleskosvodu </t>
  </si>
  <si>
    <t>Celková demontáž stávajícího H včetně odvozu a likvidace komponentů na skládku atp..</t>
  </si>
  <si>
    <t xml:space="preserve">4 svody - délka 64 m,  střecha 120 m </t>
  </si>
  <si>
    <t>210190003RZ1</t>
  </si>
  <si>
    <t>DEMontáž slaboproudých rozvodů kabelů, krabic, příslušenství</t>
  </si>
  <si>
    <t>350 kg</t>
  </si>
  <si>
    <t>210190003RZ2</t>
  </si>
  <si>
    <t>DEMontáž silnoproudých rozvodů kabelů, krabic, příslušenství</t>
  </si>
  <si>
    <t>750 kg</t>
  </si>
  <si>
    <t>210270003RZ1</t>
  </si>
  <si>
    <t>Demontáž stávající el.instalace zářivková svítidla včetně likvidace</t>
  </si>
  <si>
    <t>1NP:38</t>
  </si>
  <si>
    <t>2NP:37</t>
  </si>
  <si>
    <t>3NP:37</t>
  </si>
  <si>
    <t>4NP:39</t>
  </si>
  <si>
    <t>5NP:37</t>
  </si>
  <si>
    <t>210270003RZ2</t>
  </si>
  <si>
    <t>Demontáž stávající el.instalace žárovková svítidla včetně likvidace</t>
  </si>
  <si>
    <t>1NP:19</t>
  </si>
  <si>
    <t>3NP:8</t>
  </si>
  <si>
    <t>4NP:8</t>
  </si>
  <si>
    <t>5NP:8</t>
  </si>
  <si>
    <t>01-06 SO 1 - demontáž elektroinstalace</t>
  </si>
  <si>
    <t>01-07</t>
  </si>
  <si>
    <t>SO 2 - demontáž elektroinstalace</t>
  </si>
  <si>
    <t xml:space="preserve">4 svody - délka 66 m,  střecha 110 m </t>
  </si>
  <si>
    <t>1NP:44</t>
  </si>
  <si>
    <t>2NP:41</t>
  </si>
  <si>
    <t>3NP:41</t>
  </si>
  <si>
    <t>4NP:41</t>
  </si>
  <si>
    <t>5NP:41</t>
  </si>
  <si>
    <t>1NP:26</t>
  </si>
  <si>
    <t>2NP:14</t>
  </si>
  <si>
    <t>3NP:14</t>
  </si>
  <si>
    <t>5NP:14</t>
  </si>
  <si>
    <t>01-07 SO 2 - demontáž elektroinstalace</t>
  </si>
  <si>
    <t>01-08</t>
  </si>
  <si>
    <t>SO 1 - demontáž vytápění</t>
  </si>
  <si>
    <t>733</t>
  </si>
  <si>
    <t>Rozvod potrubí</t>
  </si>
  <si>
    <t>733 Rozvod potrubí</t>
  </si>
  <si>
    <t>733110001RZ1</t>
  </si>
  <si>
    <t>Demontáž technologie a rozvodů kotelny, komínu včetně likvidace</t>
  </si>
  <si>
    <t>733110806R00</t>
  </si>
  <si>
    <t xml:space="preserve">Demontáž potrubí ocelového závitového do DN 15-32 </t>
  </si>
  <si>
    <t>1PP-1NP:26*13</t>
  </si>
  <si>
    <t>2*0,8*13*5</t>
  </si>
  <si>
    <t>733110808R00</t>
  </si>
  <si>
    <t xml:space="preserve">Demontáž potrubí ocelového závitového do DN 32-50 </t>
  </si>
  <si>
    <t>1PP:2*(32+13,5+32+8+10+10)</t>
  </si>
  <si>
    <t>998733203R00</t>
  </si>
  <si>
    <t xml:space="preserve">Přesun hmot pro rozvody potrubí, výšky do 24 m </t>
  </si>
  <si>
    <t>735</t>
  </si>
  <si>
    <t>Otopná tělesa</t>
  </si>
  <si>
    <t>735 Otopná tělesa</t>
  </si>
  <si>
    <t>735121810R00</t>
  </si>
  <si>
    <t xml:space="preserve">Demontáž otopných těles ocelových článkových </t>
  </si>
  <si>
    <t>1NP:2,4*23</t>
  </si>
  <si>
    <t>2NP:2,4*22</t>
  </si>
  <si>
    <t>3NP:2,4*22</t>
  </si>
  <si>
    <t>4NP:2,4*22</t>
  </si>
  <si>
    <t>5NP:2,4*22</t>
  </si>
  <si>
    <t>01-08 SO 1 - demontáž vytápění</t>
  </si>
  <si>
    <t>01-09</t>
  </si>
  <si>
    <t>SO 2 - demontáž vytápění</t>
  </si>
  <si>
    <t>1NP-5NP:12*2*13</t>
  </si>
  <si>
    <t>1,2*2*20*5</t>
  </si>
  <si>
    <t>1PP:2*(32+12+32+10)</t>
  </si>
  <si>
    <t>1NP:1,8*20</t>
  </si>
  <si>
    <t>2NP:1,8*20</t>
  </si>
  <si>
    <t>3NP:1,8*20</t>
  </si>
  <si>
    <t>4NP:1,8*20</t>
  </si>
  <si>
    <t>5NP:1,8*20</t>
  </si>
  <si>
    <t>01-09 SO 2 - demontáž vytápění</t>
  </si>
  <si>
    <t>01-10</t>
  </si>
  <si>
    <t>Přípravné práce před bouráním</t>
  </si>
  <si>
    <t>111201101R00</t>
  </si>
  <si>
    <t xml:space="preserve">Odstranění křovin i s kořeny na ploše do 1000 m2 </t>
  </si>
  <si>
    <t>odstranění náletových dřevin</t>
  </si>
  <si>
    <t>113106120RZ1</t>
  </si>
  <si>
    <t xml:space="preserve">Rozebrání dlažeb z betonových desek na sucho </t>
  </si>
  <si>
    <t>0,5*10,9</t>
  </si>
  <si>
    <t>4,35*0,5+1,5*0,5</t>
  </si>
  <si>
    <t>okapové chodníky</t>
  </si>
  <si>
    <t>0,5*(30,56+1,37+1,33+17,43+2,55+17,12+1,38)</t>
  </si>
  <si>
    <t>4,9*3,27</t>
  </si>
  <si>
    <t>0,5*(10,88+9,75+2,6+21,65+27,2)</t>
  </si>
  <si>
    <t>6,35*1,75+1,85*32,65</t>
  </si>
  <si>
    <t>113107242R00</t>
  </si>
  <si>
    <t xml:space="preserve">Odstranění podkladu nad 200 m2, živičného tl.10 cm </t>
  </si>
  <si>
    <t>hřiště na par. č. 2250/1</t>
  </si>
  <si>
    <t>269</t>
  </si>
  <si>
    <t>121101102R00</t>
  </si>
  <si>
    <t xml:space="preserve">Sejmutí ornice s přemístěním přes 50 do 100 m </t>
  </si>
  <si>
    <t>V položce je obsaženo i uložení na dočasnou skládku v příslušné vzdálenosti, pokud na 1 m2 skládky nepřipadá více jak 2 m3 ornice. V opačném případě se uložení musí dokalkulovat.</t>
  </si>
  <si>
    <t>0,15*(1562,89+142,03+105,23)</t>
  </si>
  <si>
    <t>ornice:(1810,15)*0,15</t>
  </si>
  <si>
    <t>sejmuto 1810,15 m2, zpětné rozprostření 1410 m2</t>
  </si>
  <si>
    <t>ornice:(1810,15-1410)*0,15</t>
  </si>
  <si>
    <t>ornice:1810,15*0,15</t>
  </si>
  <si>
    <t>199000001R00</t>
  </si>
  <si>
    <t xml:space="preserve">Poplatek za skládku - ornice </t>
  </si>
  <si>
    <t>(1810,15-1410)*0,15</t>
  </si>
  <si>
    <t>98</t>
  </si>
  <si>
    <t>Demolice</t>
  </si>
  <si>
    <t>98 Demolice</t>
  </si>
  <si>
    <t>981011111R00</t>
  </si>
  <si>
    <t xml:space="preserve">Demolice budov rozebráním, dřevěné lehké </t>
  </si>
  <si>
    <t>pergola:2,98*5,88*2,5</t>
  </si>
  <si>
    <t xml:space="preserve">Přesun hmot stavební práce </t>
  </si>
  <si>
    <t>762342812R00</t>
  </si>
  <si>
    <t xml:space="preserve">Demontáž laťování střech, rozteč latí do 50 cm </t>
  </si>
  <si>
    <t>4,1*3</t>
  </si>
  <si>
    <t>762711810R00</t>
  </si>
  <si>
    <t xml:space="preserve">Demontáž vázaných konstrukcí hraněných do 120 cm2 </t>
  </si>
  <si>
    <t>998762203R00</t>
  </si>
  <si>
    <t xml:space="preserve">Přesun hmot pro tesařské konstrukce, výšky do 24 m </t>
  </si>
  <si>
    <t>767122812R00</t>
  </si>
  <si>
    <t xml:space="preserve">Demontáž stěn s drátěnou sítí svařovaných </t>
  </si>
  <si>
    <t>přístřešek</t>
  </si>
  <si>
    <t>4,05*2</t>
  </si>
  <si>
    <t>2,6*2</t>
  </si>
  <si>
    <t>sloupky u hřiště:2*20</t>
  </si>
  <si>
    <t>01-10 Přípravné práce před bouráním</t>
  </si>
  <si>
    <t>01-11</t>
  </si>
  <si>
    <t>Zpracování betonových konstrukcí</t>
  </si>
  <si>
    <t>979096205R00</t>
  </si>
  <si>
    <t xml:space="preserve">Plnění mobilní drticí jednotky stavební sutí </t>
  </si>
  <si>
    <t>SO 2 - ovál:252,913*2,1</t>
  </si>
  <si>
    <t>SO 9 - workout:20,007*2,1</t>
  </si>
  <si>
    <t>SO 3 - inline:190,01*2,1</t>
  </si>
  <si>
    <t>zpevněné :288,76*2,1</t>
  </si>
  <si>
    <t>979096211R00</t>
  </si>
  <si>
    <t xml:space="preserve">Drcení stavební suti mobilní drticí jednotkou </t>
  </si>
  <si>
    <t>Pro podkladní vrstvu bude použit materiál splňující podmínky recyklátu z betonu dle TP 210 Ministerstva dopravy z roku 2011 - viz technická zpráva</t>
  </si>
  <si>
    <t>979096221R00</t>
  </si>
  <si>
    <t xml:space="preserve">Třídění stavební suti mobilní třídicí jednotkou </t>
  </si>
  <si>
    <t>na požadovoanou frakci</t>
  </si>
  <si>
    <t>01-11 Zpracování betonových konstrukcí</t>
  </si>
  <si>
    <t>Z02</t>
  </si>
  <si>
    <t>Parkoviště</t>
  </si>
  <si>
    <t>Z02 Parkoviště</t>
  </si>
  <si>
    <t>Ostatní a vedlejší náklady  Z 02</t>
  </si>
  <si>
    <t>0</t>
  </si>
  <si>
    <t>0 Zemní práce</t>
  </si>
  <si>
    <t xml:space="preserve">Ztížené výrobní podmínky </t>
  </si>
  <si>
    <t xml:space="preserve">Zařízení staveniště </t>
  </si>
  <si>
    <t xml:space="preserve">Provoz investora </t>
  </si>
  <si>
    <t xml:space="preserve">Geodetické práce, vytýčení a zaměření </t>
  </si>
  <si>
    <t xml:space="preserve">Vytýčení sítí </t>
  </si>
  <si>
    <t xml:space="preserve">Fotodokumentace </t>
  </si>
  <si>
    <t xml:space="preserve">Přechodné dopravní značení </t>
  </si>
  <si>
    <t xml:space="preserve">Dokumentace skutečného provedení </t>
  </si>
  <si>
    <t>02-01 Ostatní a vedlejší náklady  Z 02</t>
  </si>
  <si>
    <t>Příjezd  Z 02</t>
  </si>
  <si>
    <t>112101101R00</t>
  </si>
  <si>
    <t xml:space="preserve">Kácení stromů listnatých o průměru kmene 10-30 cm </t>
  </si>
  <si>
    <t>112201101R00</t>
  </si>
  <si>
    <t xml:space="preserve">Odstranění pařezů pod úrovní, o průměru 10 - 30 cm </t>
  </si>
  <si>
    <t>113107635R00</t>
  </si>
  <si>
    <t xml:space="preserve">Odstranění podkladu nad 50 m2,kam.drcené tl.35 cm </t>
  </si>
  <si>
    <t>113108415R00</t>
  </si>
  <si>
    <t xml:space="preserve">Odstranění asfaltové vrstvy pl.nad 50 m2, tl.15 cm </t>
  </si>
  <si>
    <t>Aktualizace-Původní název:</t>
  </si>
  <si>
    <t xml:space="preserve">Odstranění podkladu pl. nad 50 m2, živice tl.15 cm, </t>
  </si>
  <si>
    <t>113202111R00</t>
  </si>
  <si>
    <t xml:space="preserve">Vytrhání obrub obrubníků silničních </t>
  </si>
  <si>
    <t xml:space="preserve">Vytrhání obrub z krajníků nebo obrubníků stojatých, </t>
  </si>
  <si>
    <t>121101101R00</t>
  </si>
  <si>
    <t xml:space="preserve">Sejmutí ornice s přemístěním do 50 m </t>
  </si>
  <si>
    <t>122202201R00</t>
  </si>
  <si>
    <t xml:space="preserve">Odkopávky pro silnice v hor. 3 do 100 m3 </t>
  </si>
  <si>
    <t>70,5</t>
  </si>
  <si>
    <t>sanace:776,5*0,1</t>
  </si>
  <si>
    <t>122202209R00</t>
  </si>
  <si>
    <t xml:space="preserve">Příplatek za lepivost - odkop. pro silnice v hor.3 </t>
  </si>
  <si>
    <t>148,15*0,5</t>
  </si>
  <si>
    <t>162201102R00</t>
  </si>
  <si>
    <t xml:space="preserve">Vodorovné přemístění výkopku z hor.1-4 do 50 m </t>
  </si>
  <si>
    <t>ornice zpět:14,1</t>
  </si>
  <si>
    <t>pro obsyp na skládku a zpět:41,22*2</t>
  </si>
  <si>
    <t>162201401R00</t>
  </si>
  <si>
    <t xml:space="preserve">Vod.přemístění větví listnatých, D 30 cm do 1000 m </t>
  </si>
  <si>
    <t>162201411R00</t>
  </si>
  <si>
    <t xml:space="preserve">Vod.přemístění kmenů listnatých, D 30 cm do 1000 m </t>
  </si>
  <si>
    <t>162201421R00</t>
  </si>
  <si>
    <t xml:space="preserve">Vodorovné přemístění pařezů  D 30 cm do 1000 m </t>
  </si>
  <si>
    <t>162701105R00</t>
  </si>
  <si>
    <t xml:space="preserve">Vodorovné přemístění výkopku z hor.1-4 do 10000 m </t>
  </si>
  <si>
    <t>148,15-41,22</t>
  </si>
  <si>
    <t>162701109R00</t>
  </si>
  <si>
    <t xml:space="preserve">Příplatek k vod. přemístění hor.1-4 za další 1 km </t>
  </si>
  <si>
    <t>106,93*6</t>
  </si>
  <si>
    <t>162702199R00</t>
  </si>
  <si>
    <t xml:space="preserve">Poplatek za skládku drnu </t>
  </si>
  <si>
    <t xml:space="preserve">Poplatek za skládku zeminy, </t>
  </si>
  <si>
    <t>14,10+41,22</t>
  </si>
  <si>
    <t>175101201R00</t>
  </si>
  <si>
    <t xml:space="preserve">Obsyp objektu bez prohození sypaniny </t>
  </si>
  <si>
    <t>za obrubou:396,0*0,09</t>
  </si>
  <si>
    <t>62,0*0,09</t>
  </si>
  <si>
    <t>180402112R00</t>
  </si>
  <si>
    <t xml:space="preserve">Založení trávníku parkového výsevem svah do 1:2 </t>
  </si>
  <si>
    <t>181101102R00</t>
  </si>
  <si>
    <t xml:space="preserve">Úprava pláně v zářezech v hor. 1-4, se zhutněním </t>
  </si>
  <si>
    <t>343,0+1210,0</t>
  </si>
  <si>
    <t>rozšíření pod obruby a kostky:(396,0+120,0+5,0)*0,4</t>
  </si>
  <si>
    <t>119,0*0,2</t>
  </si>
  <si>
    <t xml:space="preserve">62,0*0,35 </t>
  </si>
  <si>
    <t>182301121R00</t>
  </si>
  <si>
    <t xml:space="preserve">Rozprostření ornice, svah, tl. do 10 cm, do 500 m2 </t>
  </si>
  <si>
    <t>smluvnícena</t>
  </si>
  <si>
    <t xml:space="preserve">Vybourání stávajících uličních vpustí </t>
  </si>
  <si>
    <t>00572400</t>
  </si>
  <si>
    <t>Směs travní parková I. běžná zátěž PROFI</t>
  </si>
  <si>
    <t>252,0*0,03*1,05</t>
  </si>
  <si>
    <t>10364200</t>
  </si>
  <si>
    <t>Ornice pro pozemkové úpravy</t>
  </si>
  <si>
    <t>chybějící ornice:252,0*0,1-14,10</t>
  </si>
  <si>
    <t>Podklad tl. 20 cm z recyklované betonové drti včetně manipulace a dopravy s materiálem</t>
  </si>
  <si>
    <t>1210,0*0,2</t>
  </si>
  <si>
    <t>rozšíření pod obruby a kostky:(396,0+120,0+9,0)*0,4*0,2</t>
  </si>
  <si>
    <t>119,0*0,2*0,2</t>
  </si>
  <si>
    <t>451317777R00</t>
  </si>
  <si>
    <t xml:space="preserve">Podklad pod dlažbu z beton.C-/7,5,C8/10 tl.do 10cm </t>
  </si>
  <si>
    <t>pod štěrbinový žlab:9,0*0,6</t>
  </si>
  <si>
    <t>451457777R00</t>
  </si>
  <si>
    <t xml:space="preserve">Podklad pod dlažbu z MC tloušťky od 3 do 5 cm </t>
  </si>
  <si>
    <t>564851111R00</t>
  </si>
  <si>
    <t xml:space="preserve">Podklad ze štěrkodrti po zhutnění tloušťky 15 cm </t>
  </si>
  <si>
    <t>sanace:776,5</t>
  </si>
  <si>
    <t>dlážděné plochy:340,0</t>
  </si>
  <si>
    <t xml:space="preserve">pod obruby:62,0*0,35 </t>
  </si>
  <si>
    <t>564952111R00</t>
  </si>
  <si>
    <t xml:space="preserve">Podklad z mechanicky zpevněného kameniva tl. 15 cm </t>
  </si>
  <si>
    <t>565161111R00</t>
  </si>
  <si>
    <t xml:space="preserve">Podklad z obal kam.ACP 16+,ACP 22+,do 3 m,tl. 8 cm </t>
  </si>
  <si>
    <t>567122111R00</t>
  </si>
  <si>
    <t xml:space="preserve">Podklad z kameniva zpev.cementem SC C8/10 tl.12 cm </t>
  </si>
  <si>
    <t xml:space="preserve">Podklad z kameniva zpev.cementem KZC 1 tl.12 cm, </t>
  </si>
  <si>
    <t>573111112R00</t>
  </si>
  <si>
    <t xml:space="preserve">Postřik živičný infiltr.+ posyp,z asfaltu 1 kg/m2 </t>
  </si>
  <si>
    <t>573231111R00</t>
  </si>
  <si>
    <t xml:space="preserve">Postřik živičný spojovací z emulze 0,5-0,7 kg/m2 </t>
  </si>
  <si>
    <t>1210,0*2</t>
  </si>
  <si>
    <t>577131211R00</t>
  </si>
  <si>
    <t xml:space="preserve">Beton asfalt. ACO 8,nebo ACO 11, do 3 m, tl. 4 cm </t>
  </si>
  <si>
    <t>592451151</t>
  </si>
  <si>
    <t xml:space="preserve">Dlažba HOLLAND I SLP skladba 20x10x6 cm červená </t>
  </si>
  <si>
    <t>5,0*1,02</t>
  </si>
  <si>
    <t>592451170</t>
  </si>
  <si>
    <t xml:space="preserve">Dlažba HOLLAND I 20x10x8 cm přírodní </t>
  </si>
  <si>
    <t>187,0*1,02</t>
  </si>
  <si>
    <t>592451181</t>
  </si>
  <si>
    <t xml:space="preserve">Dlažba HOLLAND II 10x10x6 cm červená </t>
  </si>
  <si>
    <t>78,0*0,1*1,02</t>
  </si>
  <si>
    <t>592451183</t>
  </si>
  <si>
    <t xml:space="preserve">Dlažba HOLLAND II 10x10x6 cm žlutá </t>
  </si>
  <si>
    <t>75,0+78,0+5,0</t>
  </si>
  <si>
    <t>596215040R00</t>
  </si>
  <si>
    <t xml:space="preserve">Kladení zámkové dlažby tl. 8 cm do drtě tl. 4 cm </t>
  </si>
  <si>
    <t>597121111R00</t>
  </si>
  <si>
    <t xml:space="preserve">Montáž odvodňov.štěrbinových trub - trouba dl. 4 m </t>
  </si>
  <si>
    <t>597121161R00</t>
  </si>
  <si>
    <t xml:space="preserve">Montáž odvodňov.štěrbinových trub - čisticí kus </t>
  </si>
  <si>
    <t>599141111R00</t>
  </si>
  <si>
    <t xml:space="preserve">Vyplnění spár mezi panely živičnou zálivkou </t>
  </si>
  <si>
    <t xml:space="preserve">Vyplnění spár živičnou zálivkou, </t>
  </si>
  <si>
    <t>napojení:9,50</t>
  </si>
  <si>
    <t>žlab:(9,00+0,4)*2</t>
  </si>
  <si>
    <t>59229011</t>
  </si>
  <si>
    <t>Žlab štěrbinový TZD-Q 400/500/4000</t>
  </si>
  <si>
    <t>59229012</t>
  </si>
  <si>
    <t>Čistící dílec TZD-Q 400/500/1000MV</t>
  </si>
  <si>
    <t>75,0*1,02</t>
  </si>
  <si>
    <t>78,0*0,8*1,02</t>
  </si>
  <si>
    <t>831263195R00</t>
  </si>
  <si>
    <t xml:space="preserve">Příplatek za zřízení kanal. přípojky DN 100 - 300 </t>
  </si>
  <si>
    <t>894411020RBF</t>
  </si>
  <si>
    <t>Vpusť uliční z dílců DN 450,s kal.košem,s výtokem DN 200, mříž litina 500x500 40 t, hl. 1,64 m</t>
  </si>
  <si>
    <t>899331111R00</t>
  </si>
  <si>
    <t xml:space="preserve">Výšková úprava vstupu do 20 cm, zvýšení poklopu </t>
  </si>
  <si>
    <t>831350114RA0</t>
  </si>
  <si>
    <t xml:space="preserve">Kanalizační přípojka z trub PVC, D 200 mm </t>
  </si>
  <si>
    <t>404459504</t>
  </si>
  <si>
    <t xml:space="preserve">Sloupek Fe pr.60 pozinkovaný, l= 3500 mm </t>
  </si>
  <si>
    <t>404459512</t>
  </si>
  <si>
    <t xml:space="preserve">Patka kotevní AP 60/4 </t>
  </si>
  <si>
    <t>404459533</t>
  </si>
  <si>
    <t xml:space="preserve">Svorka upínací US-1,pr.60 </t>
  </si>
  <si>
    <t>404459540</t>
  </si>
  <si>
    <t xml:space="preserve">Víčko pr. 60 </t>
  </si>
  <si>
    <t>914001111R00</t>
  </si>
  <si>
    <t xml:space="preserve">Osazení sloupků dopr.značky vč. beton. základu </t>
  </si>
  <si>
    <t>915721111R00</t>
  </si>
  <si>
    <t xml:space="preserve">Vodorovné značení střík.barvou stopčar,zeber atd. </t>
  </si>
  <si>
    <t>915791112R00</t>
  </si>
  <si>
    <t xml:space="preserve">Předznačení pro značení stopčáry, zebry, nápisů </t>
  </si>
  <si>
    <t>916261111RT1</t>
  </si>
  <si>
    <t>Osazení obruby z kostek drobných, s boční opěrou včetně kostek drobných 12 cm, lože C 12/15</t>
  </si>
  <si>
    <t>119,0*2</t>
  </si>
  <si>
    <t>917862111R00</t>
  </si>
  <si>
    <t xml:space="preserve">Osazení stojat. obrub.bet. s opěrou,lože z C 12/15 </t>
  </si>
  <si>
    <t>396,0+120,0+9,0+62,0</t>
  </si>
  <si>
    <t>918101111R00</t>
  </si>
  <si>
    <t xml:space="preserve">Lože pod obrubníky nebo obruby dlažeb z C 12/15 </t>
  </si>
  <si>
    <t>tl. přes 10cm:120,0*0,2*0,05</t>
  </si>
  <si>
    <t>119,0*0,25*0,07</t>
  </si>
  <si>
    <t>919535555R00</t>
  </si>
  <si>
    <t xml:space="preserve">Obetonování trub propustku betonem prostým C 8/10 </t>
  </si>
  <si>
    <t>žlab:9,0*0,2*0,2/2*2</t>
  </si>
  <si>
    <t>919735112R00</t>
  </si>
  <si>
    <t xml:space="preserve">Řezání stávajícího živičného krytu tl. 5 - 10 cm </t>
  </si>
  <si>
    <t>40445044.A</t>
  </si>
  <si>
    <t>Značka dopr inf IP 4b-7,10a,b 500/500 fól1,EG7letá</t>
  </si>
  <si>
    <t>40445050.A</t>
  </si>
  <si>
    <t>Značka dopr inf IP 11-13 500/700 fól1, EG7letá</t>
  </si>
  <si>
    <t>59217421</t>
  </si>
  <si>
    <t>Obrubník chodníkový ABO 14-10 1000/100/250</t>
  </si>
  <si>
    <t>62,0*1,01</t>
  </si>
  <si>
    <t>59217460</t>
  </si>
  <si>
    <t>Obrubník silniční dvouvrstvý ABO 2-15  100x15x25cm</t>
  </si>
  <si>
    <t>396,0*1,01</t>
  </si>
  <si>
    <t>59217476</t>
  </si>
  <si>
    <t>Obrubník silniční nájezdový 1000/150/150 šedý</t>
  </si>
  <si>
    <t>120,0*1,01</t>
  </si>
  <si>
    <t>59217480</t>
  </si>
  <si>
    <t>Obrubník silniční přechodový L 1000/150/150-250</t>
  </si>
  <si>
    <t>59217481</t>
  </si>
  <si>
    <t>Obrubník silniční přechodový P 1000/150/150-250</t>
  </si>
  <si>
    <t>93</t>
  </si>
  <si>
    <t>Dokončovací práce inženýrskách staveb</t>
  </si>
  <si>
    <t>93 Dokončovací práce inženýrskách staveb</t>
  </si>
  <si>
    <t>931981142R00</t>
  </si>
  <si>
    <t xml:space="preserve">Vlozky do dil spar z desek Ligdes 2,5cm (hobra) </t>
  </si>
  <si>
    <t>kolem žlabu:(9,0+0,4)*2*0,5</t>
  </si>
  <si>
    <t>998225111R00</t>
  </si>
  <si>
    <t xml:space="preserve">Přesun hmot, pozemní komunikace, kryt živičný </t>
  </si>
  <si>
    <t>02-02 Příjezd  Z 02</t>
  </si>
  <si>
    <t>Slepý rozpočet stavby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</si>
</sst>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dd/mm/yy"/>
    <numFmt numFmtId="167" formatCode="#,##0\ &quot;Kč&quot;"/>
    <numFmt numFmtId="168" formatCode="0.00000"/>
  </numFmts>
  <fonts count="22" x14ac:knownFonts="1">
    <font>
      <sz val="10"/>
      <name val="Arial CE"/>
      <family val="2"/>
      <charset val="238"/>
    </font>
    <font>
      <sz val="10"/>
      <name val="Arial CE"/>
      <family val="2"/>
      <charset val="238"/>
    </font>
    <font>
      <sz val="10"/>
      <name val="Arial"/>
      <family val="2"/>
      <charset val="238"/>
    </font>
    <font>
      <b/>
      <sz val="14"/>
      <name val="Arial"/>
      <family val="2"/>
      <charset val="238"/>
    </font>
    <font>
      <sz val="9"/>
      <name val="Arial"/>
      <family val="2"/>
      <charset val="238"/>
    </font>
    <font>
      <b/>
      <sz val="9"/>
      <name val="Arial"/>
      <family val="2"/>
      <charset val="238"/>
    </font>
    <font>
      <sz val="12"/>
      <name val="Arial"/>
      <family val="2"/>
      <charset val="238"/>
    </font>
    <font>
      <b/>
      <sz val="12"/>
      <name val="Arial"/>
      <family val="2"/>
      <charset val="238"/>
    </font>
    <font>
      <b/>
      <sz val="10"/>
      <name val="Arial"/>
      <family val="2"/>
      <charset val="238"/>
    </font>
    <font>
      <sz val="8"/>
      <name val="Arial"/>
      <family val="2"/>
      <charset val="238"/>
    </font>
    <font>
      <b/>
      <u/>
      <sz val="12"/>
      <name val="Arial"/>
      <family val="2"/>
      <charset val="238"/>
    </font>
    <font>
      <b/>
      <u/>
      <sz val="10"/>
      <name val="Arial"/>
      <family val="2"/>
      <charset val="238"/>
    </font>
    <font>
      <u/>
      <sz val="10"/>
      <name val="Arial"/>
      <family val="2"/>
      <charset val="238"/>
    </font>
    <font>
      <sz val="10"/>
      <color indexed="9"/>
      <name val="Arial"/>
      <family val="2"/>
      <charset val="238"/>
    </font>
    <font>
      <sz val="8"/>
      <color indexed="17"/>
      <name val="Arial"/>
      <family val="2"/>
      <charset val="238"/>
    </font>
    <font>
      <sz val="10"/>
      <color indexed="17"/>
      <name val="Arial"/>
      <family val="2"/>
      <charset val="238"/>
    </font>
    <font>
      <sz val="8"/>
      <color indexed="9"/>
      <name val="Arial"/>
      <family val="2"/>
      <charset val="238"/>
    </font>
    <font>
      <sz val="8"/>
      <color indexed="12"/>
      <name val="Arial"/>
      <family val="2"/>
      <charset val="238"/>
    </font>
    <font>
      <sz val="10"/>
      <color indexed="12"/>
      <name val="Arial"/>
      <family val="2"/>
      <charset val="238"/>
    </font>
    <font>
      <b/>
      <i/>
      <sz val="10"/>
      <name val="Arial"/>
      <family val="2"/>
      <charset val="238"/>
    </font>
    <font>
      <i/>
      <sz val="8"/>
      <name val="Arial"/>
      <family val="2"/>
      <charset val="238"/>
    </font>
    <font>
      <i/>
      <sz val="9"/>
      <name val="Arial"/>
      <family val="2"/>
      <charset val="238"/>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43"/>
        <bgColor indexed="64"/>
      </patternFill>
    </fill>
    <fill>
      <patternFill patternType="solid">
        <fgColor indexed="9"/>
        <bgColor indexed="40"/>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s>
  <cellStyleXfs count="2">
    <xf numFmtId="0" fontId="0" fillId="0" borderId="0"/>
    <xf numFmtId="0" fontId="1" fillId="0" borderId="0"/>
  </cellStyleXfs>
  <cellXfs count="339">
    <xf numFmtId="0" fontId="0" fillId="0" borderId="0" xfId="0"/>
    <xf numFmtId="0" fontId="2" fillId="0" borderId="0" xfId="0" applyFont="1"/>
    <xf numFmtId="0" fontId="2" fillId="0" borderId="0" xfId="0" applyFont="1" applyAlignment="1"/>
    <xf numFmtId="0" fontId="3" fillId="0" borderId="0" xfId="0" applyFont="1"/>
    <xf numFmtId="0" fontId="3" fillId="0" borderId="0" xfId="0" applyFont="1" applyAlignment="1">
      <alignment horizontal="left"/>
    </xf>
    <xf numFmtId="0" fontId="3" fillId="0" borderId="0" xfId="0" applyFont="1" applyAlignment="1">
      <alignment horizontal="right"/>
    </xf>
    <xf numFmtId="0" fontId="3" fillId="0" borderId="0" xfId="0" applyFont="1" applyAlignment="1"/>
    <xf numFmtId="0" fontId="4" fillId="0" borderId="0" xfId="0" applyFont="1" applyAlignment="1">
      <alignment horizontal="right"/>
    </xf>
    <xf numFmtId="14" fontId="4" fillId="0" borderId="0" xfId="0" applyNumberFormat="1" applyFont="1" applyAlignment="1">
      <alignment horizontal="left"/>
    </xf>
    <xf numFmtId="0" fontId="5" fillId="0" borderId="0" xfId="0" applyFont="1" applyAlignment="1">
      <alignment horizontal="right"/>
    </xf>
    <xf numFmtId="49" fontId="2" fillId="0" borderId="0" xfId="0" applyNumberFormat="1" applyFont="1"/>
    <xf numFmtId="0" fontId="6" fillId="0" borderId="0" xfId="0" applyFont="1" applyAlignment="1">
      <alignment horizontal="right"/>
    </xf>
    <xf numFmtId="49" fontId="7" fillId="0" borderId="0" xfId="0" applyNumberFormat="1" applyFont="1" applyAlignment="1">
      <alignment horizontal="left"/>
    </xf>
    <xf numFmtId="0" fontId="7" fillId="0" borderId="0" xfId="0" applyFont="1" applyAlignment="1">
      <alignment horizontal="left"/>
    </xf>
    <xf numFmtId="0" fontId="8" fillId="0" borderId="0" xfId="0" applyFont="1"/>
    <xf numFmtId="0" fontId="8" fillId="0" borderId="0" xfId="0" applyFont="1" applyAlignment="1"/>
    <xf numFmtId="0" fontId="8"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2" fillId="0" borderId="0" xfId="0" applyFont="1" applyAlignment="1">
      <alignment horizontal="center"/>
    </xf>
    <xf numFmtId="0" fontId="5" fillId="2" borderId="1" xfId="0" applyFont="1" applyFill="1" applyBorder="1" applyAlignment="1">
      <alignment wrapText="1"/>
    </xf>
    <xf numFmtId="0" fontId="5" fillId="2" borderId="2" xfId="0" applyFont="1" applyFill="1" applyBorder="1" applyAlignment="1">
      <alignment wrapText="1"/>
    </xf>
    <xf numFmtId="0" fontId="5" fillId="2" borderId="3" xfId="0" applyFont="1" applyFill="1" applyBorder="1" applyAlignment="1">
      <alignment wrapText="1"/>
    </xf>
    <xf numFmtId="0" fontId="5" fillId="2" borderId="1" xfId="0" applyFont="1" applyFill="1" applyBorder="1" applyAlignment="1">
      <alignment horizontal="right" wrapText="1"/>
    </xf>
    <xf numFmtId="0" fontId="2" fillId="2" borderId="2" xfId="0" applyFont="1" applyFill="1" applyBorder="1" applyAlignment="1"/>
    <xf numFmtId="0" fontId="5" fillId="2" borderId="2" xfId="0" applyFont="1" applyFill="1" applyBorder="1" applyAlignment="1">
      <alignment horizontal="right" wrapText="1"/>
    </xf>
    <xf numFmtId="0" fontId="5" fillId="2" borderId="3" xfId="0" applyFont="1" applyFill="1" applyBorder="1" applyAlignment="1">
      <alignment horizontal="right" vertical="center"/>
    </xf>
    <xf numFmtId="0" fontId="5" fillId="3" borderId="0" xfId="0" applyFont="1" applyFill="1" applyBorder="1" applyAlignment="1">
      <alignment horizontal="right" wrapText="1"/>
    </xf>
    <xf numFmtId="0" fontId="2" fillId="0" borderId="4" xfId="0" applyFont="1" applyBorder="1" applyAlignment="1">
      <alignment vertical="center"/>
    </xf>
    <xf numFmtId="0" fontId="2" fillId="0" borderId="0" xfId="0" applyFont="1" applyBorder="1" applyAlignment="1">
      <alignment vertical="center"/>
    </xf>
    <xf numFmtId="1" fontId="2" fillId="0" borderId="0" xfId="0" applyNumberFormat="1" applyFont="1" applyBorder="1" applyAlignment="1">
      <alignment horizontal="right" vertical="center"/>
    </xf>
    <xf numFmtId="0" fontId="2" fillId="0" borderId="5" xfId="0" applyFont="1" applyBorder="1" applyAlignment="1">
      <alignment vertical="center"/>
    </xf>
    <xf numFmtId="4" fontId="2" fillId="0" borderId="6" xfId="0" applyNumberFormat="1" applyFont="1" applyBorder="1" applyAlignment="1">
      <alignment horizontal="right" vertical="center"/>
    </xf>
    <xf numFmtId="4" fontId="2" fillId="0" borderId="7" xfId="0" applyNumberFormat="1" applyFont="1" applyBorder="1" applyAlignment="1">
      <alignment horizontal="right" vertical="center"/>
    </xf>
    <xf numFmtId="4" fontId="2" fillId="0" borderId="7" xfId="0" applyNumberFormat="1" applyFont="1" applyBorder="1" applyAlignment="1">
      <alignment horizontal="right" vertical="center"/>
    </xf>
    <xf numFmtId="4" fontId="2" fillId="0" borderId="8" xfId="0" applyNumberFormat="1" applyFont="1" applyBorder="1" applyAlignment="1">
      <alignment horizontal="right" vertical="center"/>
    </xf>
    <xf numFmtId="4" fontId="2" fillId="3" borderId="0" xfId="0" applyNumberFormat="1" applyFont="1" applyFill="1" applyBorder="1" applyAlignment="1">
      <alignment vertical="center"/>
    </xf>
    <xf numFmtId="4" fontId="2" fillId="0" borderId="4" xfId="0" applyNumberFormat="1" applyFont="1" applyBorder="1" applyAlignment="1">
      <alignment horizontal="right" vertical="center"/>
    </xf>
    <xf numFmtId="4" fontId="2" fillId="0" borderId="0" xfId="0" applyNumberFormat="1" applyFont="1" applyBorder="1" applyAlignment="1">
      <alignment horizontal="right" vertical="center"/>
    </xf>
    <xf numFmtId="4" fontId="2" fillId="0" borderId="0" xfId="0" applyNumberFormat="1" applyFont="1" applyBorder="1" applyAlignment="1">
      <alignment horizontal="right" vertical="center"/>
    </xf>
    <xf numFmtId="4" fontId="2" fillId="0" borderId="5" xfId="0" applyNumberFormat="1" applyFont="1" applyBorder="1" applyAlignment="1">
      <alignment horizontal="right" vertical="center"/>
    </xf>
    <xf numFmtId="4" fontId="2" fillId="0" borderId="9" xfId="0" applyNumberFormat="1" applyFont="1" applyBorder="1" applyAlignment="1">
      <alignment horizontal="right" vertical="center"/>
    </xf>
    <xf numFmtId="4" fontId="2" fillId="0" borderId="10" xfId="0" applyNumberFormat="1" applyFont="1" applyBorder="1" applyAlignment="1">
      <alignment horizontal="right" vertical="center"/>
    </xf>
    <xf numFmtId="4" fontId="2" fillId="0" borderId="10" xfId="0" applyNumberFormat="1" applyFont="1" applyBorder="1" applyAlignment="1">
      <alignment horizontal="right" vertical="center"/>
    </xf>
    <xf numFmtId="4" fontId="2" fillId="0" borderId="11" xfId="0" applyNumberFormat="1" applyFont="1" applyBorder="1" applyAlignment="1">
      <alignment horizontal="right" vertical="center"/>
    </xf>
    <xf numFmtId="0" fontId="7" fillId="4" borderId="1" xfId="0" applyFont="1" applyFill="1" applyBorder="1" applyAlignment="1">
      <alignment vertical="center"/>
    </xf>
    <xf numFmtId="0" fontId="8" fillId="4" borderId="2" xfId="0" applyFont="1" applyFill="1" applyBorder="1" applyAlignment="1">
      <alignment vertical="center"/>
    </xf>
    <xf numFmtId="0" fontId="2" fillId="4" borderId="2" xfId="0" applyFont="1" applyFill="1" applyBorder="1" applyAlignment="1">
      <alignment vertical="center"/>
    </xf>
    <xf numFmtId="4" fontId="7" fillId="4" borderId="12" xfId="0" applyNumberFormat="1" applyFont="1" applyFill="1" applyBorder="1" applyAlignment="1">
      <alignment horizontal="right" vertical="center"/>
    </xf>
    <xf numFmtId="4" fontId="7" fillId="4" borderId="13" xfId="0" applyNumberFormat="1" applyFont="1" applyFill="1" applyBorder="1" applyAlignment="1">
      <alignment horizontal="right" vertical="center"/>
    </xf>
    <xf numFmtId="3" fontId="7" fillId="5" borderId="13" xfId="0" applyNumberFormat="1" applyFont="1" applyFill="1" applyBorder="1" applyAlignment="1">
      <alignment horizontal="right" vertical="center"/>
    </xf>
    <xf numFmtId="3" fontId="7" fillId="5" borderId="14" xfId="0" applyNumberFormat="1" applyFont="1" applyFill="1" applyBorder="1" applyAlignment="1">
      <alignment horizontal="right" vertical="center"/>
    </xf>
    <xf numFmtId="4" fontId="8" fillId="3" borderId="0" xfId="0" applyNumberFormat="1" applyFont="1" applyFill="1" applyBorder="1" applyAlignment="1">
      <alignment vertical="center"/>
    </xf>
    <xf numFmtId="0" fontId="3" fillId="0" borderId="0" xfId="0" applyFont="1" applyAlignment="1">
      <alignment horizontal="center"/>
    </xf>
    <xf numFmtId="4" fontId="2" fillId="0" borderId="0" xfId="0" applyNumberFormat="1" applyFont="1"/>
    <xf numFmtId="0" fontId="5" fillId="2" borderId="1" xfId="0" applyFont="1" applyFill="1" applyBorder="1" applyAlignment="1">
      <alignment vertical="center"/>
    </xf>
    <xf numFmtId="0" fontId="8" fillId="2" borderId="2" xfId="0" applyFont="1" applyFill="1" applyBorder="1" applyAlignment="1">
      <alignment vertical="center"/>
    </xf>
    <xf numFmtId="0" fontId="8" fillId="2" borderId="3" xfId="0" applyFont="1" applyFill="1" applyBorder="1" applyAlignment="1">
      <alignment vertical="center" wrapText="1"/>
    </xf>
    <xf numFmtId="0" fontId="8" fillId="2" borderId="15" xfId="0" applyFont="1" applyFill="1" applyBorder="1" applyAlignment="1">
      <alignment horizontal="center" vertical="center" wrapText="1"/>
    </xf>
    <xf numFmtId="0" fontId="8" fillId="2" borderId="3" xfId="0" applyFont="1" applyFill="1" applyBorder="1" applyAlignment="1">
      <alignment horizontal="center" vertical="center" wrapText="1"/>
    </xf>
    <xf numFmtId="49" fontId="4" fillId="0" borderId="6" xfId="0" applyNumberFormat="1" applyFont="1" applyBorder="1" applyAlignment="1">
      <alignment horizontal="left"/>
    </xf>
    <xf numFmtId="0" fontId="4" fillId="0" borderId="7" xfId="0" applyFont="1" applyBorder="1" applyAlignment="1">
      <alignment horizontal="left"/>
    </xf>
    <xf numFmtId="0" fontId="4" fillId="0" borderId="7" xfId="0" applyFont="1" applyBorder="1"/>
    <xf numFmtId="164" fontId="4" fillId="0" borderId="8" xfId="0" applyNumberFormat="1" applyFont="1" applyBorder="1"/>
    <xf numFmtId="3" fontId="5" fillId="0" borderId="16" xfId="0" applyNumberFormat="1" applyFont="1" applyBorder="1" applyAlignment="1">
      <alignment horizontal="right"/>
    </xf>
    <xf numFmtId="3" fontId="4" fillId="0" borderId="8" xfId="0" applyNumberFormat="1" applyFont="1" applyBorder="1" applyAlignment="1">
      <alignment horizontal="right"/>
    </xf>
    <xf numFmtId="3" fontId="4" fillId="0" borderId="16" xfId="0" applyNumberFormat="1" applyFont="1" applyBorder="1" applyAlignment="1">
      <alignment horizontal="right"/>
    </xf>
    <xf numFmtId="165" fontId="2" fillId="0" borderId="17" xfId="0" applyNumberFormat="1" applyFont="1" applyBorder="1"/>
    <xf numFmtId="49" fontId="4" fillId="0" borderId="4" xfId="0" applyNumberFormat="1" applyFont="1" applyBorder="1" applyAlignment="1">
      <alignment horizontal="left"/>
    </xf>
    <xf numFmtId="0" fontId="4" fillId="0" borderId="0" xfId="0" applyFont="1" applyBorder="1" applyAlignment="1">
      <alignment horizontal="left"/>
    </xf>
    <xf numFmtId="0" fontId="4" fillId="0" borderId="0" xfId="0" applyFont="1" applyBorder="1"/>
    <xf numFmtId="164" fontId="4" fillId="0" borderId="5" xfId="0" applyNumberFormat="1" applyFont="1" applyBorder="1"/>
    <xf numFmtId="3" fontId="5" fillId="0" borderId="17" xfId="0" applyNumberFormat="1" applyFont="1" applyBorder="1" applyAlignment="1">
      <alignment horizontal="right"/>
    </xf>
    <xf numFmtId="3" fontId="4" fillId="0" borderId="5" xfId="0" applyNumberFormat="1" applyFont="1" applyBorder="1" applyAlignment="1">
      <alignment horizontal="right"/>
    </xf>
    <xf numFmtId="3" fontId="4" fillId="0" borderId="17" xfId="0" applyNumberFormat="1" applyFont="1" applyBorder="1" applyAlignment="1">
      <alignment horizontal="right"/>
    </xf>
    <xf numFmtId="49" fontId="4" fillId="0" borderId="0" xfId="0" applyNumberFormat="1" applyFont="1" applyBorder="1" applyAlignment="1">
      <alignment horizontal="left"/>
    </xf>
    <xf numFmtId="0" fontId="5" fillId="4" borderId="1" xfId="0" applyFont="1" applyFill="1" applyBorder="1" applyAlignment="1">
      <alignment vertical="center"/>
    </xf>
    <xf numFmtId="49" fontId="5" fillId="4" borderId="2" xfId="0" applyNumberFormat="1" applyFont="1" applyFill="1" applyBorder="1" applyAlignment="1">
      <alignment horizontal="left" vertical="center"/>
    </xf>
    <xf numFmtId="0" fontId="5" fillId="4" borderId="2" xfId="0" applyFont="1" applyFill="1" applyBorder="1" applyAlignment="1">
      <alignment vertical="center"/>
    </xf>
    <xf numFmtId="164" fontId="4" fillId="4" borderId="3" xfId="0" applyNumberFormat="1" applyFont="1" applyFill="1" applyBorder="1"/>
    <xf numFmtId="3" fontId="5" fillId="4" borderId="15" xfId="0" applyNumberFormat="1" applyFont="1" applyFill="1" applyBorder="1" applyAlignment="1">
      <alignment horizontal="right" vertical="center"/>
    </xf>
    <xf numFmtId="165" fontId="5" fillId="4" borderId="15" xfId="0" applyNumberFormat="1" applyFont="1" applyFill="1" applyBorder="1" applyAlignment="1">
      <alignment horizontal="right" vertical="center"/>
    </xf>
    <xf numFmtId="0" fontId="2" fillId="0" borderId="0" xfId="0" applyFont="1" applyAlignment="1">
      <alignment horizontal="left" vertical="top" wrapText="1"/>
    </xf>
    <xf numFmtId="0" fontId="5" fillId="2" borderId="15" xfId="0" applyFont="1" applyFill="1" applyBorder="1" applyAlignment="1">
      <alignment vertical="center" wrapText="1"/>
    </xf>
    <xf numFmtId="0" fontId="8" fillId="2" borderId="1" xfId="0" applyFont="1" applyFill="1" applyBorder="1" applyAlignment="1">
      <alignment vertical="center"/>
    </xf>
    <xf numFmtId="49" fontId="4" fillId="0" borderId="16" xfId="0" applyNumberFormat="1" applyFont="1" applyBorder="1" applyAlignment="1">
      <alignment horizontal="left"/>
    </xf>
    <xf numFmtId="0" fontId="4" fillId="0" borderId="6" xfId="0" applyFont="1" applyBorder="1" applyAlignment="1">
      <alignment horizontal="left"/>
    </xf>
    <xf numFmtId="49" fontId="4" fillId="0" borderId="17" xfId="0" applyNumberFormat="1" applyFont="1" applyBorder="1" applyAlignment="1">
      <alignment horizontal="left"/>
    </xf>
    <xf numFmtId="0" fontId="4" fillId="0" borderId="4" xfId="0" applyFont="1" applyBorder="1" applyAlignment="1">
      <alignment horizontal="left"/>
    </xf>
    <xf numFmtId="3" fontId="5" fillId="4" borderId="3" xfId="0" applyNumberFormat="1" applyFont="1" applyFill="1" applyBorder="1" applyAlignment="1">
      <alignment horizontal="right" vertical="center"/>
    </xf>
    <xf numFmtId="4" fontId="8" fillId="2" borderId="15" xfId="0" applyNumberFormat="1" applyFont="1" applyFill="1" applyBorder="1" applyAlignment="1">
      <alignment horizontal="center" vertical="center"/>
    </xf>
    <xf numFmtId="165" fontId="4" fillId="0" borderId="16" xfId="0" applyNumberFormat="1" applyFont="1" applyBorder="1"/>
    <xf numFmtId="165" fontId="4" fillId="0" borderId="17" xfId="0" applyNumberFormat="1" applyFont="1" applyBorder="1"/>
    <xf numFmtId="165" fontId="4" fillId="4" borderId="15" xfId="0" applyNumberFormat="1" applyFont="1" applyFill="1" applyBorder="1"/>
    <xf numFmtId="0" fontId="8" fillId="2" borderId="2" xfId="0" applyFont="1" applyFill="1" applyBorder="1" applyAlignment="1">
      <alignment vertical="center" wrapText="1"/>
    </xf>
    <xf numFmtId="0" fontId="8" fillId="2" borderId="2" xfId="0" applyFont="1" applyFill="1" applyBorder="1" applyAlignment="1">
      <alignment horizontal="center" vertical="center" wrapText="1"/>
    </xf>
    <xf numFmtId="164" fontId="4" fillId="0" borderId="7" xfId="0" applyNumberFormat="1" applyFont="1" applyBorder="1"/>
    <xf numFmtId="3" fontId="5" fillId="0" borderId="7" xfId="0" applyNumberFormat="1" applyFont="1" applyBorder="1" applyAlignment="1">
      <alignment horizontal="right"/>
    </xf>
    <xf numFmtId="164" fontId="4" fillId="0" borderId="0" xfId="0" applyNumberFormat="1" applyFont="1" applyBorder="1"/>
    <xf numFmtId="3" fontId="5" fillId="0" borderId="0" xfId="0" applyNumberFormat="1" applyFont="1" applyBorder="1" applyAlignment="1">
      <alignment horizontal="right"/>
    </xf>
    <xf numFmtId="164" fontId="4" fillId="4" borderId="2" xfId="0" applyNumberFormat="1" applyFont="1" applyFill="1" applyBorder="1"/>
    <xf numFmtId="3" fontId="5" fillId="4" borderId="2" xfId="0" applyNumberFormat="1" applyFont="1" applyFill="1" applyBorder="1" applyAlignment="1">
      <alignment horizontal="right" vertical="center"/>
    </xf>
    <xf numFmtId="0" fontId="3" fillId="0" borderId="10" xfId="0" applyFont="1" applyBorder="1" applyAlignment="1">
      <alignment horizontal="centerContinuous" vertical="top"/>
    </xf>
    <xf numFmtId="0" fontId="2" fillId="0" borderId="10" xfId="0" applyFont="1" applyBorder="1" applyAlignment="1">
      <alignment horizontal="centerContinuous"/>
    </xf>
    <xf numFmtId="0" fontId="8" fillId="2" borderId="22" xfId="0" applyFont="1" applyFill="1" applyBorder="1" applyAlignment="1">
      <alignment horizontal="left"/>
    </xf>
    <xf numFmtId="0" fontId="4" fillId="2" borderId="23" xfId="0" applyFont="1" applyFill="1" applyBorder="1" applyAlignment="1">
      <alignment horizontal="centerContinuous"/>
    </xf>
    <xf numFmtId="49" fontId="5" fillId="2" borderId="24" xfId="0" applyNumberFormat="1" applyFont="1" applyFill="1" applyBorder="1" applyAlignment="1">
      <alignment horizontal="left"/>
    </xf>
    <xf numFmtId="49" fontId="4" fillId="2" borderId="23" xfId="0" applyNumberFormat="1" applyFont="1" applyFill="1" applyBorder="1" applyAlignment="1">
      <alignment horizontal="centerContinuous"/>
    </xf>
    <xf numFmtId="0" fontId="4" fillId="0" borderId="19" xfId="0" applyFont="1" applyBorder="1"/>
    <xf numFmtId="49" fontId="4" fillId="0" borderId="25" xfId="0" applyNumberFormat="1" applyFont="1" applyBorder="1" applyAlignment="1">
      <alignment horizontal="left"/>
    </xf>
    <xf numFmtId="0" fontId="2" fillId="0" borderId="26" xfId="0" applyFont="1" applyBorder="1"/>
    <xf numFmtId="0" fontId="4" fillId="0" borderId="3" xfId="0" applyFont="1" applyBorder="1"/>
    <xf numFmtId="49" fontId="4" fillId="0" borderId="2" xfId="0" applyNumberFormat="1" applyFont="1" applyBorder="1"/>
    <xf numFmtId="49" fontId="4" fillId="0" borderId="3" xfId="0" applyNumberFormat="1" applyFont="1" applyBorder="1"/>
    <xf numFmtId="0" fontId="4" fillId="0" borderId="15" xfId="0" applyFont="1" applyBorder="1"/>
    <xf numFmtId="0" fontId="4" fillId="0" borderId="27" xfId="0" applyFont="1" applyBorder="1" applyAlignment="1">
      <alignment horizontal="left"/>
    </xf>
    <xf numFmtId="0" fontId="8" fillId="0" borderId="26" xfId="0" applyFont="1" applyBorder="1"/>
    <xf numFmtId="49" fontId="4" fillId="0" borderId="27" xfId="0" applyNumberFormat="1" applyFont="1" applyBorder="1" applyAlignment="1">
      <alignment horizontal="left"/>
    </xf>
    <xf numFmtId="49" fontId="8" fillId="2" borderId="26" xfId="0" applyNumberFormat="1" applyFont="1" applyFill="1" applyBorder="1"/>
    <xf numFmtId="49" fontId="2" fillId="2" borderId="3" xfId="0" applyNumberFormat="1" applyFont="1" applyFill="1" applyBorder="1"/>
    <xf numFmtId="49" fontId="8" fillId="2" borderId="2" xfId="0" applyNumberFormat="1" applyFont="1" applyFill="1" applyBorder="1"/>
    <xf numFmtId="49" fontId="2" fillId="2" borderId="2" xfId="0" applyNumberFormat="1" applyFont="1" applyFill="1" applyBorder="1"/>
    <xf numFmtId="0" fontId="4" fillId="0" borderId="15" xfId="0" applyFont="1" applyFill="1" applyBorder="1"/>
    <xf numFmtId="3" fontId="4" fillId="0" borderId="27" xfId="0" applyNumberFormat="1" applyFont="1" applyBorder="1" applyAlignment="1">
      <alignment horizontal="left"/>
    </xf>
    <xf numFmtId="0" fontId="2" fillId="0" borderId="0" xfId="0" applyFont="1" applyFill="1"/>
    <xf numFmtId="49" fontId="8" fillId="2" borderId="28" xfId="0" applyNumberFormat="1" applyFont="1" applyFill="1" applyBorder="1"/>
    <xf numFmtId="49" fontId="2" fillId="2" borderId="5" xfId="0" applyNumberFormat="1" applyFont="1" applyFill="1" applyBorder="1"/>
    <xf numFmtId="49" fontId="8" fillId="2" borderId="0" xfId="0" applyNumberFormat="1" applyFont="1" applyFill="1" applyBorder="1"/>
    <xf numFmtId="49" fontId="2" fillId="2" borderId="0" xfId="0" applyNumberFormat="1" applyFont="1" applyFill="1" applyBorder="1"/>
    <xf numFmtId="49" fontId="4" fillId="0" borderId="15" xfId="0" applyNumberFormat="1" applyFont="1" applyBorder="1" applyAlignment="1">
      <alignment horizontal="left"/>
    </xf>
    <xf numFmtId="0" fontId="4" fillId="0" borderId="29" xfId="0" applyFont="1" applyBorder="1"/>
    <xf numFmtId="0" fontId="4" fillId="0" borderId="15" xfId="0" applyFont="1" applyBorder="1" applyAlignment="1">
      <alignment horizontal="left"/>
    </xf>
    <xf numFmtId="0" fontId="4" fillId="0" borderId="1" xfId="0" applyFont="1" applyBorder="1" applyAlignment="1">
      <alignment horizontal="left"/>
    </xf>
    <xf numFmtId="0" fontId="4" fillId="0" borderId="15" xfId="0" applyNumberFormat="1" applyFont="1" applyBorder="1"/>
    <xf numFmtId="0" fontId="4" fillId="0" borderId="30" xfId="0" applyNumberFormat="1" applyFont="1" applyBorder="1" applyAlignment="1">
      <alignment horizontal="left"/>
    </xf>
    <xf numFmtId="0" fontId="2" fillId="0" borderId="0" xfId="0" applyNumberFormat="1" applyFont="1" applyBorder="1"/>
    <xf numFmtId="0" fontId="2" fillId="0" borderId="0" xfId="0" applyNumberFormat="1" applyFont="1"/>
    <xf numFmtId="0" fontId="4" fillId="0" borderId="30" xfId="0" applyFont="1" applyBorder="1" applyAlignment="1">
      <alignment horizontal="left"/>
    </xf>
    <xf numFmtId="0" fontId="2" fillId="0" borderId="0" xfId="0" applyFont="1" applyBorder="1"/>
    <xf numFmtId="0" fontId="4" fillId="0" borderId="15" xfId="0" applyFont="1" applyFill="1" applyBorder="1" applyAlignment="1"/>
    <xf numFmtId="0" fontId="4" fillId="0" borderId="30" xfId="0" applyFont="1" applyFill="1" applyBorder="1" applyAlignment="1"/>
    <xf numFmtId="0" fontId="2" fillId="0" borderId="0" xfId="0" applyFont="1" applyFill="1" applyBorder="1" applyAlignment="1"/>
    <xf numFmtId="0" fontId="4" fillId="0" borderId="15" xfId="0" applyFont="1" applyBorder="1" applyAlignment="1"/>
    <xf numFmtId="0" fontId="4" fillId="0" borderId="30" xfId="0" applyFont="1" applyBorder="1" applyAlignment="1"/>
    <xf numFmtId="3" fontId="2" fillId="0" borderId="0" xfId="0" applyNumberFormat="1" applyFont="1"/>
    <xf numFmtId="0" fontId="4" fillId="0" borderId="26" xfId="0" applyFont="1" applyBorder="1"/>
    <xf numFmtId="0" fontId="4" fillId="0" borderId="15" xfId="0" applyFont="1" applyBorder="1" applyAlignment="1">
      <alignment horizontal="center"/>
    </xf>
    <xf numFmtId="0" fontId="4" fillId="0" borderId="19" xfId="0" applyFont="1" applyBorder="1" applyAlignment="1">
      <alignment horizontal="left"/>
    </xf>
    <xf numFmtId="0" fontId="4" fillId="0" borderId="31" xfId="0" applyFont="1" applyBorder="1" applyAlignment="1">
      <alignment horizontal="left"/>
    </xf>
    <xf numFmtId="0" fontId="3" fillId="0" borderId="32" xfId="0" applyFont="1" applyBorder="1" applyAlignment="1">
      <alignment horizontal="centerContinuous" vertical="center"/>
    </xf>
    <xf numFmtId="0" fontId="7" fillId="0" borderId="33" xfId="0" applyFont="1" applyBorder="1" applyAlignment="1">
      <alignment horizontal="centerContinuous" vertical="center"/>
    </xf>
    <xf numFmtId="0" fontId="2" fillId="0" borderId="33" xfId="0" applyFont="1" applyBorder="1" applyAlignment="1">
      <alignment horizontal="centerContinuous" vertical="center"/>
    </xf>
    <xf numFmtId="0" fontId="2" fillId="0" borderId="34" xfId="0" applyFont="1" applyBorder="1" applyAlignment="1">
      <alignment horizontal="centerContinuous" vertical="center"/>
    </xf>
    <xf numFmtId="0" fontId="8" fillId="2" borderId="12" xfId="0" applyFont="1" applyFill="1" applyBorder="1" applyAlignment="1">
      <alignment horizontal="left"/>
    </xf>
    <xf numFmtId="0" fontId="2" fillId="2" borderId="13" xfId="0" applyFont="1" applyFill="1" applyBorder="1" applyAlignment="1">
      <alignment horizontal="left"/>
    </xf>
    <xf numFmtId="0" fontId="2" fillId="2" borderId="35" xfId="0" applyFont="1" applyFill="1" applyBorder="1" applyAlignment="1">
      <alignment horizontal="centerContinuous"/>
    </xf>
    <xf numFmtId="0" fontId="8" fillId="2" borderId="13" xfId="0" applyFont="1" applyFill="1" applyBorder="1" applyAlignment="1">
      <alignment horizontal="centerContinuous"/>
    </xf>
    <xf numFmtId="0" fontId="2" fillId="2" borderId="13" xfId="0" applyFont="1" applyFill="1" applyBorder="1" applyAlignment="1">
      <alignment horizontal="centerContinuous"/>
    </xf>
    <xf numFmtId="0" fontId="2" fillId="0" borderId="36" xfId="0" applyFont="1" applyBorder="1"/>
    <xf numFmtId="0" fontId="2" fillId="0" borderId="21" xfId="0" applyFont="1" applyBorder="1"/>
    <xf numFmtId="3" fontId="2" fillId="0" borderId="25" xfId="0" applyNumberFormat="1" applyFont="1" applyBorder="1"/>
    <xf numFmtId="0" fontId="2" fillId="0" borderId="22" xfId="0" applyFont="1" applyBorder="1"/>
    <xf numFmtId="3" fontId="2" fillId="0" borderId="24" xfId="0" applyNumberFormat="1" applyFont="1" applyBorder="1"/>
    <xf numFmtId="0" fontId="2" fillId="0" borderId="23" xfId="0" applyFont="1" applyBorder="1"/>
    <xf numFmtId="3" fontId="2" fillId="0" borderId="2" xfId="0" applyNumberFormat="1" applyFont="1" applyBorder="1"/>
    <xf numFmtId="0" fontId="2" fillId="0" borderId="3" xfId="0" applyFont="1" applyBorder="1"/>
    <xf numFmtId="0" fontId="2" fillId="0" borderId="37" xfId="0" applyFont="1" applyBorder="1"/>
    <xf numFmtId="0" fontId="2" fillId="0" borderId="21" xfId="0" applyFont="1" applyBorder="1" applyAlignment="1">
      <alignment shrinkToFit="1"/>
    </xf>
    <xf numFmtId="0" fontId="2" fillId="0" borderId="38" xfId="0" applyFont="1" applyBorder="1"/>
    <xf numFmtId="0" fontId="2" fillId="0" borderId="28" xfId="0" applyFont="1" applyBorder="1"/>
    <xf numFmtId="0" fontId="2" fillId="0" borderId="39" xfId="0" applyFont="1" applyBorder="1" applyAlignment="1">
      <alignment horizontal="center" shrinkToFit="1"/>
    </xf>
    <xf numFmtId="0" fontId="2" fillId="0" borderId="40" xfId="0" applyFont="1" applyBorder="1" applyAlignment="1">
      <alignment horizontal="center" shrinkToFit="1"/>
    </xf>
    <xf numFmtId="3" fontId="2" fillId="0" borderId="41" xfId="0" applyNumberFormat="1" applyFont="1" applyBorder="1"/>
    <xf numFmtId="0" fontId="2" fillId="0" borderId="39" xfId="0" applyFont="1" applyBorder="1"/>
    <xf numFmtId="3" fontId="2" fillId="0" borderId="42" xfId="0" applyNumberFormat="1" applyFont="1" applyBorder="1"/>
    <xf numFmtId="0" fontId="2" fillId="0" borderId="40" xfId="0" applyFont="1" applyBorder="1"/>
    <xf numFmtId="0" fontId="8" fillId="2" borderId="22" xfId="0" applyFont="1" applyFill="1" applyBorder="1"/>
    <xf numFmtId="0" fontId="8" fillId="2" borderId="24" xfId="0" applyFont="1" applyFill="1" applyBorder="1"/>
    <xf numFmtId="0" fontId="8" fillId="2" borderId="23" xfId="0" applyFont="1" applyFill="1" applyBorder="1"/>
    <xf numFmtId="0" fontId="8" fillId="2" borderId="43" xfId="0" applyFont="1" applyFill="1" applyBorder="1"/>
    <xf numFmtId="0" fontId="8" fillId="2" borderId="44" xfId="0" applyFont="1" applyFill="1" applyBorder="1"/>
    <xf numFmtId="0" fontId="2" fillId="0" borderId="5" xfId="0" applyFont="1" applyBorder="1"/>
    <xf numFmtId="0" fontId="2" fillId="0" borderId="4" xfId="0" applyFont="1" applyBorder="1"/>
    <xf numFmtId="0" fontId="2" fillId="0" borderId="45" xfId="0" applyFont="1" applyBorder="1"/>
    <xf numFmtId="0" fontId="2" fillId="0" borderId="0" xfId="0" applyFont="1" applyBorder="1" applyAlignment="1">
      <alignment horizontal="right"/>
    </xf>
    <xf numFmtId="166" fontId="2" fillId="0" borderId="0" xfId="0" applyNumberFormat="1" applyFont="1" applyBorder="1"/>
    <xf numFmtId="0" fontId="2" fillId="0" borderId="0" xfId="0" applyFont="1" applyFill="1" applyBorder="1"/>
    <xf numFmtId="0" fontId="2" fillId="0" borderId="18" xfId="0" applyFont="1" applyBorder="1"/>
    <xf numFmtId="0" fontId="2" fillId="0" borderId="20" xfId="0" applyFont="1" applyBorder="1"/>
    <xf numFmtId="0" fontId="2" fillId="0" borderId="46" xfId="0" applyFont="1" applyBorder="1"/>
    <xf numFmtId="0" fontId="2" fillId="0" borderId="7" xfId="0" applyFont="1" applyBorder="1"/>
    <xf numFmtId="165" fontId="2" fillId="0" borderId="8" xfId="0" applyNumberFormat="1" applyFont="1" applyBorder="1" applyAlignment="1">
      <alignment horizontal="right"/>
    </xf>
    <xf numFmtId="0" fontId="2" fillId="0" borderId="8" xfId="0" applyFont="1" applyBorder="1"/>
    <xf numFmtId="167" fontId="2" fillId="0" borderId="1" xfId="0" applyNumberFormat="1" applyFont="1" applyBorder="1" applyAlignment="1">
      <alignment horizontal="right" indent="2"/>
    </xf>
    <xf numFmtId="167" fontId="2" fillId="0" borderId="30" xfId="0" applyNumberFormat="1" applyFont="1" applyBorder="1" applyAlignment="1">
      <alignment horizontal="right" indent="2"/>
    </xf>
    <xf numFmtId="0" fontId="2" fillId="0" borderId="2" xfId="0" applyFont="1" applyBorder="1"/>
    <xf numFmtId="165" fontId="2" fillId="0" borderId="3" xfId="0" applyNumberFormat="1" applyFont="1" applyBorder="1" applyAlignment="1">
      <alignment horizontal="right"/>
    </xf>
    <xf numFmtId="0" fontId="7" fillId="2" borderId="39" xfId="0" applyFont="1" applyFill="1" applyBorder="1"/>
    <xf numFmtId="0" fontId="7" fillId="2" borderId="42" xfId="0" applyFont="1" applyFill="1" applyBorder="1"/>
    <xf numFmtId="0" fontId="7" fillId="2" borderId="40" xfId="0" applyFont="1" applyFill="1" applyBorder="1"/>
    <xf numFmtId="167" fontId="7" fillId="2" borderId="47" xfId="0" applyNumberFormat="1" applyFont="1" applyFill="1" applyBorder="1" applyAlignment="1">
      <alignment horizontal="right" indent="2"/>
    </xf>
    <xf numFmtId="167" fontId="7" fillId="2" borderId="48" xfId="0" applyNumberFormat="1" applyFont="1" applyFill="1" applyBorder="1" applyAlignment="1">
      <alignment horizontal="right" indent="2"/>
    </xf>
    <xf numFmtId="0" fontId="7" fillId="0" borderId="0" xfId="0" applyFont="1"/>
    <xf numFmtId="0" fontId="9" fillId="0" borderId="0" xfId="0" applyFont="1" applyAlignment="1">
      <alignment horizontal="left" vertical="top" wrapText="1"/>
    </xf>
    <xf numFmtId="0" fontId="2" fillId="0" borderId="0" xfId="0" applyFont="1" applyAlignment="1">
      <alignment vertical="justify"/>
    </xf>
    <xf numFmtId="0" fontId="2" fillId="0" borderId="0" xfId="0" applyFont="1" applyAlignment="1">
      <alignment horizontal="left" wrapText="1"/>
    </xf>
    <xf numFmtId="0" fontId="2" fillId="0" borderId="49" xfId="1" applyFont="1" applyBorder="1" applyAlignment="1">
      <alignment horizontal="center"/>
    </xf>
    <xf numFmtId="0" fontId="2" fillId="0" borderId="50" xfId="1" applyFont="1" applyBorder="1" applyAlignment="1">
      <alignment horizontal="center"/>
    </xf>
    <xf numFmtId="49" fontId="8" fillId="0" borderId="51" xfId="1" applyNumberFormat="1" applyFont="1" applyBorder="1"/>
    <xf numFmtId="49" fontId="2" fillId="0" borderId="51" xfId="1" applyNumberFormat="1" applyFont="1" applyBorder="1"/>
    <xf numFmtId="49" fontId="2" fillId="0" borderId="51" xfId="1" applyNumberFormat="1" applyFont="1" applyBorder="1" applyAlignment="1">
      <alignment horizontal="right"/>
    </xf>
    <xf numFmtId="0" fontId="2" fillId="0" borderId="52" xfId="1" applyFont="1" applyBorder="1"/>
    <xf numFmtId="49" fontId="2" fillId="0" borderId="51" xfId="0" applyNumberFormat="1" applyFont="1" applyBorder="1" applyAlignment="1">
      <alignment horizontal="left"/>
    </xf>
    <xf numFmtId="0" fontId="2" fillId="0" borderId="53" xfId="0" applyNumberFormat="1" applyFont="1" applyBorder="1"/>
    <xf numFmtId="0" fontId="2" fillId="0" borderId="54" xfId="1" applyFont="1" applyBorder="1" applyAlignment="1">
      <alignment horizontal="center"/>
    </xf>
    <xf numFmtId="0" fontId="2" fillId="0" borderId="55" xfId="1" applyFont="1" applyBorder="1" applyAlignment="1">
      <alignment horizontal="center"/>
    </xf>
    <xf numFmtId="49" fontId="8" fillId="0" borderId="56" xfId="1" applyNumberFormat="1" applyFont="1" applyBorder="1"/>
    <xf numFmtId="49" fontId="2" fillId="0" borderId="56" xfId="1" applyNumberFormat="1" applyFont="1" applyBorder="1"/>
    <xf numFmtId="49" fontId="2" fillId="0" borderId="56" xfId="1" applyNumberFormat="1" applyFont="1" applyBorder="1" applyAlignment="1">
      <alignment horizontal="right"/>
    </xf>
    <xf numFmtId="0" fontId="2" fillId="0" borderId="57" xfId="1" applyFont="1" applyBorder="1" applyAlignment="1">
      <alignment horizontal="left"/>
    </xf>
    <xf numFmtId="0" fontId="2" fillId="0" borderId="56" xfId="1" applyFont="1" applyBorder="1" applyAlignment="1">
      <alignment horizontal="left"/>
    </xf>
    <xf numFmtId="0" fontId="2" fillId="0" borderId="58" xfId="1" applyFont="1" applyBorder="1" applyAlignment="1">
      <alignment horizontal="left"/>
    </xf>
    <xf numFmtId="49" fontId="3" fillId="0" borderId="0" xfId="0" applyNumberFormat="1" applyFont="1" applyAlignment="1">
      <alignment horizontal="centerContinuous"/>
    </xf>
    <xf numFmtId="0" fontId="3" fillId="0" borderId="0" xfId="0" applyFont="1" applyAlignment="1">
      <alignment horizontal="centerContinuous"/>
    </xf>
    <xf numFmtId="0" fontId="3" fillId="0" borderId="0" xfId="0" applyFont="1" applyBorder="1" applyAlignment="1">
      <alignment horizontal="centerContinuous"/>
    </xf>
    <xf numFmtId="49" fontId="8" fillId="2" borderId="12" xfId="0" applyNumberFormat="1" applyFont="1" applyFill="1" applyBorder="1" applyAlignment="1">
      <alignment horizontal="center"/>
    </xf>
    <xf numFmtId="0" fontId="8" fillId="2" borderId="13" xfId="0" applyFont="1" applyFill="1" applyBorder="1" applyAlignment="1">
      <alignment horizontal="center"/>
    </xf>
    <xf numFmtId="0" fontId="8" fillId="2" borderId="35" xfId="0" applyFont="1" applyFill="1" applyBorder="1" applyAlignment="1">
      <alignment horizontal="center"/>
    </xf>
    <xf numFmtId="0" fontId="8" fillId="2" borderId="14" xfId="0" applyFont="1" applyFill="1" applyBorder="1" applyAlignment="1">
      <alignment horizontal="center"/>
    </xf>
    <xf numFmtId="0" fontId="8" fillId="2" borderId="59" xfId="0" applyFont="1" applyFill="1" applyBorder="1" applyAlignment="1">
      <alignment horizontal="center"/>
    </xf>
    <xf numFmtId="0" fontId="8" fillId="2" borderId="60" xfId="0" applyFont="1" applyFill="1" applyBorder="1" applyAlignment="1">
      <alignment horizontal="center"/>
    </xf>
    <xf numFmtId="3" fontId="2" fillId="0" borderId="45" xfId="0" applyNumberFormat="1" applyFont="1" applyBorder="1"/>
    <xf numFmtId="0" fontId="8" fillId="2" borderId="12" xfId="0" applyFont="1" applyFill="1" applyBorder="1"/>
    <xf numFmtId="0" fontId="8" fillId="2" borderId="13" xfId="0" applyFont="1" applyFill="1" applyBorder="1"/>
    <xf numFmtId="3" fontId="8" fillId="2" borderId="35" xfId="0" applyNumberFormat="1" applyFont="1" applyFill="1" applyBorder="1"/>
    <xf numFmtId="3" fontId="8" fillId="2" borderId="14" xfId="0" applyNumberFormat="1" applyFont="1" applyFill="1" applyBorder="1"/>
    <xf numFmtId="3" fontId="8" fillId="2" borderId="59" xfId="0" applyNumberFormat="1" applyFont="1" applyFill="1" applyBorder="1"/>
    <xf numFmtId="3" fontId="8" fillId="2" borderId="60" xfId="0" applyNumberFormat="1" applyFont="1" applyFill="1" applyBorder="1"/>
    <xf numFmtId="3" fontId="3" fillId="0" borderId="0" xfId="0" applyNumberFormat="1" applyFont="1" applyAlignment="1">
      <alignment horizontal="centerContinuous"/>
    </xf>
    <xf numFmtId="0" fontId="2" fillId="2" borderId="44" xfId="0" applyFont="1" applyFill="1" applyBorder="1"/>
    <xf numFmtId="0" fontId="8" fillId="2" borderId="62" xfId="0" applyFont="1" applyFill="1" applyBorder="1" applyAlignment="1">
      <alignment horizontal="right"/>
    </xf>
    <xf numFmtId="0" fontId="8" fillId="2" borderId="24" xfId="0" applyFont="1" applyFill="1" applyBorder="1" applyAlignment="1">
      <alignment horizontal="right"/>
    </xf>
    <xf numFmtId="0" fontId="8" fillId="2" borderId="23" xfId="0" applyFont="1" applyFill="1" applyBorder="1" applyAlignment="1">
      <alignment horizontal="center"/>
    </xf>
    <xf numFmtId="4" fontId="5" fillId="2" borderId="24" xfId="0" applyNumberFormat="1" applyFont="1" applyFill="1" applyBorder="1" applyAlignment="1">
      <alignment horizontal="right"/>
    </xf>
    <xf numFmtId="4" fontId="5" fillId="2" borderId="44" xfId="0" applyNumberFormat="1" applyFont="1" applyFill="1" applyBorder="1" applyAlignment="1">
      <alignment horizontal="right"/>
    </xf>
    <xf numFmtId="0" fontId="2" fillId="0" borderId="31" xfId="0" applyFont="1" applyBorder="1"/>
    <xf numFmtId="3" fontId="2" fillId="0" borderId="37" xfId="0" applyNumberFormat="1" applyFont="1" applyBorder="1" applyAlignment="1">
      <alignment horizontal="right"/>
    </xf>
    <xf numFmtId="165" fontId="2" fillId="0" borderId="15" xfId="0" applyNumberFormat="1" applyFont="1" applyBorder="1" applyAlignment="1">
      <alignment horizontal="right"/>
    </xf>
    <xf numFmtId="3" fontId="2" fillId="0" borderId="18" xfId="0" applyNumberFormat="1" applyFont="1" applyBorder="1" applyAlignment="1">
      <alignment horizontal="right"/>
    </xf>
    <xf numFmtId="4" fontId="2" fillId="0" borderId="21" xfId="0" applyNumberFormat="1" applyFont="1" applyBorder="1" applyAlignment="1">
      <alignment horizontal="right"/>
    </xf>
    <xf numFmtId="3" fontId="2" fillId="0" borderId="31" xfId="0" applyNumberFormat="1" applyFont="1" applyBorder="1" applyAlignment="1">
      <alignment horizontal="right"/>
    </xf>
    <xf numFmtId="0" fontId="2" fillId="2" borderId="39" xfId="0" applyFont="1" applyFill="1" applyBorder="1"/>
    <xf numFmtId="0" fontId="8" fillId="2" borderId="42" xfId="0" applyFont="1" applyFill="1" applyBorder="1"/>
    <xf numFmtId="0" fontId="2" fillId="2" borderId="42" xfId="0" applyFont="1" applyFill="1" applyBorder="1"/>
    <xf numFmtId="4" fontId="2" fillId="2" borderId="48" xfId="0" applyNumberFormat="1" applyFont="1" applyFill="1" applyBorder="1"/>
    <xf numFmtId="4" fontId="2" fillId="2" borderId="39" xfId="0" applyNumberFormat="1" applyFont="1" applyFill="1" applyBorder="1"/>
    <xf numFmtId="4" fontId="2" fillId="2" borderId="42" xfId="0" applyNumberFormat="1" applyFont="1" applyFill="1" applyBorder="1"/>
    <xf numFmtId="3" fontId="8" fillId="2" borderId="42" xfId="0" applyNumberFormat="1" applyFont="1" applyFill="1" applyBorder="1" applyAlignment="1">
      <alignment horizontal="right"/>
    </xf>
    <xf numFmtId="3" fontId="8" fillId="2" borderId="48" xfId="0" applyNumberFormat="1" applyFont="1" applyFill="1" applyBorder="1" applyAlignment="1">
      <alignment horizontal="right"/>
    </xf>
    <xf numFmtId="3" fontId="4" fillId="0" borderId="0" xfId="0" applyNumberFormat="1" applyFont="1"/>
    <xf numFmtId="4" fontId="4" fillId="0" borderId="0" xfId="0" applyNumberFormat="1" applyFont="1"/>
    <xf numFmtId="0" fontId="10" fillId="0" borderId="0" xfId="1" applyFont="1" applyAlignment="1">
      <alignment horizontal="center"/>
    </xf>
    <xf numFmtId="0" fontId="2" fillId="0" borderId="0" xfId="1" applyFont="1"/>
    <xf numFmtId="0" fontId="11" fillId="0" borderId="0" xfId="1" applyFont="1" applyAlignment="1">
      <alignment horizontal="centerContinuous"/>
    </xf>
    <xf numFmtId="0" fontId="12" fillId="0" borderId="0" xfId="1" applyFont="1" applyAlignment="1">
      <alignment horizontal="centerContinuous"/>
    </xf>
    <xf numFmtId="0" fontId="12" fillId="0" borderId="0" xfId="1" applyFont="1" applyAlignment="1">
      <alignment horizontal="right"/>
    </xf>
    <xf numFmtId="0" fontId="2" fillId="0" borderId="51" xfId="1" applyFont="1" applyBorder="1"/>
    <xf numFmtId="0" fontId="4" fillId="0" borderId="52" xfId="1" applyFont="1" applyBorder="1" applyAlignment="1">
      <alignment horizontal="right"/>
    </xf>
    <xf numFmtId="49" fontId="2" fillId="0" borderId="51" xfId="1" applyNumberFormat="1" applyFont="1" applyBorder="1" applyAlignment="1">
      <alignment horizontal="left"/>
    </xf>
    <xf numFmtId="0" fontId="2" fillId="0" borderId="53" xfId="1" applyFont="1" applyBorder="1"/>
    <xf numFmtId="49" fontId="2" fillId="0" borderId="54" xfId="1" applyNumberFormat="1" applyFont="1" applyBorder="1" applyAlignment="1">
      <alignment horizontal="center"/>
    </xf>
    <xf numFmtId="0" fontId="2" fillId="0" borderId="56" xfId="1" applyFont="1" applyBorder="1"/>
    <xf numFmtId="0" fontId="2" fillId="0" borderId="57" xfId="1" applyFont="1" applyBorder="1" applyAlignment="1">
      <alignment horizontal="center" shrinkToFit="1"/>
    </xf>
    <xf numFmtId="0" fontId="2" fillId="0" borderId="56" xfId="1" applyFont="1" applyBorder="1" applyAlignment="1">
      <alignment horizontal="center" shrinkToFit="1"/>
    </xf>
    <xf numFmtId="0" fontId="2" fillId="0" borderId="58" xfId="1" applyFont="1" applyBorder="1" applyAlignment="1">
      <alignment horizontal="center" shrinkToFit="1"/>
    </xf>
    <xf numFmtId="0" fontId="4" fillId="0" borderId="0" xfId="1" applyFont="1"/>
    <xf numFmtId="0" fontId="2" fillId="0" borderId="0" xfId="1" applyFont="1" applyAlignment="1">
      <alignment horizontal="right"/>
    </xf>
    <xf numFmtId="0" fontId="2" fillId="0" borderId="0" xfId="1" applyFont="1" applyAlignment="1"/>
    <xf numFmtId="49" fontId="4" fillId="2" borderId="15" xfId="1" applyNumberFormat="1" applyFont="1" applyFill="1" applyBorder="1"/>
    <xf numFmtId="0" fontId="4" fillId="2" borderId="3" xfId="1" applyFont="1" applyFill="1" applyBorder="1" applyAlignment="1">
      <alignment horizontal="center"/>
    </xf>
    <xf numFmtId="0" fontId="4" fillId="2" borderId="3" xfId="1" applyNumberFormat="1" applyFont="1" applyFill="1" applyBorder="1" applyAlignment="1">
      <alignment horizontal="center"/>
    </xf>
    <xf numFmtId="0" fontId="4" fillId="2" borderId="15" xfId="1" applyFont="1" applyFill="1" applyBorder="1" applyAlignment="1">
      <alignment horizontal="center"/>
    </xf>
    <xf numFmtId="0" fontId="4" fillId="2" borderId="15" xfId="1" applyFont="1" applyFill="1" applyBorder="1" applyAlignment="1">
      <alignment horizontal="center" wrapText="1"/>
    </xf>
    <xf numFmtId="0" fontId="8" fillId="0" borderId="17" xfId="1" applyFont="1" applyBorder="1" applyAlignment="1">
      <alignment horizontal="center"/>
    </xf>
    <xf numFmtId="49" fontId="8" fillId="0" borderId="17" xfId="1" applyNumberFormat="1" applyFont="1" applyBorder="1" applyAlignment="1">
      <alignment horizontal="left"/>
    </xf>
    <xf numFmtId="0" fontId="8" fillId="0" borderId="1" xfId="1" applyFont="1" applyBorder="1"/>
    <xf numFmtId="0" fontId="2" fillId="0" borderId="2" xfId="1" applyFont="1" applyBorder="1" applyAlignment="1">
      <alignment horizontal="center"/>
    </xf>
    <xf numFmtId="0" fontId="2" fillId="0" borderId="2" xfId="1" applyNumberFormat="1" applyFont="1" applyBorder="1" applyAlignment="1">
      <alignment horizontal="right"/>
    </xf>
    <xf numFmtId="0" fontId="2" fillId="0" borderId="3" xfId="1" applyNumberFormat="1" applyFont="1" applyBorder="1"/>
    <xf numFmtId="0" fontId="2" fillId="0" borderId="6" xfId="1" applyNumberFormat="1" applyFont="1" applyFill="1" applyBorder="1"/>
    <xf numFmtId="0" fontId="2" fillId="0" borderId="8" xfId="1" applyNumberFormat="1" applyFont="1" applyFill="1" applyBorder="1"/>
    <xf numFmtId="0" fontId="2" fillId="0" borderId="6" xfId="1" applyFont="1" applyFill="1" applyBorder="1"/>
    <xf numFmtId="0" fontId="2" fillId="0" borderId="8" xfId="1" applyFont="1" applyFill="1" applyBorder="1"/>
    <xf numFmtId="0" fontId="13" fillId="0" borderId="0" xfId="1" applyFont="1"/>
    <xf numFmtId="0" fontId="9" fillId="0" borderId="16" xfId="1" applyFont="1" applyBorder="1" applyAlignment="1">
      <alignment horizontal="center" vertical="top"/>
    </xf>
    <xf numFmtId="49" fontId="9" fillId="0" borderId="16" xfId="1" applyNumberFormat="1" applyFont="1" applyBorder="1" applyAlignment="1">
      <alignment horizontal="left" vertical="top"/>
    </xf>
    <xf numFmtId="0" fontId="9" fillId="0" borderId="16" xfId="1" applyFont="1" applyBorder="1" applyAlignment="1">
      <alignment vertical="top" wrapText="1"/>
    </xf>
    <xf numFmtId="49" fontId="9" fillId="0" borderId="16" xfId="1" applyNumberFormat="1" applyFont="1" applyBorder="1" applyAlignment="1">
      <alignment horizontal="center" shrinkToFit="1"/>
    </xf>
    <xf numFmtId="4" fontId="9" fillId="0" borderId="16" xfId="1" applyNumberFormat="1" applyFont="1" applyBorder="1" applyAlignment="1">
      <alignment horizontal="right"/>
    </xf>
    <xf numFmtId="4" fontId="9" fillId="0" borderId="16" xfId="1" applyNumberFormat="1" applyFont="1" applyBorder="1"/>
    <xf numFmtId="168" fontId="9" fillId="0" borderId="16" xfId="1" applyNumberFormat="1" applyFont="1" applyBorder="1"/>
    <xf numFmtId="4" fontId="9" fillId="0" borderId="8" xfId="1" applyNumberFormat="1" applyFont="1" applyBorder="1"/>
    <xf numFmtId="0" fontId="4" fillId="0" borderId="17" xfId="1" applyFont="1" applyBorder="1" applyAlignment="1">
      <alignment horizontal="center"/>
    </xf>
    <xf numFmtId="49" fontId="4" fillId="0" borderId="17" xfId="1" applyNumberFormat="1" applyFont="1" applyBorder="1" applyAlignment="1">
      <alignment horizontal="left"/>
    </xf>
    <xf numFmtId="0" fontId="14" fillId="6" borderId="4" xfId="1" applyNumberFormat="1" applyFont="1" applyFill="1" applyBorder="1" applyAlignment="1">
      <alignment horizontal="left" wrapText="1" indent="1"/>
    </xf>
    <xf numFmtId="0" fontId="15" fillId="0" borderId="0" xfId="0" applyNumberFormat="1" applyFont="1"/>
    <xf numFmtId="0" fontId="15" fillId="0" borderId="5" xfId="0" applyNumberFormat="1" applyFont="1" applyBorder="1"/>
    <xf numFmtId="4" fontId="2" fillId="0" borderId="5" xfId="1" applyNumberFormat="1" applyFont="1" applyBorder="1"/>
    <xf numFmtId="0" fontId="16" fillId="0" borderId="0" xfId="1" applyFont="1" applyAlignment="1">
      <alignment wrapText="1"/>
    </xf>
    <xf numFmtId="49" fontId="4" fillId="0" borderId="17" xfId="1" applyNumberFormat="1" applyFont="1" applyBorder="1" applyAlignment="1">
      <alignment horizontal="right"/>
    </xf>
    <xf numFmtId="49" fontId="17" fillId="6" borderId="63" xfId="1" applyNumberFormat="1" applyFont="1" applyFill="1" applyBorder="1" applyAlignment="1">
      <alignment horizontal="left" wrapText="1"/>
    </xf>
    <xf numFmtId="49" fontId="18" fillId="0" borderId="64" xfId="0" applyNumberFormat="1" applyFont="1" applyBorder="1" applyAlignment="1">
      <alignment horizontal="left" wrapText="1"/>
    </xf>
    <xf numFmtId="4" fontId="17" fillId="6" borderId="65" xfId="1" applyNumberFormat="1" applyFont="1" applyFill="1" applyBorder="1" applyAlignment="1">
      <alignment horizontal="right" wrapText="1"/>
    </xf>
    <xf numFmtId="0" fontId="17" fillId="6" borderId="4" xfId="1" applyFont="1" applyFill="1" applyBorder="1" applyAlignment="1">
      <alignment horizontal="left" wrapText="1"/>
    </xf>
    <xf numFmtId="0" fontId="17" fillId="0" borderId="5" xfId="0" applyFont="1" applyBorder="1" applyAlignment="1">
      <alignment horizontal="right"/>
    </xf>
    <xf numFmtId="0" fontId="2" fillId="0" borderId="4" xfId="1" applyFont="1" applyBorder="1"/>
    <xf numFmtId="0" fontId="2" fillId="0" borderId="0" xfId="1" applyFont="1" applyBorder="1"/>
    <xf numFmtId="0" fontId="2" fillId="2" borderId="15" xfId="1" applyFont="1" applyFill="1" applyBorder="1" applyAlignment="1">
      <alignment horizontal="center"/>
    </xf>
    <xf numFmtId="49" fontId="19" fillId="2" borderId="15" xfId="1" applyNumberFormat="1" applyFont="1" applyFill="1" applyBorder="1" applyAlignment="1">
      <alignment horizontal="left"/>
    </xf>
    <xf numFmtId="0" fontId="19" fillId="2" borderId="1" xfId="1" applyFont="1" applyFill="1" applyBorder="1"/>
    <xf numFmtId="0" fontId="2" fillId="2" borderId="2" xfId="1" applyFont="1" applyFill="1" applyBorder="1" applyAlignment="1">
      <alignment horizontal="center"/>
    </xf>
    <xf numFmtId="4" fontId="2" fillId="2" borderId="2" xfId="1" applyNumberFormat="1" applyFont="1" applyFill="1" applyBorder="1" applyAlignment="1">
      <alignment horizontal="right"/>
    </xf>
    <xf numFmtId="4" fontId="2" fillId="2" borderId="3" xfId="1" applyNumberFormat="1" applyFont="1" applyFill="1" applyBorder="1" applyAlignment="1">
      <alignment horizontal="right"/>
    </xf>
    <xf numFmtId="4" fontId="8" fillId="2" borderId="15" xfId="1" applyNumberFormat="1" applyFont="1" applyFill="1" applyBorder="1"/>
    <xf numFmtId="0" fontId="2" fillId="2" borderId="2" xfId="1" applyFont="1" applyFill="1" applyBorder="1"/>
    <xf numFmtId="4" fontId="8" fillId="2" borderId="3" xfId="1" applyNumberFormat="1" applyFont="1" applyFill="1" applyBorder="1"/>
    <xf numFmtId="3" fontId="2" fillId="0" borderId="0" xfId="1" applyNumberFormat="1" applyFont="1"/>
    <xf numFmtId="0" fontId="20" fillId="0" borderId="0" xfId="1" applyFont="1" applyAlignment="1"/>
    <xf numFmtId="0" fontId="21" fillId="0" borderId="0" xfId="1" applyFont="1" applyBorder="1"/>
    <xf numFmtId="3" fontId="21" fillId="0" borderId="0" xfId="1" applyNumberFormat="1" applyFont="1" applyBorder="1" applyAlignment="1">
      <alignment horizontal="right"/>
    </xf>
    <xf numFmtId="4" fontId="21" fillId="0" borderId="0" xfId="1" applyNumberFormat="1" applyFont="1" applyBorder="1"/>
    <xf numFmtId="0" fontId="20" fillId="0" borderId="0" xfId="1" applyFont="1" applyBorder="1" applyAlignment="1"/>
    <xf numFmtId="0" fontId="2" fillId="0" borderId="0" xfId="1" applyFont="1" applyBorder="1" applyAlignment="1">
      <alignment horizontal="right"/>
    </xf>
    <xf numFmtId="49" fontId="4" fillId="0" borderId="28" xfId="0" applyNumberFormat="1" applyFont="1" applyBorder="1"/>
    <xf numFmtId="3" fontId="2" fillId="0" borderId="5" xfId="0" applyNumberFormat="1" applyFont="1" applyBorder="1"/>
    <xf numFmtId="3" fontId="2" fillId="0" borderId="17" xfId="0" applyNumberFormat="1" applyFont="1" applyBorder="1"/>
    <xf numFmtId="3" fontId="2" fillId="0" borderId="61" xfId="0" applyNumberFormat="1" applyFont="1" applyBorder="1"/>
    <xf numFmtId="3" fontId="16" fillId="0" borderId="0" xfId="1" applyNumberFormat="1" applyFont="1" applyAlignment="1">
      <alignment wrapText="1"/>
    </xf>
    <xf numFmtId="49" fontId="4" fillId="0" borderId="7" xfId="0" applyNumberFormat="1" applyFont="1" applyBorder="1" applyAlignment="1">
      <alignment horizontal="left"/>
    </xf>
  </cellXfs>
  <cellStyles count="2">
    <cellStyle name="Normální" xfId="0" builtinId="0"/>
    <cellStyle name="normální_POL.XL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12">
    <pageSetUpPr fitToPage="1"/>
  </sheetPr>
  <dimension ref="A1:O177"/>
  <sheetViews>
    <sheetView showGridLines="0" tabSelected="1" topLeftCell="B49" zoomScaleNormal="100" zoomScaleSheetLayoutView="75" workbookViewId="0"/>
  </sheetViews>
  <sheetFormatPr defaultRowHeight="12.75" x14ac:dyDescent="0.2"/>
  <cols>
    <col min="1" max="1" width="0.5703125" style="1" hidden="1" customWidth="1"/>
    <col min="2" max="2" width="7.140625" style="1" customWidth="1"/>
    <col min="3" max="3" width="9.140625" style="1"/>
    <col min="4" max="4" width="19.7109375" style="1" customWidth="1"/>
    <col min="5" max="5" width="6.85546875" style="1" customWidth="1"/>
    <col min="6" max="6" width="13.140625" style="1" customWidth="1"/>
    <col min="7" max="7" width="12.42578125" style="2" customWidth="1"/>
    <col min="8" max="8" width="13.5703125" style="1" customWidth="1"/>
    <col min="9" max="9" width="11.42578125" style="2" customWidth="1"/>
    <col min="10" max="10" width="7" style="2" customWidth="1"/>
    <col min="11" max="15" width="10.7109375" style="1" customWidth="1"/>
    <col min="16" max="16384" width="9.140625" style="1"/>
  </cols>
  <sheetData>
    <row r="1" spans="2:15" ht="12" customHeight="1" x14ac:dyDescent="0.2"/>
    <row r="2" spans="2:15" ht="17.25" customHeight="1" x14ac:dyDescent="0.25">
      <c r="B2" s="3"/>
      <c r="C2" s="4" t="s">
        <v>3234</v>
      </c>
      <c r="E2" s="5"/>
      <c r="F2" s="4"/>
      <c r="G2" s="6"/>
      <c r="H2" s="7" t="s">
        <v>0</v>
      </c>
      <c r="I2" s="8">
        <f ca="1">TODAY()</f>
        <v>44183</v>
      </c>
      <c r="K2" s="3"/>
    </row>
    <row r="3" spans="2:15" ht="6" customHeight="1" x14ac:dyDescent="0.2">
      <c r="C3" s="9"/>
      <c r="D3" s="10" t="s">
        <v>1</v>
      </c>
    </row>
    <row r="4" spans="2:15" ht="4.5" customHeight="1" x14ac:dyDescent="0.2"/>
    <row r="5" spans="2:15" ht="13.5" customHeight="1" x14ac:dyDescent="0.25">
      <c r="C5" s="11" t="s">
        <v>2</v>
      </c>
      <c r="D5" s="12" t="s">
        <v>104</v>
      </c>
      <c r="E5" s="13" t="s">
        <v>105</v>
      </c>
      <c r="F5" s="14"/>
      <c r="G5" s="15"/>
      <c r="H5" s="14"/>
      <c r="I5" s="15"/>
      <c r="O5" s="8"/>
    </row>
    <row r="7" spans="2:15" x14ac:dyDescent="0.2">
      <c r="C7" s="16" t="s">
        <v>3</v>
      </c>
      <c r="D7" s="17"/>
      <c r="H7" s="18" t="s">
        <v>4</v>
      </c>
      <c r="J7" s="17"/>
      <c r="K7" s="17"/>
    </row>
    <row r="8" spans="2:15" x14ac:dyDescent="0.2">
      <c r="D8" s="17"/>
      <c r="H8" s="18" t="s">
        <v>5</v>
      </c>
      <c r="J8" s="17"/>
      <c r="K8" s="17"/>
    </row>
    <row r="9" spans="2:15" x14ac:dyDescent="0.2">
      <c r="C9" s="18"/>
      <c r="D9" s="17"/>
      <c r="H9" s="18"/>
      <c r="J9" s="17"/>
    </row>
    <row r="10" spans="2:15" x14ac:dyDescent="0.2">
      <c r="H10" s="18"/>
      <c r="J10" s="17"/>
    </row>
    <row r="11" spans="2:15" x14ac:dyDescent="0.2">
      <c r="C11" s="16" t="s">
        <v>6</v>
      </c>
      <c r="D11" s="17"/>
      <c r="H11" s="18" t="s">
        <v>4</v>
      </c>
      <c r="J11" s="17"/>
      <c r="K11" s="17"/>
    </row>
    <row r="12" spans="2:15" x14ac:dyDescent="0.2">
      <c r="D12" s="17"/>
      <c r="H12" s="18" t="s">
        <v>5</v>
      </c>
      <c r="J12" s="17"/>
      <c r="K12" s="17"/>
    </row>
    <row r="13" spans="2:15" ht="12" customHeight="1" x14ac:dyDescent="0.2">
      <c r="C13" s="18"/>
      <c r="D13" s="17"/>
      <c r="J13" s="18"/>
    </row>
    <row r="14" spans="2:15" ht="24.75" customHeight="1" x14ac:dyDescent="0.2">
      <c r="C14" s="19" t="s">
        <v>7</v>
      </c>
      <c r="H14" s="19" t="s">
        <v>8</v>
      </c>
      <c r="J14" s="18"/>
    </row>
    <row r="15" spans="2:15" ht="12.75" customHeight="1" x14ac:dyDescent="0.2">
      <c r="J15" s="18"/>
    </row>
    <row r="16" spans="2:15" ht="28.5" customHeight="1" x14ac:dyDescent="0.2">
      <c r="C16" s="19" t="s">
        <v>9</v>
      </c>
      <c r="H16" s="19" t="s">
        <v>9</v>
      </c>
    </row>
    <row r="17" spans="2:12" ht="25.5" customHeight="1" x14ac:dyDescent="0.2"/>
    <row r="18" spans="2:12" ht="13.5" customHeight="1" x14ac:dyDescent="0.2">
      <c r="B18" s="20"/>
      <c r="C18" s="21"/>
      <c r="D18" s="21"/>
      <c r="E18" s="22"/>
      <c r="F18" s="23"/>
      <c r="G18" s="24"/>
      <c r="H18" s="25"/>
      <c r="I18" s="24"/>
      <c r="J18" s="26" t="s">
        <v>10</v>
      </c>
      <c r="K18" s="27"/>
    </row>
    <row r="19" spans="2:12" ht="15" customHeight="1" x14ac:dyDescent="0.2">
      <c r="B19" s="28" t="s">
        <v>11</v>
      </c>
      <c r="C19" s="29"/>
      <c r="D19" s="30">
        <v>15</v>
      </c>
      <c r="E19" s="31" t="s">
        <v>12</v>
      </c>
      <c r="F19" s="32"/>
      <c r="G19" s="33"/>
      <c r="H19" s="33"/>
      <c r="I19" s="34">
        <f>ROUND(G48,0)</f>
        <v>0</v>
      </c>
      <c r="J19" s="35"/>
      <c r="K19" s="36"/>
    </row>
    <row r="20" spans="2:12" x14ac:dyDescent="0.2">
      <c r="B20" s="28" t="s">
        <v>13</v>
      </c>
      <c r="C20" s="29"/>
      <c r="D20" s="30">
        <f>SazbaDPH1</f>
        <v>15</v>
      </c>
      <c r="E20" s="31" t="s">
        <v>12</v>
      </c>
      <c r="F20" s="37"/>
      <c r="G20" s="38"/>
      <c r="H20" s="38"/>
      <c r="I20" s="39">
        <f>ROUND(I19*D20/100,0)</f>
        <v>0</v>
      </c>
      <c r="J20" s="40"/>
      <c r="K20" s="36"/>
    </row>
    <row r="21" spans="2:12" x14ac:dyDescent="0.2">
      <c r="B21" s="28" t="s">
        <v>11</v>
      </c>
      <c r="C21" s="29"/>
      <c r="D21" s="30">
        <v>21</v>
      </c>
      <c r="E21" s="31" t="s">
        <v>12</v>
      </c>
      <c r="F21" s="37"/>
      <c r="G21" s="38"/>
      <c r="H21" s="38"/>
      <c r="I21" s="39">
        <f>ROUND(H48,0)</f>
        <v>0</v>
      </c>
      <c r="J21" s="40"/>
      <c r="K21" s="36"/>
    </row>
    <row r="22" spans="2:12" ht="13.5" thickBot="1" x14ac:dyDescent="0.25">
      <c r="B22" s="28" t="s">
        <v>13</v>
      </c>
      <c r="C22" s="29"/>
      <c r="D22" s="30">
        <f>SazbaDPH2</f>
        <v>21</v>
      </c>
      <c r="E22" s="31" t="s">
        <v>12</v>
      </c>
      <c r="F22" s="41"/>
      <c r="G22" s="42"/>
      <c r="H22" s="42"/>
      <c r="I22" s="43">
        <f>ROUND(I21*D21/100,0)</f>
        <v>0</v>
      </c>
      <c r="J22" s="44"/>
      <c r="K22" s="36"/>
    </row>
    <row r="23" spans="2:12" ht="16.5" thickBot="1" x14ac:dyDescent="0.25">
      <c r="B23" s="45" t="s">
        <v>14</v>
      </c>
      <c r="C23" s="46"/>
      <c r="D23" s="46"/>
      <c r="E23" s="47"/>
      <c r="F23" s="48"/>
      <c r="G23" s="49"/>
      <c r="H23" s="49"/>
      <c r="I23" s="50">
        <f>SUM(I19:I22)</f>
        <v>0</v>
      </c>
      <c r="J23" s="51"/>
      <c r="K23" s="52"/>
    </row>
    <row r="26" spans="2:12" ht="1.5" customHeight="1" x14ac:dyDescent="0.2"/>
    <row r="27" spans="2:12" ht="15.75" customHeight="1" x14ac:dyDescent="0.25">
      <c r="B27" s="13" t="s">
        <v>15</v>
      </c>
      <c r="C27" s="53"/>
      <c r="D27" s="53"/>
      <c r="E27" s="53"/>
      <c r="F27" s="53"/>
      <c r="G27" s="53"/>
      <c r="H27" s="53"/>
      <c r="I27" s="53"/>
      <c r="J27" s="53"/>
      <c r="K27" s="53"/>
      <c r="L27" s="54"/>
    </row>
    <row r="28" spans="2:12" ht="5.25" customHeight="1" x14ac:dyDescent="0.2">
      <c r="L28" s="54"/>
    </row>
    <row r="29" spans="2:12" ht="24" customHeight="1" x14ac:dyDescent="0.2">
      <c r="B29" s="55" t="s">
        <v>16</v>
      </c>
      <c r="C29" s="56"/>
      <c r="D29" s="56"/>
      <c r="E29" s="57"/>
      <c r="F29" s="58" t="s">
        <v>17</v>
      </c>
      <c r="G29" s="59" t="str">
        <f>CONCATENATE("Základ DPH ",SazbaDPH1," %")</f>
        <v>Základ DPH 15 %</v>
      </c>
      <c r="H29" s="58" t="str">
        <f>CONCATENATE("Základ DPH ",SazbaDPH2," %")</f>
        <v>Základ DPH 21 %</v>
      </c>
      <c r="I29" s="58" t="s">
        <v>18</v>
      </c>
      <c r="J29" s="58" t="s">
        <v>12</v>
      </c>
    </row>
    <row r="30" spans="2:12" x14ac:dyDescent="0.2">
      <c r="B30" s="60" t="s">
        <v>107</v>
      </c>
      <c r="C30" s="61" t="s">
        <v>108</v>
      </c>
      <c r="D30" s="62"/>
      <c r="E30" s="63"/>
      <c r="F30" s="64">
        <f>G30+H30+I30</f>
        <v>0</v>
      </c>
      <c r="G30" s="65">
        <v>0</v>
      </c>
      <c r="H30" s="66">
        <v>0</v>
      </c>
      <c r="I30" s="66">
        <f t="shared" ref="I30:I47" si="0">(G30*SazbaDPH1)/100+(H30*SazbaDPH2)/100</f>
        <v>0</v>
      </c>
      <c r="J30" s="67" t="str">
        <f t="shared" ref="J30:J47" si="1">IF(CelkemObjekty=0,"",F30/CelkemObjekty*100)</f>
        <v/>
      </c>
    </row>
    <row r="31" spans="2:12" x14ac:dyDescent="0.2">
      <c r="B31" s="68" t="s">
        <v>187</v>
      </c>
      <c r="C31" s="69" t="s">
        <v>188</v>
      </c>
      <c r="D31" s="70"/>
      <c r="E31" s="71"/>
      <c r="F31" s="72">
        <f t="shared" ref="F31:F47" si="2">G31+H31+I31</f>
        <v>0</v>
      </c>
      <c r="G31" s="73">
        <v>0</v>
      </c>
      <c r="H31" s="74">
        <v>0</v>
      </c>
      <c r="I31" s="74">
        <f t="shared" si="0"/>
        <v>0</v>
      </c>
      <c r="J31" s="67" t="str">
        <f t="shared" si="1"/>
        <v/>
      </c>
    </row>
    <row r="32" spans="2:12" x14ac:dyDescent="0.2">
      <c r="B32" s="68" t="s">
        <v>273</v>
      </c>
      <c r="C32" s="69" t="s">
        <v>274</v>
      </c>
      <c r="D32" s="70"/>
      <c r="E32" s="71"/>
      <c r="F32" s="72">
        <f t="shared" si="2"/>
        <v>0</v>
      </c>
      <c r="G32" s="73">
        <v>0</v>
      </c>
      <c r="H32" s="74">
        <v>0</v>
      </c>
      <c r="I32" s="74">
        <f t="shared" si="0"/>
        <v>0</v>
      </c>
      <c r="J32" s="67" t="str">
        <f t="shared" si="1"/>
        <v/>
      </c>
    </row>
    <row r="33" spans="2:10" x14ac:dyDescent="0.2">
      <c r="B33" s="68" t="s">
        <v>374</v>
      </c>
      <c r="C33" s="69" t="s">
        <v>375</v>
      </c>
      <c r="D33" s="70"/>
      <c r="E33" s="71"/>
      <c r="F33" s="72">
        <f t="shared" si="2"/>
        <v>0</v>
      </c>
      <c r="G33" s="73">
        <v>0</v>
      </c>
      <c r="H33" s="74">
        <v>0</v>
      </c>
      <c r="I33" s="74">
        <f t="shared" si="0"/>
        <v>0</v>
      </c>
      <c r="J33" s="67" t="str">
        <f t="shared" si="1"/>
        <v/>
      </c>
    </row>
    <row r="34" spans="2:10" x14ac:dyDescent="0.2">
      <c r="B34" s="68" t="s">
        <v>602</v>
      </c>
      <c r="C34" s="69" t="s">
        <v>603</v>
      </c>
      <c r="D34" s="70"/>
      <c r="E34" s="71"/>
      <c r="F34" s="72">
        <f t="shared" si="2"/>
        <v>0</v>
      </c>
      <c r="G34" s="73">
        <v>0</v>
      </c>
      <c r="H34" s="74">
        <v>0</v>
      </c>
      <c r="I34" s="74">
        <f t="shared" si="0"/>
        <v>0</v>
      </c>
      <c r="J34" s="67" t="str">
        <f t="shared" si="1"/>
        <v/>
      </c>
    </row>
    <row r="35" spans="2:10" x14ac:dyDescent="0.2">
      <c r="B35" s="68" t="s">
        <v>656</v>
      </c>
      <c r="C35" s="69" t="s">
        <v>657</v>
      </c>
      <c r="D35" s="70"/>
      <c r="E35" s="71"/>
      <c r="F35" s="72">
        <f t="shared" si="2"/>
        <v>0</v>
      </c>
      <c r="G35" s="73">
        <v>0</v>
      </c>
      <c r="H35" s="74">
        <v>0</v>
      </c>
      <c r="I35" s="74">
        <f t="shared" si="0"/>
        <v>0</v>
      </c>
      <c r="J35" s="67" t="str">
        <f t="shared" si="1"/>
        <v/>
      </c>
    </row>
    <row r="36" spans="2:10" x14ac:dyDescent="0.2">
      <c r="B36" s="68" t="s">
        <v>702</v>
      </c>
      <c r="C36" s="69" t="s">
        <v>703</v>
      </c>
      <c r="D36" s="70"/>
      <c r="E36" s="71"/>
      <c r="F36" s="72">
        <f t="shared" si="2"/>
        <v>0</v>
      </c>
      <c r="G36" s="73">
        <v>0</v>
      </c>
      <c r="H36" s="74">
        <v>0</v>
      </c>
      <c r="I36" s="74">
        <f t="shared" si="0"/>
        <v>0</v>
      </c>
      <c r="J36" s="67" t="str">
        <f t="shared" si="1"/>
        <v/>
      </c>
    </row>
    <row r="37" spans="2:10" x14ac:dyDescent="0.2">
      <c r="B37" s="68" t="s">
        <v>1042</v>
      </c>
      <c r="C37" s="69" t="s">
        <v>1043</v>
      </c>
      <c r="D37" s="70"/>
      <c r="E37" s="71"/>
      <c r="F37" s="72">
        <f t="shared" si="2"/>
        <v>0</v>
      </c>
      <c r="G37" s="73">
        <v>0</v>
      </c>
      <c r="H37" s="74">
        <v>0</v>
      </c>
      <c r="I37" s="74">
        <f t="shared" si="0"/>
        <v>0</v>
      </c>
      <c r="J37" s="67" t="str">
        <f t="shared" si="1"/>
        <v/>
      </c>
    </row>
    <row r="38" spans="2:10" x14ac:dyDescent="0.2">
      <c r="B38" s="68" t="s">
        <v>1149</v>
      </c>
      <c r="C38" s="69" t="s">
        <v>1150</v>
      </c>
      <c r="D38" s="70"/>
      <c r="E38" s="71"/>
      <c r="F38" s="72">
        <f t="shared" si="2"/>
        <v>0</v>
      </c>
      <c r="G38" s="73">
        <v>0</v>
      </c>
      <c r="H38" s="74">
        <v>0</v>
      </c>
      <c r="I38" s="74">
        <f t="shared" si="0"/>
        <v>0</v>
      </c>
      <c r="J38" s="67" t="str">
        <f t="shared" si="1"/>
        <v/>
      </c>
    </row>
    <row r="39" spans="2:10" x14ac:dyDescent="0.2">
      <c r="B39" s="68" t="s">
        <v>1276</v>
      </c>
      <c r="C39" s="69" t="s">
        <v>1277</v>
      </c>
      <c r="D39" s="70"/>
      <c r="E39" s="71"/>
      <c r="F39" s="72">
        <f t="shared" si="2"/>
        <v>0</v>
      </c>
      <c r="G39" s="73">
        <v>0</v>
      </c>
      <c r="H39" s="74">
        <v>0</v>
      </c>
      <c r="I39" s="74">
        <f t="shared" si="0"/>
        <v>0</v>
      </c>
      <c r="J39" s="67" t="str">
        <f t="shared" si="1"/>
        <v/>
      </c>
    </row>
    <row r="40" spans="2:10" x14ac:dyDescent="0.2">
      <c r="B40" s="68" t="s">
        <v>1351</v>
      </c>
      <c r="C40" s="69" t="s">
        <v>1352</v>
      </c>
      <c r="D40" s="70"/>
      <c r="E40" s="71"/>
      <c r="F40" s="72">
        <f t="shared" si="2"/>
        <v>0</v>
      </c>
      <c r="G40" s="73">
        <v>0</v>
      </c>
      <c r="H40" s="74">
        <v>0</v>
      </c>
      <c r="I40" s="74">
        <f t="shared" si="0"/>
        <v>0</v>
      </c>
      <c r="J40" s="67" t="str">
        <f t="shared" si="1"/>
        <v/>
      </c>
    </row>
    <row r="41" spans="2:10" x14ac:dyDescent="0.2">
      <c r="B41" s="68" t="s">
        <v>1945</v>
      </c>
      <c r="C41" s="69" t="s">
        <v>1946</v>
      </c>
      <c r="D41" s="70"/>
      <c r="E41" s="71"/>
      <c r="F41" s="72">
        <f t="shared" si="2"/>
        <v>0</v>
      </c>
      <c r="G41" s="73">
        <v>0</v>
      </c>
      <c r="H41" s="74">
        <v>0</v>
      </c>
      <c r="I41" s="74">
        <f t="shared" si="0"/>
        <v>0</v>
      </c>
      <c r="J41" s="67" t="str">
        <f t="shared" si="1"/>
        <v/>
      </c>
    </row>
    <row r="42" spans="2:10" x14ac:dyDescent="0.2">
      <c r="B42" s="68" t="s">
        <v>2106</v>
      </c>
      <c r="C42" s="69" t="s">
        <v>2107</v>
      </c>
      <c r="D42" s="70"/>
      <c r="E42" s="71"/>
      <c r="F42" s="72">
        <f t="shared" si="2"/>
        <v>0</v>
      </c>
      <c r="G42" s="73">
        <v>0</v>
      </c>
      <c r="H42" s="74">
        <v>0</v>
      </c>
      <c r="I42" s="74">
        <f t="shared" si="0"/>
        <v>0</v>
      </c>
      <c r="J42" s="67" t="str">
        <f t="shared" si="1"/>
        <v/>
      </c>
    </row>
    <row r="43" spans="2:10" x14ac:dyDescent="0.2">
      <c r="B43" s="68" t="s">
        <v>2159</v>
      </c>
      <c r="C43" s="69" t="s">
        <v>2160</v>
      </c>
      <c r="D43" s="70"/>
      <c r="E43" s="71"/>
      <c r="F43" s="72">
        <f t="shared" si="2"/>
        <v>0</v>
      </c>
      <c r="G43" s="73">
        <v>0</v>
      </c>
      <c r="H43" s="74">
        <v>0</v>
      </c>
      <c r="I43" s="74">
        <f t="shared" si="0"/>
        <v>0</v>
      </c>
      <c r="J43" s="67" t="str">
        <f t="shared" si="1"/>
        <v/>
      </c>
    </row>
    <row r="44" spans="2:10" x14ac:dyDescent="0.2">
      <c r="B44" s="68" t="s">
        <v>2193</v>
      </c>
      <c r="C44" s="69" t="s">
        <v>2194</v>
      </c>
      <c r="D44" s="70"/>
      <c r="E44" s="71"/>
      <c r="F44" s="72">
        <f t="shared" si="2"/>
        <v>0</v>
      </c>
      <c r="G44" s="73">
        <v>0</v>
      </c>
      <c r="H44" s="74">
        <v>0</v>
      </c>
      <c r="I44" s="74">
        <f t="shared" si="0"/>
        <v>0</v>
      </c>
      <c r="J44" s="67" t="str">
        <f t="shared" si="1"/>
        <v/>
      </c>
    </row>
    <row r="45" spans="2:10" x14ac:dyDescent="0.2">
      <c r="B45" s="68" t="s">
        <v>2289</v>
      </c>
      <c r="C45" s="69" t="s">
        <v>2290</v>
      </c>
      <c r="D45" s="70"/>
      <c r="E45" s="71"/>
      <c r="F45" s="72">
        <f t="shared" si="2"/>
        <v>0</v>
      </c>
      <c r="G45" s="73">
        <v>0</v>
      </c>
      <c r="H45" s="74">
        <v>0</v>
      </c>
      <c r="I45" s="74">
        <f t="shared" si="0"/>
        <v>0</v>
      </c>
      <c r="J45" s="67" t="str">
        <f t="shared" si="1"/>
        <v/>
      </c>
    </row>
    <row r="46" spans="2:10" x14ac:dyDescent="0.2">
      <c r="B46" s="68" t="s">
        <v>2332</v>
      </c>
      <c r="C46" s="69" t="s">
        <v>2333</v>
      </c>
      <c r="D46" s="70"/>
      <c r="E46" s="71"/>
      <c r="F46" s="72">
        <f t="shared" si="2"/>
        <v>0</v>
      </c>
      <c r="G46" s="73">
        <v>0</v>
      </c>
      <c r="H46" s="74">
        <v>0</v>
      </c>
      <c r="I46" s="74">
        <f t="shared" si="0"/>
        <v>0</v>
      </c>
      <c r="J46" s="67" t="str">
        <f t="shared" si="1"/>
        <v/>
      </c>
    </row>
    <row r="47" spans="2:10" x14ac:dyDescent="0.2">
      <c r="B47" s="68" t="s">
        <v>3034</v>
      </c>
      <c r="C47" s="69" t="s">
        <v>3035</v>
      </c>
      <c r="D47" s="70"/>
      <c r="E47" s="71"/>
      <c r="F47" s="72">
        <f t="shared" si="2"/>
        <v>0</v>
      </c>
      <c r="G47" s="73">
        <v>0</v>
      </c>
      <c r="H47" s="74">
        <v>0</v>
      </c>
      <c r="I47" s="74">
        <f t="shared" si="0"/>
        <v>0</v>
      </c>
      <c r="J47" s="67" t="str">
        <f t="shared" si="1"/>
        <v/>
      </c>
    </row>
    <row r="48" spans="2:10" ht="17.25" customHeight="1" x14ac:dyDescent="0.2">
      <c r="B48" s="76" t="s">
        <v>19</v>
      </c>
      <c r="C48" s="77"/>
      <c r="D48" s="78"/>
      <c r="E48" s="79"/>
      <c r="F48" s="80">
        <f>SUM(F30:F47)</f>
        <v>0</v>
      </c>
      <c r="G48" s="80">
        <f>SUM(G30:G47)</f>
        <v>0</v>
      </c>
      <c r="H48" s="80">
        <f>SUM(H30:H47)</f>
        <v>0</v>
      </c>
      <c r="I48" s="80">
        <f>SUM(I30:I47)</f>
        <v>0</v>
      </c>
      <c r="J48" s="81" t="str">
        <f t="shared" ref="J48" si="3">IF(CelkemObjekty=0,"",F48/CelkemObjekty*100)</f>
        <v/>
      </c>
    </row>
    <row r="49" spans="2:11" x14ac:dyDescent="0.2">
      <c r="B49" s="82"/>
      <c r="C49" s="82"/>
      <c r="D49" s="82"/>
      <c r="E49" s="82"/>
      <c r="F49" s="82"/>
      <c r="G49" s="82"/>
      <c r="H49" s="82"/>
      <c r="I49" s="82"/>
      <c r="J49" s="82"/>
      <c r="K49" s="82"/>
    </row>
    <row r="50" spans="2:11" ht="9.75" customHeight="1" x14ac:dyDescent="0.2">
      <c r="B50" s="82"/>
      <c r="C50" s="82"/>
      <c r="D50" s="82"/>
      <c r="E50" s="82"/>
      <c r="F50" s="82"/>
      <c r="G50" s="82"/>
      <c r="H50" s="82"/>
      <c r="I50" s="82"/>
      <c r="J50" s="82"/>
      <c r="K50" s="82"/>
    </row>
    <row r="51" spans="2:11" ht="7.5" customHeight="1" x14ac:dyDescent="0.2">
      <c r="B51" s="82"/>
      <c r="C51" s="82"/>
      <c r="D51" s="82"/>
      <c r="E51" s="82"/>
      <c r="F51" s="82"/>
      <c r="G51" s="82"/>
      <c r="H51" s="82"/>
      <c r="I51" s="82"/>
      <c r="J51" s="82"/>
      <c r="K51" s="82"/>
    </row>
    <row r="52" spans="2:11" ht="18" x14ac:dyDescent="0.25">
      <c r="B52" s="13" t="s">
        <v>20</v>
      </c>
      <c r="C52" s="53"/>
      <c r="D52" s="53"/>
      <c r="E52" s="53"/>
      <c r="F52" s="53"/>
      <c r="G52" s="53"/>
      <c r="H52" s="53"/>
      <c r="I52" s="53"/>
      <c r="J52" s="53"/>
      <c r="K52" s="82"/>
    </row>
    <row r="53" spans="2:11" x14ac:dyDescent="0.2">
      <c r="K53" s="82"/>
    </row>
    <row r="54" spans="2:11" ht="25.5" x14ac:dyDescent="0.2">
      <c r="B54" s="83" t="s">
        <v>21</v>
      </c>
      <c r="C54" s="84" t="s">
        <v>22</v>
      </c>
      <c r="D54" s="56"/>
      <c r="E54" s="57"/>
      <c r="F54" s="58" t="s">
        <v>17</v>
      </c>
      <c r="G54" s="59" t="str">
        <f>CONCATENATE("Základ DPH ",SazbaDPH1," %")</f>
        <v>Základ DPH 15 %</v>
      </c>
      <c r="H54" s="58" t="str">
        <f>CONCATENATE("Základ DPH ",SazbaDPH2," %")</f>
        <v>Základ DPH 21 %</v>
      </c>
      <c r="I54" s="59" t="s">
        <v>18</v>
      </c>
      <c r="J54" s="58" t="s">
        <v>12</v>
      </c>
    </row>
    <row r="55" spans="2:11" x14ac:dyDescent="0.2">
      <c r="B55" s="85" t="s">
        <v>107</v>
      </c>
      <c r="C55" s="86" t="s">
        <v>153</v>
      </c>
      <c r="D55" s="62"/>
      <c r="E55" s="63"/>
      <c r="F55" s="64">
        <f>G55+H55+I55</f>
        <v>0</v>
      </c>
      <c r="G55" s="65">
        <v>0</v>
      </c>
      <c r="H55" s="66">
        <v>0</v>
      </c>
      <c r="I55" s="73">
        <f t="shared" ref="I55:I86" si="4">(G55*SazbaDPH1)/100+(H55*SazbaDPH2)/100</f>
        <v>0</v>
      </c>
      <c r="J55" s="67" t="str">
        <f t="shared" ref="J55:J86" si="5">IF(CelkemObjekty=0,"",F55/CelkemObjekty*100)</f>
        <v/>
      </c>
    </row>
    <row r="56" spans="2:11" x14ac:dyDescent="0.2">
      <c r="B56" s="87" t="s">
        <v>107</v>
      </c>
      <c r="C56" s="88" t="s">
        <v>186</v>
      </c>
      <c r="D56" s="70"/>
      <c r="E56" s="71"/>
      <c r="F56" s="72">
        <f t="shared" ref="F56:F100" si="6">G56+H56+I56</f>
        <v>0</v>
      </c>
      <c r="G56" s="73">
        <v>0</v>
      </c>
      <c r="H56" s="74">
        <v>0</v>
      </c>
      <c r="I56" s="73">
        <f t="shared" si="4"/>
        <v>0</v>
      </c>
      <c r="J56" s="67" t="str">
        <f t="shared" si="5"/>
        <v/>
      </c>
    </row>
    <row r="57" spans="2:11" x14ac:dyDescent="0.2">
      <c r="B57" s="87" t="s">
        <v>187</v>
      </c>
      <c r="C57" s="88" t="s">
        <v>272</v>
      </c>
      <c r="D57" s="70"/>
      <c r="E57" s="71"/>
      <c r="F57" s="72">
        <f t="shared" si="6"/>
        <v>0</v>
      </c>
      <c r="G57" s="73">
        <v>0</v>
      </c>
      <c r="H57" s="74">
        <v>0</v>
      </c>
      <c r="I57" s="73">
        <f t="shared" si="4"/>
        <v>0</v>
      </c>
      <c r="J57" s="67" t="str">
        <f t="shared" si="5"/>
        <v/>
      </c>
    </row>
    <row r="58" spans="2:11" x14ac:dyDescent="0.2">
      <c r="B58" s="87" t="s">
        <v>273</v>
      </c>
      <c r="C58" s="88" t="s">
        <v>373</v>
      </c>
      <c r="D58" s="70"/>
      <c r="E58" s="71"/>
      <c r="F58" s="72">
        <f t="shared" si="6"/>
        <v>0</v>
      </c>
      <c r="G58" s="73">
        <v>0</v>
      </c>
      <c r="H58" s="74">
        <v>0</v>
      </c>
      <c r="I58" s="73">
        <f t="shared" si="4"/>
        <v>0</v>
      </c>
      <c r="J58" s="67" t="str">
        <f t="shared" si="5"/>
        <v/>
      </c>
    </row>
    <row r="59" spans="2:11" x14ac:dyDescent="0.2">
      <c r="B59" s="87" t="s">
        <v>374</v>
      </c>
      <c r="C59" s="88" t="s">
        <v>511</v>
      </c>
      <c r="D59" s="70"/>
      <c r="E59" s="71"/>
      <c r="F59" s="72">
        <f t="shared" si="6"/>
        <v>0</v>
      </c>
      <c r="G59" s="73">
        <v>0</v>
      </c>
      <c r="H59" s="74">
        <v>0</v>
      </c>
      <c r="I59" s="73">
        <f t="shared" si="4"/>
        <v>0</v>
      </c>
      <c r="J59" s="67" t="str">
        <f t="shared" si="5"/>
        <v/>
      </c>
    </row>
    <row r="60" spans="2:11" x14ac:dyDescent="0.2">
      <c r="B60" s="87" t="s">
        <v>374</v>
      </c>
      <c r="C60" s="88" t="s">
        <v>601</v>
      </c>
      <c r="D60" s="70"/>
      <c r="E60" s="71"/>
      <c r="F60" s="72">
        <f t="shared" si="6"/>
        <v>0</v>
      </c>
      <c r="G60" s="73">
        <v>0</v>
      </c>
      <c r="H60" s="74">
        <v>0</v>
      </c>
      <c r="I60" s="73">
        <f t="shared" si="4"/>
        <v>0</v>
      </c>
      <c r="J60" s="67" t="str">
        <f t="shared" si="5"/>
        <v/>
      </c>
    </row>
    <row r="61" spans="2:11" x14ac:dyDescent="0.2">
      <c r="B61" s="87" t="s">
        <v>602</v>
      </c>
      <c r="C61" s="88" t="s">
        <v>655</v>
      </c>
      <c r="D61" s="70"/>
      <c r="E61" s="71"/>
      <c r="F61" s="72">
        <f t="shared" si="6"/>
        <v>0</v>
      </c>
      <c r="G61" s="73">
        <v>0</v>
      </c>
      <c r="H61" s="74">
        <v>0</v>
      </c>
      <c r="I61" s="73">
        <f t="shared" si="4"/>
        <v>0</v>
      </c>
      <c r="J61" s="67" t="str">
        <f t="shared" si="5"/>
        <v/>
      </c>
    </row>
    <row r="62" spans="2:11" x14ac:dyDescent="0.2">
      <c r="B62" s="87" t="s">
        <v>656</v>
      </c>
      <c r="C62" s="88" t="s">
        <v>701</v>
      </c>
      <c r="D62" s="70"/>
      <c r="E62" s="71"/>
      <c r="F62" s="72">
        <f t="shared" si="6"/>
        <v>0</v>
      </c>
      <c r="G62" s="73">
        <v>0</v>
      </c>
      <c r="H62" s="74">
        <v>0</v>
      </c>
      <c r="I62" s="73">
        <f t="shared" si="4"/>
        <v>0</v>
      </c>
      <c r="J62" s="67" t="str">
        <f t="shared" si="5"/>
        <v/>
      </c>
    </row>
    <row r="63" spans="2:11" x14ac:dyDescent="0.2">
      <c r="B63" s="87" t="s">
        <v>702</v>
      </c>
      <c r="C63" s="88" t="s">
        <v>731</v>
      </c>
      <c r="D63" s="70"/>
      <c r="E63" s="71"/>
      <c r="F63" s="72">
        <f t="shared" si="6"/>
        <v>0</v>
      </c>
      <c r="G63" s="73">
        <v>0</v>
      </c>
      <c r="H63" s="74">
        <v>0</v>
      </c>
      <c r="I63" s="73">
        <f t="shared" si="4"/>
        <v>0</v>
      </c>
      <c r="J63" s="67" t="str">
        <f t="shared" si="5"/>
        <v/>
      </c>
    </row>
    <row r="64" spans="2:11" x14ac:dyDescent="0.2">
      <c r="B64" s="87" t="s">
        <v>702</v>
      </c>
      <c r="C64" s="88" t="s">
        <v>750</v>
      </c>
      <c r="D64" s="70"/>
      <c r="E64" s="71"/>
      <c r="F64" s="72">
        <f t="shared" si="6"/>
        <v>0</v>
      </c>
      <c r="G64" s="73">
        <v>0</v>
      </c>
      <c r="H64" s="74">
        <v>0</v>
      </c>
      <c r="I64" s="73">
        <f t="shared" si="4"/>
        <v>0</v>
      </c>
      <c r="J64" s="67" t="str">
        <f t="shared" si="5"/>
        <v/>
      </c>
    </row>
    <row r="65" spans="2:10" x14ac:dyDescent="0.2">
      <c r="B65" s="87" t="s">
        <v>702</v>
      </c>
      <c r="C65" s="88" t="s">
        <v>968</v>
      </c>
      <c r="D65" s="70"/>
      <c r="E65" s="71"/>
      <c r="F65" s="72">
        <f t="shared" si="6"/>
        <v>0</v>
      </c>
      <c r="G65" s="73">
        <v>0</v>
      </c>
      <c r="H65" s="74">
        <v>0</v>
      </c>
      <c r="I65" s="73">
        <f t="shared" si="4"/>
        <v>0</v>
      </c>
      <c r="J65" s="67" t="str">
        <f t="shared" si="5"/>
        <v/>
      </c>
    </row>
    <row r="66" spans="2:10" x14ac:dyDescent="0.2">
      <c r="B66" s="87" t="s">
        <v>702</v>
      </c>
      <c r="C66" s="88" t="s">
        <v>1041</v>
      </c>
      <c r="D66" s="70"/>
      <c r="E66" s="71"/>
      <c r="F66" s="72">
        <f t="shared" si="6"/>
        <v>0</v>
      </c>
      <c r="G66" s="73">
        <v>0</v>
      </c>
      <c r="H66" s="74">
        <v>0</v>
      </c>
      <c r="I66" s="73">
        <f t="shared" si="4"/>
        <v>0</v>
      </c>
      <c r="J66" s="67" t="str">
        <f t="shared" si="5"/>
        <v/>
      </c>
    </row>
    <row r="67" spans="2:10" x14ac:dyDescent="0.2">
      <c r="B67" s="87" t="s">
        <v>1042</v>
      </c>
      <c r="C67" s="88" t="s">
        <v>1087</v>
      </c>
      <c r="D67" s="70"/>
      <c r="E67" s="71"/>
      <c r="F67" s="72">
        <f t="shared" si="6"/>
        <v>0</v>
      </c>
      <c r="G67" s="73">
        <v>0</v>
      </c>
      <c r="H67" s="74">
        <v>0</v>
      </c>
      <c r="I67" s="73">
        <f t="shared" si="4"/>
        <v>0</v>
      </c>
      <c r="J67" s="67" t="str">
        <f t="shared" si="5"/>
        <v/>
      </c>
    </row>
    <row r="68" spans="2:10" x14ac:dyDescent="0.2">
      <c r="B68" s="87" t="s">
        <v>1042</v>
      </c>
      <c r="C68" s="88" t="s">
        <v>1148</v>
      </c>
      <c r="D68" s="70"/>
      <c r="E68" s="71"/>
      <c r="F68" s="72">
        <f t="shared" si="6"/>
        <v>0</v>
      </c>
      <c r="G68" s="73">
        <v>0</v>
      </c>
      <c r="H68" s="74">
        <v>0</v>
      </c>
      <c r="I68" s="73">
        <f t="shared" si="4"/>
        <v>0</v>
      </c>
      <c r="J68" s="67" t="str">
        <f t="shared" si="5"/>
        <v/>
      </c>
    </row>
    <row r="69" spans="2:10" x14ac:dyDescent="0.2">
      <c r="B69" s="87" t="s">
        <v>1149</v>
      </c>
      <c r="C69" s="88" t="s">
        <v>1184</v>
      </c>
      <c r="D69" s="70"/>
      <c r="E69" s="71"/>
      <c r="F69" s="72">
        <f t="shared" si="6"/>
        <v>0</v>
      </c>
      <c r="G69" s="73">
        <v>0</v>
      </c>
      <c r="H69" s="74">
        <v>0</v>
      </c>
      <c r="I69" s="73">
        <f t="shared" si="4"/>
        <v>0</v>
      </c>
      <c r="J69" s="67" t="str">
        <f t="shared" si="5"/>
        <v/>
      </c>
    </row>
    <row r="70" spans="2:10" x14ac:dyDescent="0.2">
      <c r="B70" s="87" t="s">
        <v>1149</v>
      </c>
      <c r="C70" s="88" t="s">
        <v>1246</v>
      </c>
      <c r="D70" s="70"/>
      <c r="E70" s="71"/>
      <c r="F70" s="72">
        <f t="shared" si="6"/>
        <v>0</v>
      </c>
      <c r="G70" s="73">
        <v>0</v>
      </c>
      <c r="H70" s="74">
        <v>0</v>
      </c>
      <c r="I70" s="73">
        <f t="shared" si="4"/>
        <v>0</v>
      </c>
      <c r="J70" s="67" t="str">
        <f t="shared" si="5"/>
        <v/>
      </c>
    </row>
    <row r="71" spans="2:10" x14ac:dyDescent="0.2">
      <c r="B71" s="87" t="s">
        <v>1149</v>
      </c>
      <c r="C71" s="88" t="s">
        <v>1275</v>
      </c>
      <c r="D71" s="70"/>
      <c r="E71" s="71"/>
      <c r="F71" s="72">
        <f t="shared" si="6"/>
        <v>0</v>
      </c>
      <c r="G71" s="73">
        <v>0</v>
      </c>
      <c r="H71" s="74">
        <v>0</v>
      </c>
      <c r="I71" s="73">
        <f t="shared" si="4"/>
        <v>0</v>
      </c>
      <c r="J71" s="67" t="str">
        <f t="shared" si="5"/>
        <v/>
      </c>
    </row>
    <row r="72" spans="2:10" x14ac:dyDescent="0.2">
      <c r="B72" s="87" t="s">
        <v>1276</v>
      </c>
      <c r="C72" s="88" t="s">
        <v>1328</v>
      </c>
      <c r="D72" s="70"/>
      <c r="E72" s="71"/>
      <c r="F72" s="72">
        <f t="shared" si="6"/>
        <v>0</v>
      </c>
      <c r="G72" s="73">
        <v>0</v>
      </c>
      <c r="H72" s="74">
        <v>0</v>
      </c>
      <c r="I72" s="73">
        <f t="shared" si="4"/>
        <v>0</v>
      </c>
      <c r="J72" s="67" t="str">
        <f t="shared" si="5"/>
        <v/>
      </c>
    </row>
    <row r="73" spans="2:10" x14ac:dyDescent="0.2">
      <c r="B73" s="87" t="s">
        <v>1276</v>
      </c>
      <c r="C73" s="88" t="s">
        <v>1350</v>
      </c>
      <c r="D73" s="70"/>
      <c r="E73" s="71"/>
      <c r="F73" s="72">
        <f t="shared" si="6"/>
        <v>0</v>
      </c>
      <c r="G73" s="73">
        <v>0</v>
      </c>
      <c r="H73" s="74">
        <v>0</v>
      </c>
      <c r="I73" s="73">
        <f t="shared" si="4"/>
        <v>0</v>
      </c>
      <c r="J73" s="67" t="str">
        <f t="shared" si="5"/>
        <v/>
      </c>
    </row>
    <row r="74" spans="2:10" x14ac:dyDescent="0.2">
      <c r="B74" s="87" t="s">
        <v>1351</v>
      </c>
      <c r="C74" s="88" t="s">
        <v>1683</v>
      </c>
      <c r="D74" s="70"/>
      <c r="E74" s="71"/>
      <c r="F74" s="72">
        <f t="shared" si="6"/>
        <v>0</v>
      </c>
      <c r="G74" s="73">
        <v>0</v>
      </c>
      <c r="H74" s="74">
        <v>0</v>
      </c>
      <c r="I74" s="73">
        <f t="shared" si="4"/>
        <v>0</v>
      </c>
      <c r="J74" s="67" t="str">
        <f t="shared" si="5"/>
        <v/>
      </c>
    </row>
    <row r="75" spans="2:10" x14ac:dyDescent="0.2">
      <c r="B75" s="87" t="s">
        <v>1351</v>
      </c>
      <c r="C75" s="88" t="s">
        <v>1733</v>
      </c>
      <c r="D75" s="70"/>
      <c r="E75" s="71"/>
      <c r="F75" s="72">
        <f t="shared" si="6"/>
        <v>0</v>
      </c>
      <c r="G75" s="73">
        <v>0</v>
      </c>
      <c r="H75" s="74">
        <v>0</v>
      </c>
      <c r="I75" s="73">
        <f t="shared" si="4"/>
        <v>0</v>
      </c>
      <c r="J75" s="67" t="str">
        <f t="shared" si="5"/>
        <v/>
      </c>
    </row>
    <row r="76" spans="2:10" x14ac:dyDescent="0.2">
      <c r="B76" s="87" t="s">
        <v>1351</v>
      </c>
      <c r="C76" s="88" t="s">
        <v>1930</v>
      </c>
      <c r="D76" s="70"/>
      <c r="E76" s="71"/>
      <c r="F76" s="72">
        <f t="shared" si="6"/>
        <v>0</v>
      </c>
      <c r="G76" s="73">
        <v>0</v>
      </c>
      <c r="H76" s="74">
        <v>0</v>
      </c>
      <c r="I76" s="73">
        <f t="shared" si="4"/>
        <v>0</v>
      </c>
      <c r="J76" s="67" t="str">
        <f t="shared" si="5"/>
        <v/>
      </c>
    </row>
    <row r="77" spans="2:10" x14ac:dyDescent="0.2">
      <c r="B77" s="87" t="s">
        <v>1351</v>
      </c>
      <c r="C77" s="88" t="s">
        <v>1944</v>
      </c>
      <c r="D77" s="70"/>
      <c r="E77" s="71"/>
      <c r="F77" s="72">
        <f t="shared" si="6"/>
        <v>0</v>
      </c>
      <c r="G77" s="73">
        <v>0</v>
      </c>
      <c r="H77" s="74">
        <v>0</v>
      </c>
      <c r="I77" s="73">
        <f t="shared" si="4"/>
        <v>0</v>
      </c>
      <c r="J77" s="67" t="str">
        <f t="shared" si="5"/>
        <v/>
      </c>
    </row>
    <row r="78" spans="2:10" x14ac:dyDescent="0.2">
      <c r="B78" s="87" t="s">
        <v>1945</v>
      </c>
      <c r="C78" s="88" t="s">
        <v>1990</v>
      </c>
      <c r="D78" s="70"/>
      <c r="E78" s="71"/>
      <c r="F78" s="72">
        <f t="shared" si="6"/>
        <v>0</v>
      </c>
      <c r="G78" s="73">
        <v>0</v>
      </c>
      <c r="H78" s="74">
        <v>0</v>
      </c>
      <c r="I78" s="73">
        <f t="shared" si="4"/>
        <v>0</v>
      </c>
      <c r="J78" s="67" t="str">
        <f t="shared" si="5"/>
        <v/>
      </c>
    </row>
    <row r="79" spans="2:10" x14ac:dyDescent="0.2">
      <c r="B79" s="87" t="s">
        <v>1945</v>
      </c>
      <c r="C79" s="88" t="s">
        <v>2037</v>
      </c>
      <c r="D79" s="70"/>
      <c r="E79" s="71"/>
      <c r="F79" s="72">
        <f t="shared" si="6"/>
        <v>0</v>
      </c>
      <c r="G79" s="73">
        <v>0</v>
      </c>
      <c r="H79" s="74">
        <v>0</v>
      </c>
      <c r="I79" s="73">
        <f t="shared" si="4"/>
        <v>0</v>
      </c>
      <c r="J79" s="67" t="str">
        <f t="shared" si="5"/>
        <v/>
      </c>
    </row>
    <row r="80" spans="2:10" x14ac:dyDescent="0.2">
      <c r="B80" s="87" t="s">
        <v>1945</v>
      </c>
      <c r="C80" s="88" t="s">
        <v>2069</v>
      </c>
      <c r="D80" s="70"/>
      <c r="E80" s="71"/>
      <c r="F80" s="72">
        <f t="shared" si="6"/>
        <v>0</v>
      </c>
      <c r="G80" s="73">
        <v>0</v>
      </c>
      <c r="H80" s="74">
        <v>0</v>
      </c>
      <c r="I80" s="73">
        <f t="shared" si="4"/>
        <v>0</v>
      </c>
      <c r="J80" s="67" t="str">
        <f t="shared" si="5"/>
        <v/>
      </c>
    </row>
    <row r="81" spans="2:10" x14ac:dyDescent="0.2">
      <c r="B81" s="87" t="s">
        <v>1945</v>
      </c>
      <c r="C81" s="88" t="s">
        <v>2083</v>
      </c>
      <c r="D81" s="70"/>
      <c r="E81" s="71"/>
      <c r="F81" s="72">
        <f t="shared" si="6"/>
        <v>0</v>
      </c>
      <c r="G81" s="73">
        <v>0</v>
      </c>
      <c r="H81" s="74">
        <v>0</v>
      </c>
      <c r="I81" s="73">
        <f t="shared" si="4"/>
        <v>0</v>
      </c>
      <c r="J81" s="67" t="str">
        <f t="shared" si="5"/>
        <v/>
      </c>
    </row>
    <row r="82" spans="2:10" x14ac:dyDescent="0.2">
      <c r="B82" s="87" t="s">
        <v>1945</v>
      </c>
      <c r="C82" s="88" t="s">
        <v>2105</v>
      </c>
      <c r="D82" s="70"/>
      <c r="E82" s="71"/>
      <c r="F82" s="72">
        <f t="shared" si="6"/>
        <v>0</v>
      </c>
      <c r="G82" s="73">
        <v>0</v>
      </c>
      <c r="H82" s="74">
        <v>0</v>
      </c>
      <c r="I82" s="73">
        <f t="shared" si="4"/>
        <v>0</v>
      </c>
      <c r="J82" s="67" t="str">
        <f t="shared" si="5"/>
        <v/>
      </c>
    </row>
    <row r="83" spans="2:10" x14ac:dyDescent="0.2">
      <c r="B83" s="87" t="s">
        <v>2106</v>
      </c>
      <c r="C83" s="88" t="s">
        <v>2158</v>
      </c>
      <c r="D83" s="70"/>
      <c r="E83" s="71"/>
      <c r="F83" s="72">
        <f t="shared" si="6"/>
        <v>0</v>
      </c>
      <c r="G83" s="73">
        <v>0</v>
      </c>
      <c r="H83" s="74">
        <v>0</v>
      </c>
      <c r="I83" s="73">
        <f t="shared" si="4"/>
        <v>0</v>
      </c>
      <c r="J83" s="67" t="str">
        <f t="shared" si="5"/>
        <v/>
      </c>
    </row>
    <row r="84" spans="2:10" x14ac:dyDescent="0.2">
      <c r="B84" s="87" t="s">
        <v>2159</v>
      </c>
      <c r="C84" s="88" t="s">
        <v>2192</v>
      </c>
      <c r="D84" s="70"/>
      <c r="E84" s="71"/>
      <c r="F84" s="72">
        <f t="shared" si="6"/>
        <v>0</v>
      </c>
      <c r="G84" s="73">
        <v>0</v>
      </c>
      <c r="H84" s="74">
        <v>0</v>
      </c>
      <c r="I84" s="73">
        <f t="shared" si="4"/>
        <v>0</v>
      </c>
      <c r="J84" s="67" t="str">
        <f t="shared" si="5"/>
        <v/>
      </c>
    </row>
    <row r="85" spans="2:10" x14ac:dyDescent="0.2">
      <c r="B85" s="87" t="s">
        <v>2193</v>
      </c>
      <c r="C85" s="88" t="s">
        <v>2251</v>
      </c>
      <c r="D85" s="70"/>
      <c r="E85" s="71"/>
      <c r="F85" s="72">
        <f t="shared" si="6"/>
        <v>0</v>
      </c>
      <c r="G85" s="73">
        <v>0</v>
      </c>
      <c r="H85" s="74">
        <v>0</v>
      </c>
      <c r="I85" s="73">
        <f t="shared" si="4"/>
        <v>0</v>
      </c>
      <c r="J85" s="67" t="str">
        <f t="shared" si="5"/>
        <v/>
      </c>
    </row>
    <row r="86" spans="2:10" x14ac:dyDescent="0.2">
      <c r="B86" s="87" t="s">
        <v>2193</v>
      </c>
      <c r="C86" s="88" t="s">
        <v>2288</v>
      </c>
      <c r="D86" s="70"/>
      <c r="E86" s="71"/>
      <c r="F86" s="72">
        <f t="shared" si="6"/>
        <v>0</v>
      </c>
      <c r="G86" s="73">
        <v>0</v>
      </c>
      <c r="H86" s="74">
        <v>0</v>
      </c>
      <c r="I86" s="73">
        <f t="shared" si="4"/>
        <v>0</v>
      </c>
      <c r="J86" s="67" t="str">
        <f t="shared" si="5"/>
        <v/>
      </c>
    </row>
    <row r="87" spans="2:10" x14ac:dyDescent="0.2">
      <c r="B87" s="87" t="s">
        <v>2289</v>
      </c>
      <c r="C87" s="88" t="s">
        <v>2331</v>
      </c>
      <c r="D87" s="70"/>
      <c r="E87" s="71"/>
      <c r="F87" s="72">
        <f t="shared" si="6"/>
        <v>0</v>
      </c>
      <c r="G87" s="73">
        <v>0</v>
      </c>
      <c r="H87" s="74">
        <v>0</v>
      </c>
      <c r="I87" s="73">
        <f t="shared" ref="I87:I100" si="7">(G87*SazbaDPH1)/100+(H87*SazbaDPH2)/100</f>
        <v>0</v>
      </c>
      <c r="J87" s="67" t="str">
        <f t="shared" ref="J87:J100" si="8">IF(CelkemObjekty=0,"",F87/CelkemObjekty*100)</f>
        <v/>
      </c>
    </row>
    <row r="88" spans="2:10" x14ac:dyDescent="0.2">
      <c r="B88" s="87" t="s">
        <v>2332</v>
      </c>
      <c r="C88" s="68" t="s">
        <v>2335</v>
      </c>
      <c r="D88" s="70"/>
      <c r="E88" s="71"/>
      <c r="F88" s="72">
        <f t="shared" si="6"/>
        <v>0</v>
      </c>
      <c r="G88" s="73">
        <v>0</v>
      </c>
      <c r="H88" s="74">
        <v>0</v>
      </c>
      <c r="I88" s="73">
        <f t="shared" si="7"/>
        <v>0</v>
      </c>
      <c r="J88" s="67" t="str">
        <f t="shared" si="8"/>
        <v/>
      </c>
    </row>
    <row r="89" spans="2:10" x14ac:dyDescent="0.2">
      <c r="B89" s="87" t="s">
        <v>2332</v>
      </c>
      <c r="C89" s="68" t="s">
        <v>2336</v>
      </c>
      <c r="D89" s="70"/>
      <c r="E89" s="71"/>
      <c r="F89" s="72">
        <f t="shared" si="6"/>
        <v>0</v>
      </c>
      <c r="G89" s="73">
        <v>0</v>
      </c>
      <c r="H89" s="74">
        <v>0</v>
      </c>
      <c r="I89" s="73">
        <f t="shared" si="7"/>
        <v>0</v>
      </c>
      <c r="J89" s="67" t="str">
        <f t="shared" si="8"/>
        <v/>
      </c>
    </row>
    <row r="90" spans="2:10" x14ac:dyDescent="0.2">
      <c r="B90" s="87" t="s">
        <v>2332</v>
      </c>
      <c r="C90" s="68" t="s">
        <v>2669</v>
      </c>
      <c r="D90" s="70"/>
      <c r="E90" s="71"/>
      <c r="F90" s="72">
        <f t="shared" si="6"/>
        <v>0</v>
      </c>
      <c r="G90" s="73">
        <v>0</v>
      </c>
      <c r="H90" s="74">
        <v>0</v>
      </c>
      <c r="I90" s="73">
        <f t="shared" si="7"/>
        <v>0</v>
      </c>
      <c r="J90" s="67" t="str">
        <f t="shared" si="8"/>
        <v/>
      </c>
    </row>
    <row r="91" spans="2:10" x14ac:dyDescent="0.2">
      <c r="B91" s="87" t="s">
        <v>2332</v>
      </c>
      <c r="C91" s="68" t="s">
        <v>2857</v>
      </c>
      <c r="D91" s="70"/>
      <c r="E91" s="71"/>
      <c r="F91" s="72">
        <f t="shared" si="6"/>
        <v>0</v>
      </c>
      <c r="G91" s="73">
        <v>0</v>
      </c>
      <c r="H91" s="74">
        <v>0</v>
      </c>
      <c r="I91" s="73">
        <f t="shared" si="7"/>
        <v>0</v>
      </c>
      <c r="J91" s="67" t="str">
        <f t="shared" si="8"/>
        <v/>
      </c>
    </row>
    <row r="92" spans="2:10" x14ac:dyDescent="0.2">
      <c r="B92" s="87" t="s">
        <v>2332</v>
      </c>
      <c r="C92" s="68" t="s">
        <v>2887</v>
      </c>
      <c r="D92" s="70"/>
      <c r="E92" s="71"/>
      <c r="F92" s="72">
        <f t="shared" si="6"/>
        <v>0</v>
      </c>
      <c r="G92" s="73">
        <v>0</v>
      </c>
      <c r="H92" s="74">
        <v>0</v>
      </c>
      <c r="I92" s="73">
        <f t="shared" si="7"/>
        <v>0</v>
      </c>
      <c r="J92" s="67" t="str">
        <f t="shared" si="8"/>
        <v/>
      </c>
    </row>
    <row r="93" spans="2:10" x14ac:dyDescent="0.2">
      <c r="B93" s="87" t="s">
        <v>2332</v>
      </c>
      <c r="C93" s="68" t="s">
        <v>2917</v>
      </c>
      <c r="D93" s="70"/>
      <c r="E93" s="71"/>
      <c r="F93" s="72">
        <f t="shared" si="6"/>
        <v>0</v>
      </c>
      <c r="G93" s="73">
        <v>0</v>
      </c>
      <c r="H93" s="74">
        <v>0</v>
      </c>
      <c r="I93" s="73">
        <f t="shared" si="7"/>
        <v>0</v>
      </c>
      <c r="J93" s="67" t="str">
        <f t="shared" si="8"/>
        <v/>
      </c>
    </row>
    <row r="94" spans="2:10" x14ac:dyDescent="0.2">
      <c r="B94" s="87" t="s">
        <v>2332</v>
      </c>
      <c r="C94" s="68" t="s">
        <v>2930</v>
      </c>
      <c r="D94" s="70"/>
      <c r="E94" s="71"/>
      <c r="F94" s="72">
        <f t="shared" si="6"/>
        <v>0</v>
      </c>
      <c r="G94" s="73">
        <v>0</v>
      </c>
      <c r="H94" s="74">
        <v>0</v>
      </c>
      <c r="I94" s="73">
        <f t="shared" si="7"/>
        <v>0</v>
      </c>
      <c r="J94" s="67" t="str">
        <f t="shared" si="8"/>
        <v/>
      </c>
    </row>
    <row r="95" spans="2:10" x14ac:dyDescent="0.2">
      <c r="B95" s="87" t="s">
        <v>2332</v>
      </c>
      <c r="C95" s="68" t="s">
        <v>2957</v>
      </c>
      <c r="D95" s="70"/>
      <c r="E95" s="71"/>
      <c r="F95" s="72">
        <f t="shared" si="6"/>
        <v>0</v>
      </c>
      <c r="G95" s="73">
        <v>0</v>
      </c>
      <c r="H95" s="74">
        <v>0</v>
      </c>
      <c r="I95" s="73">
        <f t="shared" si="7"/>
        <v>0</v>
      </c>
      <c r="J95" s="67" t="str">
        <f t="shared" si="8"/>
        <v/>
      </c>
    </row>
    <row r="96" spans="2:10" x14ac:dyDescent="0.2">
      <c r="B96" s="87" t="s">
        <v>2332</v>
      </c>
      <c r="C96" s="68" t="s">
        <v>2968</v>
      </c>
      <c r="D96" s="70"/>
      <c r="E96" s="71"/>
      <c r="F96" s="72">
        <f t="shared" si="6"/>
        <v>0</v>
      </c>
      <c r="G96" s="73">
        <v>0</v>
      </c>
      <c r="H96" s="74">
        <v>0</v>
      </c>
      <c r="I96" s="73">
        <f t="shared" si="7"/>
        <v>0</v>
      </c>
      <c r="J96" s="67" t="str">
        <f t="shared" si="8"/>
        <v/>
      </c>
    </row>
    <row r="97" spans="2:10" x14ac:dyDescent="0.2">
      <c r="B97" s="87" t="s">
        <v>2332</v>
      </c>
      <c r="C97" s="68" t="s">
        <v>3018</v>
      </c>
      <c r="D97" s="70"/>
      <c r="E97" s="71"/>
      <c r="F97" s="72">
        <f t="shared" si="6"/>
        <v>0</v>
      </c>
      <c r="G97" s="73">
        <v>0</v>
      </c>
      <c r="H97" s="74">
        <v>0</v>
      </c>
      <c r="I97" s="73">
        <f t="shared" si="7"/>
        <v>0</v>
      </c>
      <c r="J97" s="67" t="str">
        <f t="shared" si="8"/>
        <v/>
      </c>
    </row>
    <row r="98" spans="2:10" x14ac:dyDescent="0.2">
      <c r="B98" s="87" t="s">
        <v>2332</v>
      </c>
      <c r="C98" s="68" t="s">
        <v>3033</v>
      </c>
      <c r="D98" s="70"/>
      <c r="E98" s="71"/>
      <c r="F98" s="72">
        <f t="shared" si="6"/>
        <v>0</v>
      </c>
      <c r="G98" s="73">
        <v>0</v>
      </c>
      <c r="H98" s="74">
        <v>0</v>
      </c>
      <c r="I98" s="73">
        <f t="shared" si="7"/>
        <v>0</v>
      </c>
      <c r="J98" s="67" t="str">
        <f t="shared" si="8"/>
        <v/>
      </c>
    </row>
    <row r="99" spans="2:10" x14ac:dyDescent="0.2">
      <c r="B99" s="87" t="s">
        <v>3034</v>
      </c>
      <c r="C99" s="68" t="s">
        <v>3048</v>
      </c>
      <c r="D99" s="70"/>
      <c r="E99" s="71"/>
      <c r="F99" s="72">
        <f t="shared" si="6"/>
        <v>0</v>
      </c>
      <c r="G99" s="73">
        <v>0</v>
      </c>
      <c r="H99" s="74">
        <v>0</v>
      </c>
      <c r="I99" s="73">
        <f t="shared" si="7"/>
        <v>0</v>
      </c>
      <c r="J99" s="67" t="str">
        <f t="shared" si="8"/>
        <v/>
      </c>
    </row>
    <row r="100" spans="2:10" x14ac:dyDescent="0.2">
      <c r="B100" s="87" t="s">
        <v>3034</v>
      </c>
      <c r="C100" s="68" t="s">
        <v>3233</v>
      </c>
      <c r="D100" s="70"/>
      <c r="E100" s="71"/>
      <c r="F100" s="72">
        <f t="shared" si="6"/>
        <v>0</v>
      </c>
      <c r="G100" s="73">
        <v>0</v>
      </c>
      <c r="H100" s="74">
        <v>0</v>
      </c>
      <c r="I100" s="73">
        <f t="shared" si="7"/>
        <v>0</v>
      </c>
      <c r="J100" s="67" t="str">
        <f t="shared" si="8"/>
        <v/>
      </c>
    </row>
    <row r="101" spans="2:10" x14ac:dyDescent="0.2">
      <c r="B101" s="76" t="s">
        <v>19</v>
      </c>
      <c r="C101" s="77"/>
      <c r="D101" s="78"/>
      <c r="E101" s="79"/>
      <c r="F101" s="80">
        <f>SUM(F55:F100)</f>
        <v>0</v>
      </c>
      <c r="G101" s="89">
        <f>SUM(G55:G100)</f>
        <v>0</v>
      </c>
      <c r="H101" s="80">
        <f>SUM(H55:H100)</f>
        <v>0</v>
      </c>
      <c r="I101" s="89">
        <f>SUM(I55:I100)</f>
        <v>0</v>
      </c>
      <c r="J101" s="81" t="str">
        <f t="shared" ref="J101" si="9">IF(CelkemObjekty=0,"",F101/CelkemObjekty*100)</f>
        <v/>
      </c>
    </row>
    <row r="102" spans="2:10" ht="9" customHeight="1" x14ac:dyDescent="0.2"/>
    <row r="103" spans="2:10" ht="6" customHeight="1" x14ac:dyDescent="0.2"/>
    <row r="104" spans="2:10" ht="3" customHeight="1" x14ac:dyDescent="0.2"/>
    <row r="105" spans="2:10" ht="6.75" customHeight="1" x14ac:dyDescent="0.2"/>
    <row r="106" spans="2:10" ht="20.25" customHeight="1" x14ac:dyDescent="0.25">
      <c r="B106" s="13" t="s">
        <v>23</v>
      </c>
      <c r="C106" s="53"/>
      <c r="D106" s="53"/>
      <c r="E106" s="53"/>
      <c r="F106" s="53"/>
      <c r="G106" s="53"/>
      <c r="H106" s="53"/>
      <c r="I106" s="53"/>
      <c r="J106" s="53"/>
    </row>
    <row r="107" spans="2:10" ht="9" customHeight="1" x14ac:dyDescent="0.2"/>
    <row r="108" spans="2:10" x14ac:dyDescent="0.2">
      <c r="B108" s="55" t="s">
        <v>24</v>
      </c>
      <c r="C108" s="56"/>
      <c r="D108" s="56"/>
      <c r="E108" s="58" t="s">
        <v>12</v>
      </c>
      <c r="F108" s="58" t="s">
        <v>25</v>
      </c>
      <c r="G108" s="59" t="s">
        <v>26</v>
      </c>
      <c r="H108" s="58" t="s">
        <v>27</v>
      </c>
      <c r="I108" s="59" t="s">
        <v>28</v>
      </c>
      <c r="J108" s="90" t="s">
        <v>29</v>
      </c>
    </row>
    <row r="109" spans="2:10" x14ac:dyDescent="0.2">
      <c r="B109" s="60" t="s">
        <v>3038</v>
      </c>
      <c r="C109" s="338" t="s">
        <v>99</v>
      </c>
      <c r="D109" s="62"/>
      <c r="E109" s="91" t="str">
        <f>IF(SUM(SoucetDilu)=0,"",SUM(F109:J109)/SUM(SoucetDilu)*100)</f>
        <v/>
      </c>
      <c r="F109" s="66">
        <v>0</v>
      </c>
      <c r="G109" s="65">
        <v>0</v>
      </c>
      <c r="H109" s="66">
        <v>0</v>
      </c>
      <c r="I109" s="65">
        <v>0</v>
      </c>
      <c r="J109" s="66">
        <v>0</v>
      </c>
    </row>
    <row r="110" spans="2:10" x14ac:dyDescent="0.2">
      <c r="B110" s="68" t="s">
        <v>98</v>
      </c>
      <c r="C110" s="69" t="s">
        <v>99</v>
      </c>
      <c r="D110" s="70"/>
      <c r="E110" s="92" t="str">
        <f>IF(SUM(SoucetDilu)=0,"",SUM(F110:J110)/SUM(SoucetDilu)*100)</f>
        <v/>
      </c>
      <c r="F110" s="74">
        <v>0</v>
      </c>
      <c r="G110" s="73">
        <v>0</v>
      </c>
      <c r="H110" s="74">
        <v>0</v>
      </c>
      <c r="I110" s="73">
        <v>0</v>
      </c>
      <c r="J110" s="74">
        <v>0</v>
      </c>
    </row>
    <row r="111" spans="2:10" x14ac:dyDescent="0.2">
      <c r="B111" s="68" t="s">
        <v>154</v>
      </c>
      <c r="C111" s="69" t="s">
        <v>405</v>
      </c>
      <c r="D111" s="70"/>
      <c r="E111" s="92" t="str">
        <f>IF(SUM(SoucetDilu)=0,"",SUM(F111:J111)/SUM(SoucetDilu)*100)</f>
        <v/>
      </c>
      <c r="F111" s="74">
        <v>0</v>
      </c>
      <c r="G111" s="73">
        <v>0</v>
      </c>
      <c r="H111" s="74">
        <v>0</v>
      </c>
      <c r="I111" s="73">
        <v>0</v>
      </c>
      <c r="J111" s="74">
        <v>0</v>
      </c>
    </row>
    <row r="112" spans="2:10" x14ac:dyDescent="0.2">
      <c r="B112" s="68" t="s">
        <v>426</v>
      </c>
      <c r="C112" s="69" t="s">
        <v>790</v>
      </c>
      <c r="D112" s="70"/>
      <c r="E112" s="92" t="str">
        <f>IF(SUM(SoucetDilu)=0,"",SUM(F112:J112)/SUM(SoucetDilu)*100)</f>
        <v/>
      </c>
      <c r="F112" s="74">
        <v>0</v>
      </c>
      <c r="G112" s="73">
        <v>0</v>
      </c>
      <c r="H112" s="74">
        <v>0</v>
      </c>
      <c r="I112" s="73">
        <v>0</v>
      </c>
      <c r="J112" s="74">
        <v>0</v>
      </c>
    </row>
    <row r="113" spans="2:10" x14ac:dyDescent="0.2">
      <c r="B113" s="68" t="s">
        <v>1392</v>
      </c>
      <c r="C113" s="69" t="s">
        <v>1393</v>
      </c>
      <c r="D113" s="70"/>
      <c r="E113" s="92" t="str">
        <f>IF(SUM(SoucetDilu)=0,"",SUM(F113:J113)/SUM(SoucetDilu)*100)</f>
        <v/>
      </c>
      <c r="F113" s="74">
        <v>0</v>
      </c>
      <c r="G113" s="73">
        <v>0</v>
      </c>
      <c r="H113" s="74">
        <v>0</v>
      </c>
      <c r="I113" s="73">
        <v>0</v>
      </c>
      <c r="J113" s="74">
        <v>0</v>
      </c>
    </row>
    <row r="114" spans="2:10" x14ac:dyDescent="0.2">
      <c r="B114" s="68" t="s">
        <v>514</v>
      </c>
      <c r="C114" s="69" t="s">
        <v>515</v>
      </c>
      <c r="D114" s="70"/>
      <c r="E114" s="92" t="str">
        <f>IF(SUM(SoucetDilu)=0,"",SUM(F114:J114)/SUM(SoucetDilu)*100)</f>
        <v/>
      </c>
      <c r="F114" s="74">
        <v>0</v>
      </c>
      <c r="G114" s="73">
        <v>0</v>
      </c>
      <c r="H114" s="74">
        <v>0</v>
      </c>
      <c r="I114" s="73">
        <v>0</v>
      </c>
      <c r="J114" s="74">
        <v>0</v>
      </c>
    </row>
    <row r="115" spans="2:10" x14ac:dyDescent="0.2">
      <c r="B115" s="68" t="s">
        <v>309</v>
      </c>
      <c r="C115" s="69" t="s">
        <v>807</v>
      </c>
      <c r="D115" s="70"/>
      <c r="E115" s="92" t="str">
        <f>IF(SUM(SoucetDilu)=0,"",SUM(F115:J115)/SUM(SoucetDilu)*100)</f>
        <v/>
      </c>
      <c r="F115" s="74">
        <v>0</v>
      </c>
      <c r="G115" s="73">
        <v>0</v>
      </c>
      <c r="H115" s="74">
        <v>0</v>
      </c>
      <c r="I115" s="73">
        <v>0</v>
      </c>
      <c r="J115" s="74">
        <v>0</v>
      </c>
    </row>
    <row r="116" spans="2:10" x14ac:dyDescent="0.2">
      <c r="B116" s="68" t="s">
        <v>204</v>
      </c>
      <c r="C116" s="69" t="s">
        <v>205</v>
      </c>
      <c r="D116" s="70"/>
      <c r="E116" s="92" t="str">
        <f>IF(SUM(SoucetDilu)=0,"",SUM(F116:J116)/SUM(SoucetDilu)*100)</f>
        <v/>
      </c>
      <c r="F116" s="74">
        <v>0</v>
      </c>
      <c r="G116" s="73">
        <v>0</v>
      </c>
      <c r="H116" s="74">
        <v>0</v>
      </c>
      <c r="I116" s="73">
        <v>0</v>
      </c>
      <c r="J116" s="74">
        <v>0</v>
      </c>
    </row>
    <row r="117" spans="2:10" x14ac:dyDescent="0.2">
      <c r="B117" s="68" t="s">
        <v>286</v>
      </c>
      <c r="C117" s="69" t="s">
        <v>287</v>
      </c>
      <c r="D117" s="70"/>
      <c r="E117" s="92" t="str">
        <f>IF(SUM(SoucetDilu)=0,"",SUM(F117:J117)/SUM(SoucetDilu)*100)</f>
        <v/>
      </c>
      <c r="F117" s="74">
        <v>0</v>
      </c>
      <c r="G117" s="73">
        <v>0</v>
      </c>
      <c r="H117" s="74">
        <v>0</v>
      </c>
      <c r="I117" s="73">
        <v>0</v>
      </c>
      <c r="J117" s="74">
        <v>0</v>
      </c>
    </row>
    <row r="118" spans="2:10" x14ac:dyDescent="0.2">
      <c r="B118" s="68" t="s">
        <v>846</v>
      </c>
      <c r="C118" s="69" t="s">
        <v>847</v>
      </c>
      <c r="D118" s="70"/>
      <c r="E118" s="92" t="str">
        <f>IF(SUM(SoucetDilu)=0,"",SUM(F118:J118)/SUM(SoucetDilu)*100)</f>
        <v/>
      </c>
      <c r="F118" s="74">
        <v>0</v>
      </c>
      <c r="G118" s="73">
        <v>0</v>
      </c>
      <c r="H118" s="74">
        <v>0</v>
      </c>
      <c r="I118" s="73">
        <v>0</v>
      </c>
      <c r="J118" s="74">
        <v>0</v>
      </c>
    </row>
    <row r="119" spans="2:10" x14ac:dyDescent="0.2">
      <c r="B119" s="68" t="s">
        <v>855</v>
      </c>
      <c r="C119" s="69" t="s">
        <v>856</v>
      </c>
      <c r="D119" s="70"/>
      <c r="E119" s="92" t="str">
        <f>IF(SUM(SoucetDilu)=0,"",SUM(F119:J119)/SUM(SoucetDilu)*100)</f>
        <v/>
      </c>
      <c r="F119" s="74">
        <v>0</v>
      </c>
      <c r="G119" s="73">
        <v>0</v>
      </c>
      <c r="H119" s="74">
        <v>0</v>
      </c>
      <c r="I119" s="73">
        <v>0</v>
      </c>
      <c r="J119" s="74">
        <v>0</v>
      </c>
    </row>
    <row r="120" spans="2:10" x14ac:dyDescent="0.2">
      <c r="B120" s="68" t="s">
        <v>1452</v>
      </c>
      <c r="C120" s="69" t="s">
        <v>1453</v>
      </c>
      <c r="D120" s="70"/>
      <c r="E120" s="92" t="str">
        <f>IF(SUM(SoucetDilu)=0,"",SUM(F120:J120)/SUM(SoucetDilu)*100)</f>
        <v/>
      </c>
      <c r="F120" s="74">
        <v>0</v>
      </c>
      <c r="G120" s="73">
        <v>0</v>
      </c>
      <c r="H120" s="74">
        <v>0</v>
      </c>
      <c r="I120" s="73">
        <v>0</v>
      </c>
      <c r="J120" s="74">
        <v>0</v>
      </c>
    </row>
    <row r="121" spans="2:10" x14ac:dyDescent="0.2">
      <c r="B121" s="68" t="s">
        <v>883</v>
      </c>
      <c r="C121" s="69" t="s">
        <v>884</v>
      </c>
      <c r="D121" s="70"/>
      <c r="E121" s="92" t="str">
        <f>IF(SUM(SoucetDilu)=0,"",SUM(F121:J121)/SUM(SoucetDilu)*100)</f>
        <v/>
      </c>
      <c r="F121" s="74">
        <v>0</v>
      </c>
      <c r="G121" s="73">
        <v>0</v>
      </c>
      <c r="H121" s="74">
        <v>0</v>
      </c>
      <c r="I121" s="73">
        <v>0</v>
      </c>
      <c r="J121" s="74">
        <v>0</v>
      </c>
    </row>
    <row r="122" spans="2:10" x14ac:dyDescent="0.2">
      <c r="B122" s="68" t="s">
        <v>2503</v>
      </c>
      <c r="C122" s="75" t="s">
        <v>2504</v>
      </c>
      <c r="D122" s="70"/>
      <c r="E122" s="92" t="str">
        <f>IF(SUM(SoucetDilu)=0,"",SUM(F122:J122)/SUM(SoucetDilu)*100)</f>
        <v/>
      </c>
      <c r="F122" s="74">
        <v>0</v>
      </c>
      <c r="G122" s="73">
        <v>0</v>
      </c>
      <c r="H122" s="74">
        <v>0</v>
      </c>
      <c r="I122" s="73">
        <v>0</v>
      </c>
      <c r="J122" s="74">
        <v>0</v>
      </c>
    </row>
    <row r="123" spans="2:10" x14ac:dyDescent="0.2">
      <c r="B123" s="68" t="s">
        <v>1493</v>
      </c>
      <c r="C123" s="69" t="s">
        <v>1494</v>
      </c>
      <c r="D123" s="70"/>
      <c r="E123" s="92" t="str">
        <f>IF(SUM(SoucetDilu)=0,"",SUM(F123:J123)/SUM(SoucetDilu)*100)</f>
        <v/>
      </c>
      <c r="F123" s="74">
        <v>0</v>
      </c>
      <c r="G123" s="73">
        <v>0</v>
      </c>
      <c r="H123" s="74">
        <v>0</v>
      </c>
      <c r="I123" s="73">
        <v>0</v>
      </c>
      <c r="J123" s="74">
        <v>0</v>
      </c>
    </row>
    <row r="124" spans="2:10" x14ac:dyDescent="0.2">
      <c r="B124" s="68" t="s">
        <v>494</v>
      </c>
      <c r="C124" s="69" t="s">
        <v>495</v>
      </c>
      <c r="D124" s="70"/>
      <c r="E124" s="92" t="str">
        <f>IF(SUM(SoucetDilu)=0,"",SUM(F124:J124)/SUM(SoucetDilu)*100)</f>
        <v/>
      </c>
      <c r="F124" s="74">
        <v>0</v>
      </c>
      <c r="G124" s="73">
        <v>0</v>
      </c>
      <c r="H124" s="74">
        <v>0</v>
      </c>
      <c r="I124" s="73">
        <v>0</v>
      </c>
      <c r="J124" s="74">
        <v>0</v>
      </c>
    </row>
    <row r="125" spans="2:10" x14ac:dyDescent="0.2">
      <c r="B125" s="68" t="s">
        <v>567</v>
      </c>
      <c r="C125" s="69" t="s">
        <v>568</v>
      </c>
      <c r="D125" s="70"/>
      <c r="E125" s="92" t="str">
        <f>IF(SUM(SoucetDilu)=0,"",SUM(F125:J125)/SUM(SoucetDilu)*100)</f>
        <v/>
      </c>
      <c r="F125" s="74">
        <v>0</v>
      </c>
      <c r="G125" s="73">
        <v>0</v>
      </c>
      <c r="H125" s="74">
        <v>0</v>
      </c>
      <c r="I125" s="73">
        <v>0</v>
      </c>
      <c r="J125" s="74">
        <v>0</v>
      </c>
    </row>
    <row r="126" spans="2:10" x14ac:dyDescent="0.2">
      <c r="B126" s="68" t="s">
        <v>1727</v>
      </c>
      <c r="C126" s="75" t="s">
        <v>1728</v>
      </c>
      <c r="D126" s="70"/>
      <c r="E126" s="92" t="str">
        <f>IF(SUM(SoucetDilu)=0,"",SUM(F126:J126)/SUM(SoucetDilu)*100)</f>
        <v/>
      </c>
      <c r="F126" s="74">
        <v>0</v>
      </c>
      <c r="G126" s="73">
        <v>0</v>
      </c>
      <c r="H126" s="74">
        <v>0</v>
      </c>
      <c r="I126" s="73">
        <v>0</v>
      </c>
      <c r="J126" s="74">
        <v>0</v>
      </c>
    </row>
    <row r="127" spans="2:10" x14ac:dyDescent="0.2">
      <c r="B127" s="68" t="s">
        <v>2933</v>
      </c>
      <c r="C127" s="75" t="s">
        <v>2934</v>
      </c>
      <c r="D127" s="70"/>
      <c r="E127" s="92" t="str">
        <f>IF(SUM(SoucetDilu)=0,"",SUM(F127:J127)/SUM(SoucetDilu)*100)</f>
        <v/>
      </c>
      <c r="F127" s="74">
        <v>0</v>
      </c>
      <c r="G127" s="73">
        <v>0</v>
      </c>
      <c r="H127" s="74">
        <v>0</v>
      </c>
      <c r="I127" s="73">
        <v>0</v>
      </c>
      <c r="J127" s="74">
        <v>0</v>
      </c>
    </row>
    <row r="128" spans="2:10" x14ac:dyDescent="0.2">
      <c r="B128" s="68" t="s">
        <v>2947</v>
      </c>
      <c r="C128" s="75" t="s">
        <v>2948</v>
      </c>
      <c r="D128" s="70"/>
      <c r="E128" s="92" t="str">
        <f>IF(SUM(SoucetDilu)=0,"",SUM(F128:J128)/SUM(SoucetDilu)*100)</f>
        <v/>
      </c>
      <c r="F128" s="74">
        <v>0</v>
      </c>
      <c r="G128" s="73">
        <v>0</v>
      </c>
      <c r="H128" s="74">
        <v>0</v>
      </c>
      <c r="I128" s="73">
        <v>0</v>
      </c>
      <c r="J128" s="74">
        <v>0</v>
      </c>
    </row>
    <row r="129" spans="2:10" x14ac:dyDescent="0.2">
      <c r="B129" s="68" t="s">
        <v>1017</v>
      </c>
      <c r="C129" s="69" t="s">
        <v>1018</v>
      </c>
      <c r="D129" s="70"/>
      <c r="E129" s="92" t="str">
        <f>IF(SUM(SoucetDilu)=0,"",SUM(F129:J129)/SUM(SoucetDilu)*100)</f>
        <v/>
      </c>
      <c r="F129" s="74">
        <v>0</v>
      </c>
      <c r="G129" s="73">
        <v>0</v>
      </c>
      <c r="H129" s="74">
        <v>0</v>
      </c>
      <c r="I129" s="73">
        <v>0</v>
      </c>
      <c r="J129" s="74">
        <v>0</v>
      </c>
    </row>
    <row r="130" spans="2:10" x14ac:dyDescent="0.2">
      <c r="B130" s="68" t="s">
        <v>1539</v>
      </c>
      <c r="C130" s="69" t="s">
        <v>1540</v>
      </c>
      <c r="D130" s="70"/>
      <c r="E130" s="92" t="str">
        <f>IF(SUM(SoucetDilu)=0,"",SUM(F130:J130)/SUM(SoucetDilu)*100)</f>
        <v/>
      </c>
      <c r="F130" s="74">
        <v>0</v>
      </c>
      <c r="G130" s="73">
        <v>0</v>
      </c>
      <c r="H130" s="74">
        <v>0</v>
      </c>
      <c r="I130" s="73">
        <v>0</v>
      </c>
      <c r="J130" s="74">
        <v>0</v>
      </c>
    </row>
    <row r="131" spans="2:10" x14ac:dyDescent="0.2">
      <c r="B131" s="68" t="s">
        <v>1546</v>
      </c>
      <c r="C131" s="75" t="s">
        <v>1547</v>
      </c>
      <c r="D131" s="70"/>
      <c r="E131" s="92" t="str">
        <f>IF(SUM(SoucetDilu)=0,"",SUM(F131:J131)/SUM(SoucetDilu)*100)</f>
        <v/>
      </c>
      <c r="F131" s="74">
        <v>0</v>
      </c>
      <c r="G131" s="73">
        <v>0</v>
      </c>
      <c r="H131" s="74">
        <v>0</v>
      </c>
      <c r="I131" s="73">
        <v>0</v>
      </c>
      <c r="J131" s="74">
        <v>0</v>
      </c>
    </row>
    <row r="132" spans="2:10" x14ac:dyDescent="0.2">
      <c r="B132" s="68" t="s">
        <v>1579</v>
      </c>
      <c r="C132" s="75" t="s">
        <v>1580</v>
      </c>
      <c r="D132" s="70"/>
      <c r="E132" s="92" t="str">
        <f>IF(SUM(SoucetDilu)=0,"",SUM(F132:J132)/SUM(SoucetDilu)*100)</f>
        <v/>
      </c>
      <c r="F132" s="74">
        <v>0</v>
      </c>
      <c r="G132" s="73">
        <v>0</v>
      </c>
      <c r="H132" s="74">
        <v>0</v>
      </c>
      <c r="I132" s="73">
        <v>0</v>
      </c>
      <c r="J132" s="74">
        <v>0</v>
      </c>
    </row>
    <row r="133" spans="2:10" x14ac:dyDescent="0.2">
      <c r="B133" s="68" t="s">
        <v>1131</v>
      </c>
      <c r="C133" s="69" t="s">
        <v>1132</v>
      </c>
      <c r="D133" s="70"/>
      <c r="E133" s="92" t="str">
        <f>IF(SUM(SoucetDilu)=0,"",SUM(F133:J133)/SUM(SoucetDilu)*100)</f>
        <v/>
      </c>
      <c r="F133" s="74">
        <v>0</v>
      </c>
      <c r="G133" s="73">
        <v>0</v>
      </c>
      <c r="H133" s="74">
        <v>0</v>
      </c>
      <c r="I133" s="73">
        <v>0</v>
      </c>
      <c r="J133" s="74">
        <v>0</v>
      </c>
    </row>
    <row r="134" spans="2:10" x14ac:dyDescent="0.2">
      <c r="B134" s="68" t="s">
        <v>643</v>
      </c>
      <c r="C134" s="69" t="s">
        <v>644</v>
      </c>
      <c r="D134" s="70"/>
      <c r="E134" s="92" t="str">
        <f>IF(SUM(SoucetDilu)=0,"",SUM(F134:J134)/SUM(SoucetDilu)*100)</f>
        <v/>
      </c>
      <c r="F134" s="74">
        <v>0</v>
      </c>
      <c r="G134" s="73">
        <v>0</v>
      </c>
      <c r="H134" s="74">
        <v>0</v>
      </c>
      <c r="I134" s="73">
        <v>0</v>
      </c>
      <c r="J134" s="74">
        <v>0</v>
      </c>
    </row>
    <row r="135" spans="2:10" x14ac:dyDescent="0.2">
      <c r="B135" s="68" t="s">
        <v>1616</v>
      </c>
      <c r="C135" s="75" t="s">
        <v>1617</v>
      </c>
      <c r="D135" s="70"/>
      <c r="E135" s="92" t="str">
        <f>IF(SUM(SoucetDilu)=0,"",SUM(F135:J135)/SUM(SoucetDilu)*100)</f>
        <v/>
      </c>
      <c r="F135" s="74">
        <v>0</v>
      </c>
      <c r="G135" s="73">
        <v>0</v>
      </c>
      <c r="H135" s="74">
        <v>0</v>
      </c>
      <c r="I135" s="73">
        <v>0</v>
      </c>
      <c r="J135" s="74">
        <v>0</v>
      </c>
    </row>
    <row r="136" spans="2:10" x14ac:dyDescent="0.2">
      <c r="B136" s="68" t="s">
        <v>1645</v>
      </c>
      <c r="C136" s="75" t="s">
        <v>1646</v>
      </c>
      <c r="D136" s="70"/>
      <c r="E136" s="92" t="str">
        <f>IF(SUM(SoucetDilu)=0,"",SUM(F136:J136)/SUM(SoucetDilu)*100)</f>
        <v/>
      </c>
      <c r="F136" s="74">
        <v>0</v>
      </c>
      <c r="G136" s="73">
        <v>0</v>
      </c>
      <c r="H136" s="74">
        <v>0</v>
      </c>
      <c r="I136" s="73">
        <v>0</v>
      </c>
      <c r="J136" s="74">
        <v>0</v>
      </c>
    </row>
    <row r="137" spans="2:10" x14ac:dyDescent="0.2">
      <c r="B137" s="68" t="s">
        <v>938</v>
      </c>
      <c r="C137" s="69" t="s">
        <v>939</v>
      </c>
      <c r="D137" s="70"/>
      <c r="E137" s="92" t="str">
        <f>IF(SUM(SoucetDilu)=0,"",SUM(F137:J137)/SUM(SoucetDilu)*100)</f>
        <v/>
      </c>
      <c r="F137" s="74">
        <v>0</v>
      </c>
      <c r="G137" s="73">
        <v>0</v>
      </c>
      <c r="H137" s="74">
        <v>0</v>
      </c>
      <c r="I137" s="73">
        <v>0</v>
      </c>
      <c r="J137" s="74">
        <v>0</v>
      </c>
    </row>
    <row r="138" spans="2:10" x14ac:dyDescent="0.2">
      <c r="B138" s="68" t="s">
        <v>2641</v>
      </c>
      <c r="C138" s="75" t="s">
        <v>2642</v>
      </c>
      <c r="D138" s="70"/>
      <c r="E138" s="92" t="str">
        <f>IF(SUM(SoucetDilu)=0,"",SUM(F138:J138)/SUM(SoucetDilu)*100)</f>
        <v/>
      </c>
      <c r="F138" s="74">
        <v>0</v>
      </c>
      <c r="G138" s="73">
        <v>0</v>
      </c>
      <c r="H138" s="74">
        <v>0</v>
      </c>
      <c r="I138" s="73">
        <v>0</v>
      </c>
      <c r="J138" s="74">
        <v>0</v>
      </c>
    </row>
    <row r="139" spans="2:10" x14ac:dyDescent="0.2">
      <c r="B139" s="68" t="s">
        <v>2653</v>
      </c>
      <c r="C139" s="75" t="s">
        <v>2654</v>
      </c>
      <c r="D139" s="70"/>
      <c r="E139" s="92" t="str">
        <f>IF(SUM(SoucetDilu)=0,"",SUM(F139:J139)/SUM(SoucetDilu)*100)</f>
        <v/>
      </c>
      <c r="F139" s="74">
        <v>0</v>
      </c>
      <c r="G139" s="73">
        <v>0</v>
      </c>
      <c r="H139" s="74">
        <v>0</v>
      </c>
      <c r="I139" s="73">
        <v>0</v>
      </c>
      <c r="J139" s="74">
        <v>0</v>
      </c>
    </row>
    <row r="140" spans="2:10" x14ac:dyDescent="0.2">
      <c r="B140" s="68" t="s">
        <v>1655</v>
      </c>
      <c r="C140" s="75" t="s">
        <v>1656</v>
      </c>
      <c r="D140" s="70"/>
      <c r="E140" s="92" t="str">
        <f>IF(SUM(SoucetDilu)=0,"",SUM(F140:J140)/SUM(SoucetDilu)*100)</f>
        <v/>
      </c>
      <c r="F140" s="74">
        <v>0</v>
      </c>
      <c r="G140" s="73">
        <v>0</v>
      </c>
      <c r="H140" s="74">
        <v>0</v>
      </c>
      <c r="I140" s="73">
        <v>0</v>
      </c>
      <c r="J140" s="74">
        <v>0</v>
      </c>
    </row>
    <row r="141" spans="2:10" x14ac:dyDescent="0.2">
      <c r="B141" s="68" t="s">
        <v>1664</v>
      </c>
      <c r="C141" s="75" t="s">
        <v>1665</v>
      </c>
      <c r="D141" s="70"/>
      <c r="E141" s="92" t="str">
        <f>IF(SUM(SoucetDilu)=0,"",SUM(F141:J141)/SUM(SoucetDilu)*100)</f>
        <v/>
      </c>
      <c r="F141" s="74">
        <v>0</v>
      </c>
      <c r="G141" s="73">
        <v>0</v>
      </c>
      <c r="H141" s="74">
        <v>0</v>
      </c>
      <c r="I141" s="73">
        <v>0</v>
      </c>
      <c r="J141" s="74">
        <v>0</v>
      </c>
    </row>
    <row r="142" spans="2:10" x14ac:dyDescent="0.2">
      <c r="B142" s="68" t="s">
        <v>1672</v>
      </c>
      <c r="C142" s="75" t="s">
        <v>1673</v>
      </c>
      <c r="D142" s="70"/>
      <c r="E142" s="92" t="str">
        <f>IF(SUM(SoucetDilu)=0,"",SUM(F142:J142)/SUM(SoucetDilu)*100)</f>
        <v/>
      </c>
      <c r="F142" s="74">
        <v>0</v>
      </c>
      <c r="G142" s="73">
        <v>0</v>
      </c>
      <c r="H142" s="74">
        <v>0</v>
      </c>
      <c r="I142" s="73">
        <v>0</v>
      </c>
      <c r="J142" s="74">
        <v>0</v>
      </c>
    </row>
    <row r="143" spans="2:10" x14ac:dyDescent="0.2">
      <c r="B143" s="68" t="s">
        <v>111</v>
      </c>
      <c r="C143" s="69" t="s">
        <v>112</v>
      </c>
      <c r="D143" s="70"/>
      <c r="E143" s="92" t="str">
        <f>IF(SUM(SoucetDilu)=0,"",SUM(F143:J143)/SUM(SoucetDilu)*100)</f>
        <v/>
      </c>
      <c r="F143" s="74">
        <v>0</v>
      </c>
      <c r="G143" s="73">
        <v>0</v>
      </c>
      <c r="H143" s="74">
        <v>0</v>
      </c>
      <c r="I143" s="73">
        <v>0</v>
      </c>
      <c r="J143" s="74">
        <v>0</v>
      </c>
    </row>
    <row r="144" spans="2:10" x14ac:dyDescent="0.2">
      <c r="B144" s="68" t="s">
        <v>453</v>
      </c>
      <c r="C144" s="69" t="s">
        <v>454</v>
      </c>
      <c r="D144" s="70"/>
      <c r="E144" s="92" t="str">
        <f>IF(SUM(SoucetDilu)=0,"",SUM(F144:J144)/SUM(SoucetDilu)*100)</f>
        <v/>
      </c>
      <c r="F144" s="74">
        <v>0</v>
      </c>
      <c r="G144" s="73">
        <v>0</v>
      </c>
      <c r="H144" s="74">
        <v>0</v>
      </c>
      <c r="I144" s="73">
        <v>0</v>
      </c>
      <c r="J144" s="74">
        <v>0</v>
      </c>
    </row>
    <row r="145" spans="2:10" x14ac:dyDescent="0.2">
      <c r="B145" s="68" t="s">
        <v>216</v>
      </c>
      <c r="C145" s="69" t="s">
        <v>217</v>
      </c>
      <c r="D145" s="70"/>
      <c r="E145" s="92" t="str">
        <f>IF(SUM(SoucetDilu)=0,"",SUM(F145:J145)/SUM(SoucetDilu)*100)</f>
        <v/>
      </c>
      <c r="F145" s="74">
        <v>0</v>
      </c>
      <c r="G145" s="73">
        <v>0</v>
      </c>
      <c r="H145" s="74">
        <v>0</v>
      </c>
      <c r="I145" s="73">
        <v>0</v>
      </c>
      <c r="J145" s="74">
        <v>0</v>
      </c>
    </row>
    <row r="146" spans="2:10" x14ac:dyDescent="0.2">
      <c r="B146" s="68" t="s">
        <v>3225</v>
      </c>
      <c r="C146" s="75" t="s">
        <v>3226</v>
      </c>
      <c r="D146" s="70"/>
      <c r="E146" s="92" t="str">
        <f>IF(SUM(SoucetDilu)=0,"",SUM(F146:J146)/SUM(SoucetDilu)*100)</f>
        <v/>
      </c>
      <c r="F146" s="74">
        <v>0</v>
      </c>
      <c r="G146" s="73">
        <v>0</v>
      </c>
      <c r="H146" s="74">
        <v>0</v>
      </c>
      <c r="I146" s="73">
        <v>0</v>
      </c>
      <c r="J146" s="74">
        <v>0</v>
      </c>
    </row>
    <row r="147" spans="2:10" x14ac:dyDescent="0.2">
      <c r="B147" s="68" t="s">
        <v>1322</v>
      </c>
      <c r="C147" s="69" t="s">
        <v>1323</v>
      </c>
      <c r="D147" s="70"/>
      <c r="E147" s="92" t="str">
        <f>IF(SUM(SoucetDilu)=0,"",SUM(F147:J147)/SUM(SoucetDilu)*100)</f>
        <v/>
      </c>
      <c r="F147" s="74">
        <v>0</v>
      </c>
      <c r="G147" s="73">
        <v>0</v>
      </c>
      <c r="H147" s="74">
        <v>0</v>
      </c>
      <c r="I147" s="73">
        <v>0</v>
      </c>
      <c r="J147" s="74">
        <v>0</v>
      </c>
    </row>
    <row r="148" spans="2:10" x14ac:dyDescent="0.2">
      <c r="B148" s="68" t="s">
        <v>1338</v>
      </c>
      <c r="C148" s="69" t="s">
        <v>1339</v>
      </c>
      <c r="D148" s="70"/>
      <c r="E148" s="92" t="str">
        <f>IF(SUM(SoucetDilu)=0,"",SUM(F148:J148)/SUM(SoucetDilu)*100)</f>
        <v/>
      </c>
      <c r="F148" s="74">
        <v>0</v>
      </c>
      <c r="G148" s="73">
        <v>0</v>
      </c>
      <c r="H148" s="74">
        <v>0</v>
      </c>
      <c r="I148" s="73">
        <v>0</v>
      </c>
      <c r="J148" s="74">
        <v>0</v>
      </c>
    </row>
    <row r="149" spans="2:10" x14ac:dyDescent="0.2">
      <c r="B149" s="68" t="s">
        <v>862</v>
      </c>
      <c r="C149" s="69" t="s">
        <v>863</v>
      </c>
      <c r="D149" s="70"/>
      <c r="E149" s="92" t="str">
        <f>IF(SUM(SoucetDilu)=0,"",SUM(F149:J149)/SUM(SoucetDilu)*100)</f>
        <v/>
      </c>
      <c r="F149" s="74">
        <v>0</v>
      </c>
      <c r="G149" s="73">
        <v>0</v>
      </c>
      <c r="H149" s="74">
        <v>0</v>
      </c>
      <c r="I149" s="73">
        <v>0</v>
      </c>
      <c r="J149" s="74">
        <v>0</v>
      </c>
    </row>
    <row r="150" spans="2:10" x14ac:dyDescent="0.2">
      <c r="B150" s="68" t="s">
        <v>292</v>
      </c>
      <c r="C150" s="69" t="s">
        <v>293</v>
      </c>
      <c r="D150" s="70"/>
      <c r="E150" s="92" t="str">
        <f>IF(SUM(SoucetDilu)=0,"",SUM(F150:J150)/SUM(SoucetDilu)*100)</f>
        <v/>
      </c>
      <c r="F150" s="74">
        <v>0</v>
      </c>
      <c r="G150" s="73">
        <v>0</v>
      </c>
      <c r="H150" s="74">
        <v>0</v>
      </c>
      <c r="I150" s="73">
        <v>0</v>
      </c>
      <c r="J150" s="74">
        <v>0</v>
      </c>
    </row>
    <row r="151" spans="2:10" x14ac:dyDescent="0.2">
      <c r="B151" s="68" t="s">
        <v>2998</v>
      </c>
      <c r="C151" s="75" t="s">
        <v>2999</v>
      </c>
      <c r="D151" s="70"/>
      <c r="E151" s="92" t="str">
        <f>IF(SUM(SoucetDilu)=0,"",SUM(F151:J151)/SUM(SoucetDilu)*100)</f>
        <v/>
      </c>
      <c r="F151" s="74">
        <v>0</v>
      </c>
      <c r="G151" s="73">
        <v>0</v>
      </c>
      <c r="H151" s="74">
        <v>0</v>
      </c>
      <c r="I151" s="73">
        <v>0</v>
      </c>
      <c r="J151" s="74">
        <v>0</v>
      </c>
    </row>
    <row r="152" spans="2:10" x14ac:dyDescent="0.2">
      <c r="B152" s="68" t="s">
        <v>222</v>
      </c>
      <c r="C152" s="69" t="s">
        <v>223</v>
      </c>
      <c r="D152" s="70"/>
      <c r="E152" s="92" t="str">
        <f>IF(SUM(SoucetDilu)=0,"",SUM(F152:J152)/SUM(SoucetDilu)*100)</f>
        <v/>
      </c>
      <c r="F152" s="74">
        <v>0</v>
      </c>
      <c r="G152" s="73">
        <v>0</v>
      </c>
      <c r="H152" s="74">
        <v>0</v>
      </c>
      <c r="I152" s="73">
        <v>0</v>
      </c>
      <c r="J152" s="74">
        <v>0</v>
      </c>
    </row>
    <row r="153" spans="2:10" x14ac:dyDescent="0.2">
      <c r="B153" s="68" t="s">
        <v>1186</v>
      </c>
      <c r="C153" s="69" t="s">
        <v>99</v>
      </c>
      <c r="D153" s="70"/>
      <c r="E153" s="92" t="str">
        <f>IF(SUM(SoucetDilu)=0,"",SUM(F153:J153)/SUM(SoucetDilu)*100)</f>
        <v/>
      </c>
      <c r="F153" s="74">
        <v>0</v>
      </c>
      <c r="G153" s="73">
        <v>0</v>
      </c>
      <c r="H153" s="74">
        <v>0</v>
      </c>
      <c r="I153" s="73">
        <v>0</v>
      </c>
      <c r="J153" s="74">
        <v>0</v>
      </c>
    </row>
    <row r="154" spans="2:10" x14ac:dyDescent="0.2">
      <c r="B154" s="68" t="s">
        <v>266</v>
      </c>
      <c r="C154" s="69" t="s">
        <v>267</v>
      </c>
      <c r="D154" s="70"/>
      <c r="E154" s="92" t="str">
        <f>IF(SUM(SoucetDilu)=0,"",SUM(F154:J154)/SUM(SoucetDilu)*100)</f>
        <v/>
      </c>
      <c r="F154" s="74">
        <v>0</v>
      </c>
      <c r="G154" s="73">
        <v>0</v>
      </c>
      <c r="H154" s="74">
        <v>0</v>
      </c>
      <c r="I154" s="73">
        <v>0</v>
      </c>
      <c r="J154" s="74">
        <v>0</v>
      </c>
    </row>
    <row r="155" spans="2:10" x14ac:dyDescent="0.2">
      <c r="B155" s="68" t="s">
        <v>299</v>
      </c>
      <c r="C155" s="69" t="s">
        <v>300</v>
      </c>
      <c r="D155" s="70"/>
      <c r="E155" s="92" t="str">
        <f>IF(SUM(SoucetDilu)=0,"",SUM(F155:J155)/SUM(SoucetDilu)*100)</f>
        <v/>
      </c>
      <c r="F155" s="74">
        <v>0</v>
      </c>
      <c r="G155" s="73">
        <v>0</v>
      </c>
      <c r="H155" s="74">
        <v>0</v>
      </c>
      <c r="I155" s="73">
        <v>0</v>
      </c>
      <c r="J155" s="74">
        <v>0</v>
      </c>
    </row>
    <row r="156" spans="2:10" x14ac:dyDescent="0.2">
      <c r="B156" s="68" t="s">
        <v>1267</v>
      </c>
      <c r="C156" s="69" t="s">
        <v>1268</v>
      </c>
      <c r="D156" s="70"/>
      <c r="E156" s="92" t="str">
        <f>IF(SUM(SoucetDilu)=0,"",SUM(F156:J156)/SUM(SoucetDilu)*100)</f>
        <v/>
      </c>
      <c r="F156" s="74">
        <v>0</v>
      </c>
      <c r="G156" s="73">
        <v>0</v>
      </c>
      <c r="H156" s="74">
        <v>0</v>
      </c>
      <c r="I156" s="73">
        <v>0</v>
      </c>
      <c r="J156" s="74">
        <v>0</v>
      </c>
    </row>
    <row r="157" spans="2:10" x14ac:dyDescent="0.2">
      <c r="B157" s="68" t="s">
        <v>228</v>
      </c>
      <c r="C157" s="69" t="s">
        <v>229</v>
      </c>
      <c r="D157" s="70"/>
      <c r="E157" s="92" t="str">
        <f>IF(SUM(SoucetDilu)=0,"",SUM(F157:J157)/SUM(SoucetDilu)*100)</f>
        <v/>
      </c>
      <c r="F157" s="74">
        <v>0</v>
      </c>
      <c r="G157" s="73">
        <v>0</v>
      </c>
      <c r="H157" s="74">
        <v>0</v>
      </c>
      <c r="I157" s="73">
        <v>0</v>
      </c>
      <c r="J157" s="74">
        <v>0</v>
      </c>
    </row>
    <row r="158" spans="2:10" x14ac:dyDescent="0.2">
      <c r="B158" s="76" t="s">
        <v>19</v>
      </c>
      <c r="C158" s="77"/>
      <c r="D158" s="78"/>
      <c r="E158" s="93" t="str">
        <f>IF(SUM(SoucetDilu)=0,"",SUM(F158:J158)/SUM(SoucetDilu)*100)</f>
        <v/>
      </c>
      <c r="F158" s="80">
        <f>SUM(F109:F157)</f>
        <v>0</v>
      </c>
      <c r="G158" s="89">
        <f>SUM(G109:G157)</f>
        <v>0</v>
      </c>
      <c r="H158" s="80">
        <f>SUM(H109:H157)</f>
        <v>0</v>
      </c>
      <c r="I158" s="89">
        <f>SUM(I109:I157)</f>
        <v>0</v>
      </c>
      <c r="J158" s="80">
        <f>SUM(J109:J157)</f>
        <v>0</v>
      </c>
    </row>
    <row r="160" spans="2:10" ht="2.25" customHeight="1" x14ac:dyDescent="0.2"/>
    <row r="161" spans="2:10" ht="1.5" customHeight="1" x14ac:dyDescent="0.2"/>
    <row r="162" spans="2:10" ht="0.75" customHeight="1" x14ac:dyDescent="0.2"/>
    <row r="163" spans="2:10" ht="0.75" customHeight="1" x14ac:dyDescent="0.2"/>
    <row r="164" spans="2:10" ht="0.75" customHeight="1" x14ac:dyDescent="0.2"/>
    <row r="165" spans="2:10" ht="18" x14ac:dyDescent="0.25">
      <c r="B165" s="13" t="s">
        <v>30</v>
      </c>
      <c r="C165" s="53"/>
      <c r="D165" s="53"/>
      <c r="E165" s="53"/>
      <c r="F165" s="53"/>
      <c r="G165" s="53"/>
      <c r="H165" s="53"/>
      <c r="I165" s="53"/>
      <c r="J165" s="53"/>
    </row>
    <row r="167" spans="2:10" x14ac:dyDescent="0.2">
      <c r="B167" s="55" t="s">
        <v>31</v>
      </c>
      <c r="C167" s="56"/>
      <c r="D167" s="56"/>
      <c r="E167" s="94"/>
      <c r="F167" s="95"/>
      <c r="G167" s="59"/>
      <c r="H167" s="58" t="s">
        <v>17</v>
      </c>
      <c r="I167" s="1"/>
      <c r="J167" s="1"/>
    </row>
    <row r="168" spans="2:10" x14ac:dyDescent="0.2">
      <c r="B168" s="60" t="s">
        <v>145</v>
      </c>
      <c r="C168" s="61"/>
      <c r="D168" s="62"/>
      <c r="E168" s="96"/>
      <c r="F168" s="97"/>
      <c r="G168" s="65"/>
      <c r="H168" s="66">
        <v>0</v>
      </c>
      <c r="I168" s="1"/>
      <c r="J168" s="1"/>
    </row>
    <row r="169" spans="2:10" x14ac:dyDescent="0.2">
      <c r="B169" s="68" t="s">
        <v>146</v>
      </c>
      <c r="C169" s="69"/>
      <c r="D169" s="70"/>
      <c r="E169" s="98"/>
      <c r="F169" s="99"/>
      <c r="G169" s="73"/>
      <c r="H169" s="74">
        <v>0</v>
      </c>
      <c r="I169" s="1"/>
      <c r="J169" s="1"/>
    </row>
    <row r="170" spans="2:10" x14ac:dyDescent="0.2">
      <c r="B170" s="68" t="s">
        <v>147</v>
      </c>
      <c r="C170" s="69"/>
      <c r="D170" s="70"/>
      <c r="E170" s="98"/>
      <c r="F170" s="99"/>
      <c r="G170" s="73"/>
      <c r="H170" s="74">
        <v>0</v>
      </c>
      <c r="I170" s="1"/>
      <c r="J170" s="1"/>
    </row>
    <row r="171" spans="2:10" x14ac:dyDescent="0.2">
      <c r="B171" s="68" t="s">
        <v>148</v>
      </c>
      <c r="C171" s="69"/>
      <c r="D171" s="70"/>
      <c r="E171" s="98"/>
      <c r="F171" s="99"/>
      <c r="G171" s="73"/>
      <c r="H171" s="74">
        <v>0</v>
      </c>
      <c r="I171" s="1"/>
      <c r="J171" s="1"/>
    </row>
    <row r="172" spans="2:10" x14ac:dyDescent="0.2">
      <c r="B172" s="68" t="s">
        <v>149</v>
      </c>
      <c r="C172" s="69"/>
      <c r="D172" s="70"/>
      <c r="E172" s="98"/>
      <c r="F172" s="99"/>
      <c r="G172" s="73"/>
      <c r="H172" s="74">
        <v>0</v>
      </c>
      <c r="I172" s="1"/>
      <c r="J172" s="1"/>
    </row>
    <row r="173" spans="2:10" x14ac:dyDescent="0.2">
      <c r="B173" s="68" t="s">
        <v>150</v>
      </c>
      <c r="C173" s="69"/>
      <c r="D173" s="70"/>
      <c r="E173" s="98"/>
      <c r="F173" s="99"/>
      <c r="G173" s="73"/>
      <c r="H173" s="74">
        <v>0</v>
      </c>
      <c r="I173" s="1"/>
      <c r="J173" s="1"/>
    </row>
    <row r="174" spans="2:10" x14ac:dyDescent="0.2">
      <c r="B174" s="68" t="s">
        <v>151</v>
      </c>
      <c r="C174" s="69"/>
      <c r="D174" s="70"/>
      <c r="E174" s="98"/>
      <c r="F174" s="99"/>
      <c r="G174" s="73"/>
      <c r="H174" s="74">
        <v>0</v>
      </c>
      <c r="I174" s="1"/>
      <c r="J174" s="1"/>
    </row>
    <row r="175" spans="2:10" x14ac:dyDescent="0.2">
      <c r="B175" s="68" t="s">
        <v>152</v>
      </c>
      <c r="C175" s="69"/>
      <c r="D175" s="70"/>
      <c r="E175" s="98"/>
      <c r="F175" s="99"/>
      <c r="G175" s="73"/>
      <c r="H175" s="74">
        <v>0</v>
      </c>
      <c r="I175" s="1"/>
      <c r="J175" s="1"/>
    </row>
    <row r="176" spans="2:10" x14ac:dyDescent="0.2">
      <c r="B176" s="76" t="s">
        <v>19</v>
      </c>
      <c r="C176" s="77"/>
      <c r="D176" s="78"/>
      <c r="E176" s="100"/>
      <c r="F176" s="101"/>
      <c r="G176" s="89"/>
      <c r="H176" s="80">
        <f>SUM(H168:H175)</f>
        <v>0</v>
      </c>
      <c r="I176" s="1"/>
      <c r="J176" s="1"/>
    </row>
    <row r="177" spans="9:10" x14ac:dyDescent="0.2">
      <c r="I177" s="1"/>
      <c r="J177" s="1"/>
    </row>
  </sheetData>
  <sortState ref="B831:K879">
    <sortCondition ref="B831"/>
  </sortState>
  <mergeCells count="5">
    <mergeCell ref="I19:J19"/>
    <mergeCell ref="I20:J20"/>
    <mergeCell ref="I21:J21"/>
    <mergeCell ref="I22:J22"/>
    <mergeCell ref="I23:J23"/>
  </mergeCells>
  <pageMargins left="0.39370078740157483" right="0.19685039370078741" top="0.39370078740157483" bottom="0.39370078740157483" header="0" footer="0.19685039370078741"/>
  <pageSetup paperSize="9" scale="99" fitToHeight="9999" orientation="portrait" horizontalDpi="300" verticalDpi="300" r:id="rId1"/>
  <headerFooter alignWithMargins="0">
    <oddFooter>&amp;L&amp;9Zpracováno programem &amp;"Arial CE,Tučné"BUILDpower,  © RTS, a.s.&amp;R&amp;9Stránka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CB143"/>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'I0 1 01-01 Rek'!H1</f>
        <v>01-01</v>
      </c>
      <c r="G3" s="269"/>
    </row>
    <row r="4" spans="1:80" ht="13.5" thickBot="1" x14ac:dyDescent="0.25">
      <c r="A4" s="270" t="s">
        <v>76</v>
      </c>
      <c r="B4" s="215"/>
      <c r="C4" s="216" t="s">
        <v>189</v>
      </c>
      <c r="D4" s="271"/>
      <c r="E4" s="272" t="str">
        <f>'I0 1 01-01 Rek'!G2</f>
        <v>Stavební práce IO 1</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193</v>
      </c>
      <c r="C8" s="296" t="s">
        <v>194</v>
      </c>
      <c r="D8" s="297" t="s">
        <v>195</v>
      </c>
      <c r="E8" s="298">
        <v>44.5</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3"/>
      <c r="C9" s="304" t="s">
        <v>196</v>
      </c>
      <c r="D9" s="305"/>
      <c r="E9" s="305"/>
      <c r="F9" s="305"/>
      <c r="G9" s="306"/>
      <c r="I9" s="307"/>
      <c r="K9" s="307"/>
      <c r="L9" s="308" t="s">
        <v>196</v>
      </c>
      <c r="O9" s="293">
        <v>3</v>
      </c>
    </row>
    <row r="10" spans="1:80" x14ac:dyDescent="0.2">
      <c r="A10" s="302"/>
      <c r="B10" s="309"/>
      <c r="C10" s="310" t="s">
        <v>197</v>
      </c>
      <c r="D10" s="311"/>
      <c r="E10" s="312">
        <v>44.5</v>
      </c>
      <c r="F10" s="313"/>
      <c r="G10" s="314"/>
      <c r="H10" s="315"/>
      <c r="I10" s="307"/>
      <c r="J10" s="316"/>
      <c r="K10" s="307"/>
      <c r="M10" s="308" t="s">
        <v>197</v>
      </c>
      <c r="O10" s="293"/>
    </row>
    <row r="11" spans="1:80" x14ac:dyDescent="0.2">
      <c r="A11" s="294">
        <v>2</v>
      </c>
      <c r="B11" s="295" t="s">
        <v>198</v>
      </c>
      <c r="C11" s="296" t="s">
        <v>199</v>
      </c>
      <c r="D11" s="297" t="s">
        <v>195</v>
      </c>
      <c r="E11" s="298">
        <v>44.5</v>
      </c>
      <c r="F11" s="298">
        <v>0</v>
      </c>
      <c r="G11" s="299">
        <f>E11*F11</f>
        <v>0</v>
      </c>
      <c r="H11" s="300">
        <v>0</v>
      </c>
      <c r="I11" s="301">
        <f>E11*H11</f>
        <v>0</v>
      </c>
      <c r="J11" s="300">
        <v>-0.16</v>
      </c>
      <c r="K11" s="301">
        <f>E11*J11</f>
        <v>-7.12</v>
      </c>
      <c r="O11" s="293">
        <v>2</v>
      </c>
      <c r="AA11" s="262">
        <v>1</v>
      </c>
      <c r="AB11" s="262">
        <v>0</v>
      </c>
      <c r="AC11" s="262">
        <v>0</v>
      </c>
      <c r="AZ11" s="262">
        <v>1</v>
      </c>
      <c r="BA11" s="262">
        <f>IF(AZ11=1,G11,0)</f>
        <v>0</v>
      </c>
      <c r="BB11" s="262">
        <f>IF(AZ11=2,G11,0)</f>
        <v>0</v>
      </c>
      <c r="BC11" s="262">
        <f>IF(AZ11=3,G11,0)</f>
        <v>0</v>
      </c>
      <c r="BD11" s="262">
        <f>IF(AZ11=4,G11,0)</f>
        <v>0</v>
      </c>
      <c r="BE11" s="262">
        <f>IF(AZ11=5,G11,0)</f>
        <v>0</v>
      </c>
      <c r="CA11" s="293">
        <v>1</v>
      </c>
      <c r="CB11" s="293">
        <v>0</v>
      </c>
    </row>
    <row r="12" spans="1:80" x14ac:dyDescent="0.2">
      <c r="A12" s="302"/>
      <c r="B12" s="309"/>
      <c r="C12" s="310" t="s">
        <v>197</v>
      </c>
      <c r="D12" s="311"/>
      <c r="E12" s="312">
        <v>44.5</v>
      </c>
      <c r="F12" s="313"/>
      <c r="G12" s="314"/>
      <c r="H12" s="315"/>
      <c r="I12" s="307"/>
      <c r="J12" s="316"/>
      <c r="K12" s="307"/>
      <c r="M12" s="308" t="s">
        <v>197</v>
      </c>
      <c r="O12" s="293"/>
    </row>
    <row r="13" spans="1:80" x14ac:dyDescent="0.2">
      <c r="A13" s="294">
        <v>3</v>
      </c>
      <c r="B13" s="295" t="s">
        <v>200</v>
      </c>
      <c r="C13" s="296" t="s">
        <v>201</v>
      </c>
      <c r="D13" s="297" t="s">
        <v>202</v>
      </c>
      <c r="E13" s="298">
        <v>16</v>
      </c>
      <c r="F13" s="298">
        <v>0</v>
      </c>
      <c r="G13" s="299">
        <f>E13*F13</f>
        <v>0</v>
      </c>
      <c r="H13" s="300">
        <v>0</v>
      </c>
      <c r="I13" s="301">
        <f>E13*H13</f>
        <v>0</v>
      </c>
      <c r="J13" s="300">
        <v>-0.22</v>
      </c>
      <c r="K13" s="301">
        <f>E13*J13</f>
        <v>-3.52</v>
      </c>
      <c r="O13" s="293">
        <v>2</v>
      </c>
      <c r="AA13" s="262">
        <v>1</v>
      </c>
      <c r="AB13" s="262">
        <v>1</v>
      </c>
      <c r="AC13" s="262">
        <v>1</v>
      </c>
      <c r="AZ13" s="262">
        <v>1</v>
      </c>
      <c r="BA13" s="262">
        <f>IF(AZ13=1,G13,0)</f>
        <v>0</v>
      </c>
      <c r="BB13" s="262">
        <f>IF(AZ13=2,G13,0)</f>
        <v>0</v>
      </c>
      <c r="BC13" s="262">
        <f>IF(AZ13=3,G13,0)</f>
        <v>0</v>
      </c>
      <c r="BD13" s="262">
        <f>IF(AZ13=4,G13,0)</f>
        <v>0</v>
      </c>
      <c r="BE13" s="262">
        <f>IF(AZ13=5,G13,0)</f>
        <v>0</v>
      </c>
      <c r="CA13" s="293">
        <v>1</v>
      </c>
      <c r="CB13" s="293">
        <v>1</v>
      </c>
    </row>
    <row r="14" spans="1:80" x14ac:dyDescent="0.2">
      <c r="A14" s="302"/>
      <c r="B14" s="309"/>
      <c r="C14" s="310" t="s">
        <v>203</v>
      </c>
      <c r="D14" s="311"/>
      <c r="E14" s="312">
        <v>16</v>
      </c>
      <c r="F14" s="313"/>
      <c r="G14" s="314"/>
      <c r="H14" s="315"/>
      <c r="I14" s="307"/>
      <c r="J14" s="316"/>
      <c r="K14" s="307"/>
      <c r="M14" s="308">
        <v>16</v>
      </c>
      <c r="O14" s="293"/>
    </row>
    <row r="15" spans="1:80" x14ac:dyDescent="0.2">
      <c r="A15" s="317"/>
      <c r="B15" s="318" t="s">
        <v>101</v>
      </c>
      <c r="C15" s="319" t="s">
        <v>192</v>
      </c>
      <c r="D15" s="320"/>
      <c r="E15" s="321"/>
      <c r="F15" s="322"/>
      <c r="G15" s="323">
        <f>SUM(G7:G14)</f>
        <v>0</v>
      </c>
      <c r="H15" s="324"/>
      <c r="I15" s="325">
        <f>SUM(I7:I14)</f>
        <v>0</v>
      </c>
      <c r="J15" s="324"/>
      <c r="K15" s="325">
        <f>SUM(K7:K14)</f>
        <v>-10.64</v>
      </c>
      <c r="O15" s="293">
        <v>4</v>
      </c>
      <c r="BA15" s="326">
        <f>SUM(BA7:BA14)</f>
        <v>0</v>
      </c>
      <c r="BB15" s="326">
        <f>SUM(BB7:BB14)</f>
        <v>0</v>
      </c>
      <c r="BC15" s="326">
        <f>SUM(BC7:BC14)</f>
        <v>0</v>
      </c>
      <c r="BD15" s="326">
        <f>SUM(BD7:BD14)</f>
        <v>0</v>
      </c>
      <c r="BE15" s="326">
        <f>SUM(BE7:BE14)</f>
        <v>0</v>
      </c>
    </row>
    <row r="16" spans="1:80" x14ac:dyDescent="0.2">
      <c r="A16" s="283" t="s">
        <v>97</v>
      </c>
      <c r="B16" s="284" t="s">
        <v>204</v>
      </c>
      <c r="C16" s="285" t="s">
        <v>205</v>
      </c>
      <c r="D16" s="286"/>
      <c r="E16" s="287"/>
      <c r="F16" s="287"/>
      <c r="G16" s="288"/>
      <c r="H16" s="289"/>
      <c r="I16" s="290"/>
      <c r="J16" s="291"/>
      <c r="K16" s="292"/>
      <c r="O16" s="293">
        <v>1</v>
      </c>
    </row>
    <row r="17" spans="1:80" x14ac:dyDescent="0.2">
      <c r="A17" s="294">
        <v>4</v>
      </c>
      <c r="B17" s="295" t="s">
        <v>207</v>
      </c>
      <c r="C17" s="296" t="s">
        <v>208</v>
      </c>
      <c r="D17" s="297" t="s">
        <v>195</v>
      </c>
      <c r="E17" s="298">
        <v>44.5</v>
      </c>
      <c r="F17" s="298">
        <v>0</v>
      </c>
      <c r="G17" s="299">
        <f>E17*F17</f>
        <v>0</v>
      </c>
      <c r="H17" s="300">
        <v>0.30005999999999999</v>
      </c>
      <c r="I17" s="301">
        <f>E17*H17</f>
        <v>13.35267</v>
      </c>
      <c r="J17" s="300">
        <v>0</v>
      </c>
      <c r="K17" s="301">
        <f>E17*J17</f>
        <v>0</v>
      </c>
      <c r="O17" s="293">
        <v>2</v>
      </c>
      <c r="AA17" s="262">
        <v>1</v>
      </c>
      <c r="AB17" s="262">
        <v>0</v>
      </c>
      <c r="AC17" s="262">
        <v>0</v>
      </c>
      <c r="AZ17" s="262">
        <v>1</v>
      </c>
      <c r="BA17" s="262">
        <f>IF(AZ17=1,G17,0)</f>
        <v>0</v>
      </c>
      <c r="BB17" s="262">
        <f>IF(AZ17=2,G17,0)</f>
        <v>0</v>
      </c>
      <c r="BC17" s="262">
        <f>IF(AZ17=3,G17,0)</f>
        <v>0</v>
      </c>
      <c r="BD17" s="262">
        <f>IF(AZ17=4,G17,0)</f>
        <v>0</v>
      </c>
      <c r="BE17" s="262">
        <f>IF(AZ17=5,G17,0)</f>
        <v>0</v>
      </c>
      <c r="CA17" s="293">
        <v>1</v>
      </c>
      <c r="CB17" s="293">
        <v>0</v>
      </c>
    </row>
    <row r="18" spans="1:80" x14ac:dyDescent="0.2">
      <c r="A18" s="302"/>
      <c r="B18" s="303"/>
      <c r="C18" s="304" t="s">
        <v>209</v>
      </c>
      <c r="D18" s="305"/>
      <c r="E18" s="305"/>
      <c r="F18" s="305"/>
      <c r="G18" s="306"/>
      <c r="I18" s="307"/>
      <c r="K18" s="307"/>
      <c r="L18" s="308" t="s">
        <v>209</v>
      </c>
      <c r="O18" s="293">
        <v>3</v>
      </c>
    </row>
    <row r="19" spans="1:80" x14ac:dyDescent="0.2">
      <c r="A19" s="302"/>
      <c r="B19" s="309"/>
      <c r="C19" s="310" t="s">
        <v>197</v>
      </c>
      <c r="D19" s="311"/>
      <c r="E19" s="312">
        <v>44.5</v>
      </c>
      <c r="F19" s="313"/>
      <c r="G19" s="314"/>
      <c r="H19" s="315"/>
      <c r="I19" s="307"/>
      <c r="J19" s="316"/>
      <c r="K19" s="307"/>
      <c r="M19" s="308" t="s">
        <v>197</v>
      </c>
      <c r="O19" s="293"/>
    </row>
    <row r="20" spans="1:80" x14ac:dyDescent="0.2">
      <c r="A20" s="294">
        <v>5</v>
      </c>
      <c r="B20" s="295" t="s">
        <v>210</v>
      </c>
      <c r="C20" s="296" t="s">
        <v>211</v>
      </c>
      <c r="D20" s="297" t="s">
        <v>195</v>
      </c>
      <c r="E20" s="298">
        <v>44.5</v>
      </c>
      <c r="F20" s="298">
        <v>0</v>
      </c>
      <c r="G20" s="299">
        <f>E20*F20</f>
        <v>0</v>
      </c>
      <c r="H20" s="300">
        <v>7.3899999999999993E-2</v>
      </c>
      <c r="I20" s="301">
        <f>E20*H20</f>
        <v>3.2885499999999999</v>
      </c>
      <c r="J20" s="300">
        <v>0</v>
      </c>
      <c r="K20" s="301">
        <f>E20*J20</f>
        <v>0</v>
      </c>
      <c r="O20" s="293">
        <v>2</v>
      </c>
      <c r="AA20" s="262">
        <v>1</v>
      </c>
      <c r="AB20" s="262">
        <v>1</v>
      </c>
      <c r="AC20" s="262">
        <v>1</v>
      </c>
      <c r="AZ20" s="262">
        <v>1</v>
      </c>
      <c r="BA20" s="262">
        <f>IF(AZ20=1,G20,0)</f>
        <v>0</v>
      </c>
      <c r="BB20" s="262">
        <f>IF(AZ20=2,G20,0)</f>
        <v>0</v>
      </c>
      <c r="BC20" s="262">
        <f>IF(AZ20=3,G20,0)</f>
        <v>0</v>
      </c>
      <c r="BD20" s="262">
        <f>IF(AZ20=4,G20,0)</f>
        <v>0</v>
      </c>
      <c r="BE20" s="262">
        <f>IF(AZ20=5,G20,0)</f>
        <v>0</v>
      </c>
      <c r="CA20" s="293">
        <v>1</v>
      </c>
      <c r="CB20" s="293">
        <v>1</v>
      </c>
    </row>
    <row r="21" spans="1:80" x14ac:dyDescent="0.2">
      <c r="A21" s="302"/>
      <c r="B21" s="309"/>
      <c r="C21" s="310" t="s">
        <v>197</v>
      </c>
      <c r="D21" s="311"/>
      <c r="E21" s="312">
        <v>44.5</v>
      </c>
      <c r="F21" s="313"/>
      <c r="G21" s="314"/>
      <c r="H21" s="315"/>
      <c r="I21" s="307"/>
      <c r="J21" s="316"/>
      <c r="K21" s="307"/>
      <c r="M21" s="308" t="s">
        <v>197</v>
      </c>
      <c r="O21" s="293"/>
    </row>
    <row r="22" spans="1:80" x14ac:dyDescent="0.2">
      <c r="A22" s="294">
        <v>6</v>
      </c>
      <c r="B22" s="295" t="s">
        <v>212</v>
      </c>
      <c r="C22" s="296" t="s">
        <v>213</v>
      </c>
      <c r="D22" s="297" t="s">
        <v>195</v>
      </c>
      <c r="E22" s="298">
        <v>9.3450000000000006</v>
      </c>
      <c r="F22" s="298">
        <v>0</v>
      </c>
      <c r="G22" s="299">
        <f>E22*F22</f>
        <v>0</v>
      </c>
      <c r="H22" s="300">
        <v>0.1239</v>
      </c>
      <c r="I22" s="301">
        <f>E22*H22</f>
        <v>1.1578455000000001</v>
      </c>
      <c r="J22" s="300">
        <v>0</v>
      </c>
      <c r="K22" s="301">
        <f>E22*J22</f>
        <v>0</v>
      </c>
      <c r="O22" s="293">
        <v>2</v>
      </c>
      <c r="AA22" s="262">
        <v>1</v>
      </c>
      <c r="AB22" s="262">
        <v>1</v>
      </c>
      <c r="AC22" s="262">
        <v>1</v>
      </c>
      <c r="AZ22" s="262">
        <v>1</v>
      </c>
      <c r="BA22" s="262">
        <f>IF(AZ22=1,G22,0)</f>
        <v>0</v>
      </c>
      <c r="BB22" s="262">
        <f>IF(AZ22=2,G22,0)</f>
        <v>0</v>
      </c>
      <c r="BC22" s="262">
        <f>IF(AZ22=3,G22,0)</f>
        <v>0</v>
      </c>
      <c r="BD22" s="262">
        <f>IF(AZ22=4,G22,0)</f>
        <v>0</v>
      </c>
      <c r="BE22" s="262">
        <f>IF(AZ22=5,G22,0)</f>
        <v>0</v>
      </c>
      <c r="CA22" s="293">
        <v>1</v>
      </c>
      <c r="CB22" s="293">
        <v>1</v>
      </c>
    </row>
    <row r="23" spans="1:80" x14ac:dyDescent="0.2">
      <c r="A23" s="302"/>
      <c r="B23" s="303"/>
      <c r="C23" s="304" t="s">
        <v>214</v>
      </c>
      <c r="D23" s="305"/>
      <c r="E23" s="305"/>
      <c r="F23" s="305"/>
      <c r="G23" s="306"/>
      <c r="I23" s="307"/>
      <c r="K23" s="307"/>
      <c r="L23" s="308" t="s">
        <v>214</v>
      </c>
      <c r="O23" s="293">
        <v>3</v>
      </c>
    </row>
    <row r="24" spans="1:80" x14ac:dyDescent="0.2">
      <c r="A24" s="302"/>
      <c r="B24" s="309"/>
      <c r="C24" s="310" t="s">
        <v>215</v>
      </c>
      <c r="D24" s="311"/>
      <c r="E24" s="312">
        <v>9.3450000000000006</v>
      </c>
      <c r="F24" s="313"/>
      <c r="G24" s="314"/>
      <c r="H24" s="315"/>
      <c r="I24" s="307"/>
      <c r="J24" s="316"/>
      <c r="K24" s="307"/>
      <c r="M24" s="308" t="s">
        <v>215</v>
      </c>
      <c r="O24" s="293"/>
    </row>
    <row r="25" spans="1:80" x14ac:dyDescent="0.2">
      <c r="A25" s="317"/>
      <c r="B25" s="318" t="s">
        <v>101</v>
      </c>
      <c r="C25" s="319" t="s">
        <v>206</v>
      </c>
      <c r="D25" s="320"/>
      <c r="E25" s="321"/>
      <c r="F25" s="322"/>
      <c r="G25" s="323">
        <f>SUM(G16:G24)</f>
        <v>0</v>
      </c>
      <c r="H25" s="324"/>
      <c r="I25" s="325">
        <f>SUM(I16:I24)</f>
        <v>17.799065500000001</v>
      </c>
      <c r="J25" s="324"/>
      <c r="K25" s="325">
        <f>SUM(K16:K24)</f>
        <v>0</v>
      </c>
      <c r="O25" s="293">
        <v>4</v>
      </c>
      <c r="BA25" s="326">
        <f>SUM(BA16:BA24)</f>
        <v>0</v>
      </c>
      <c r="BB25" s="326">
        <f>SUM(BB16:BB24)</f>
        <v>0</v>
      </c>
      <c r="BC25" s="326">
        <f>SUM(BC16:BC24)</f>
        <v>0</v>
      </c>
      <c r="BD25" s="326">
        <f>SUM(BD16:BD24)</f>
        <v>0</v>
      </c>
      <c r="BE25" s="326">
        <f>SUM(BE16:BE24)</f>
        <v>0</v>
      </c>
    </row>
    <row r="26" spans="1:80" x14ac:dyDescent="0.2">
      <c r="A26" s="283" t="s">
        <v>97</v>
      </c>
      <c r="B26" s="284" t="s">
        <v>216</v>
      </c>
      <c r="C26" s="285" t="s">
        <v>217</v>
      </c>
      <c r="D26" s="286"/>
      <c r="E26" s="287"/>
      <c r="F26" s="287"/>
      <c r="G26" s="288"/>
      <c r="H26" s="289"/>
      <c r="I26" s="290"/>
      <c r="J26" s="291"/>
      <c r="K26" s="292"/>
      <c r="O26" s="293">
        <v>1</v>
      </c>
    </row>
    <row r="27" spans="1:80" ht="22.5" x14ac:dyDescent="0.2">
      <c r="A27" s="294">
        <v>7</v>
      </c>
      <c r="B27" s="295" t="s">
        <v>219</v>
      </c>
      <c r="C27" s="296" t="s">
        <v>220</v>
      </c>
      <c r="D27" s="297" t="s">
        <v>202</v>
      </c>
      <c r="E27" s="298">
        <v>9</v>
      </c>
      <c r="F27" s="298">
        <v>0</v>
      </c>
      <c r="G27" s="299">
        <f>E27*F27</f>
        <v>0</v>
      </c>
      <c r="H27" s="300">
        <v>0.19189000000000001</v>
      </c>
      <c r="I27" s="301">
        <f>E27*H27</f>
        <v>1.7270099999999999</v>
      </c>
      <c r="J27" s="300">
        <v>0</v>
      </c>
      <c r="K27" s="301">
        <f>E27*J27</f>
        <v>0</v>
      </c>
      <c r="O27" s="293">
        <v>2</v>
      </c>
      <c r="AA27" s="262">
        <v>1</v>
      </c>
      <c r="AB27" s="262">
        <v>1</v>
      </c>
      <c r="AC27" s="262">
        <v>1</v>
      </c>
      <c r="AZ27" s="262">
        <v>1</v>
      </c>
      <c r="BA27" s="262">
        <f>IF(AZ27=1,G27,0)</f>
        <v>0</v>
      </c>
      <c r="BB27" s="262">
        <f>IF(AZ27=2,G27,0)</f>
        <v>0</v>
      </c>
      <c r="BC27" s="262">
        <f>IF(AZ27=3,G27,0)</f>
        <v>0</v>
      </c>
      <c r="BD27" s="262">
        <f>IF(AZ27=4,G27,0)</f>
        <v>0</v>
      </c>
      <c r="BE27" s="262">
        <f>IF(AZ27=5,G27,0)</f>
        <v>0</v>
      </c>
      <c r="CA27" s="293">
        <v>1</v>
      </c>
      <c r="CB27" s="293">
        <v>1</v>
      </c>
    </row>
    <row r="28" spans="1:80" x14ac:dyDescent="0.2">
      <c r="A28" s="302"/>
      <c r="B28" s="309"/>
      <c r="C28" s="310" t="s">
        <v>221</v>
      </c>
      <c r="D28" s="311"/>
      <c r="E28" s="312">
        <v>9</v>
      </c>
      <c r="F28" s="313"/>
      <c r="G28" s="314"/>
      <c r="H28" s="315"/>
      <c r="I28" s="307"/>
      <c r="J28" s="316"/>
      <c r="K28" s="307"/>
      <c r="M28" s="308">
        <v>9</v>
      </c>
      <c r="O28" s="293"/>
    </row>
    <row r="29" spans="1:80" x14ac:dyDescent="0.2">
      <c r="A29" s="317"/>
      <c r="B29" s="318" t="s">
        <v>101</v>
      </c>
      <c r="C29" s="319" t="s">
        <v>218</v>
      </c>
      <c r="D29" s="320"/>
      <c r="E29" s="321"/>
      <c r="F29" s="322"/>
      <c r="G29" s="323">
        <f>SUM(G26:G28)</f>
        <v>0</v>
      </c>
      <c r="H29" s="324"/>
      <c r="I29" s="325">
        <f>SUM(I26:I28)</f>
        <v>1.7270099999999999</v>
      </c>
      <c r="J29" s="324"/>
      <c r="K29" s="325">
        <f>SUM(K26:K28)</f>
        <v>0</v>
      </c>
      <c r="O29" s="293">
        <v>4</v>
      </c>
      <c r="BA29" s="326">
        <f>SUM(BA26:BA28)</f>
        <v>0</v>
      </c>
      <c r="BB29" s="326">
        <f>SUM(BB26:BB28)</f>
        <v>0</v>
      </c>
      <c r="BC29" s="326">
        <f>SUM(BC26:BC28)</f>
        <v>0</v>
      </c>
      <c r="BD29" s="326">
        <f>SUM(BD26:BD28)</f>
        <v>0</v>
      </c>
      <c r="BE29" s="326">
        <f>SUM(BE26:BE28)</f>
        <v>0</v>
      </c>
    </row>
    <row r="30" spans="1:80" x14ac:dyDescent="0.2">
      <c r="A30" s="283" t="s">
        <v>97</v>
      </c>
      <c r="B30" s="284" t="s">
        <v>222</v>
      </c>
      <c r="C30" s="285" t="s">
        <v>223</v>
      </c>
      <c r="D30" s="286"/>
      <c r="E30" s="287"/>
      <c r="F30" s="287"/>
      <c r="G30" s="288"/>
      <c r="H30" s="289"/>
      <c r="I30" s="290"/>
      <c r="J30" s="291"/>
      <c r="K30" s="292"/>
      <c r="O30" s="293">
        <v>1</v>
      </c>
    </row>
    <row r="31" spans="1:80" x14ac:dyDescent="0.2">
      <c r="A31" s="294">
        <v>8</v>
      </c>
      <c r="B31" s="295" t="s">
        <v>225</v>
      </c>
      <c r="C31" s="296" t="s">
        <v>226</v>
      </c>
      <c r="D31" s="297" t="s">
        <v>227</v>
      </c>
      <c r="E31" s="298">
        <v>19.526075500000001</v>
      </c>
      <c r="F31" s="298">
        <v>0</v>
      </c>
      <c r="G31" s="299">
        <f>E31*F31</f>
        <v>0</v>
      </c>
      <c r="H31" s="300">
        <v>0</v>
      </c>
      <c r="I31" s="301">
        <f>E31*H31</f>
        <v>0</v>
      </c>
      <c r="J31" s="300"/>
      <c r="K31" s="301">
        <f>E31*J31</f>
        <v>0</v>
      </c>
      <c r="O31" s="293">
        <v>2</v>
      </c>
      <c r="AA31" s="262">
        <v>7</v>
      </c>
      <c r="AB31" s="262">
        <v>1</v>
      </c>
      <c r="AC31" s="262">
        <v>2</v>
      </c>
      <c r="AZ31" s="262">
        <v>1</v>
      </c>
      <c r="BA31" s="262">
        <f>IF(AZ31=1,G31,0)</f>
        <v>0</v>
      </c>
      <c r="BB31" s="262">
        <f>IF(AZ31=2,G31,0)</f>
        <v>0</v>
      </c>
      <c r="BC31" s="262">
        <f>IF(AZ31=3,G31,0)</f>
        <v>0</v>
      </c>
      <c r="BD31" s="262">
        <f>IF(AZ31=4,G31,0)</f>
        <v>0</v>
      </c>
      <c r="BE31" s="262">
        <f>IF(AZ31=5,G31,0)</f>
        <v>0</v>
      </c>
      <c r="CA31" s="293">
        <v>7</v>
      </c>
      <c r="CB31" s="293">
        <v>1</v>
      </c>
    </row>
    <row r="32" spans="1:80" x14ac:dyDescent="0.2">
      <c r="A32" s="317"/>
      <c r="B32" s="318" t="s">
        <v>101</v>
      </c>
      <c r="C32" s="319" t="s">
        <v>224</v>
      </c>
      <c r="D32" s="320"/>
      <c r="E32" s="321"/>
      <c r="F32" s="322"/>
      <c r="G32" s="323">
        <f>SUM(G30:G31)</f>
        <v>0</v>
      </c>
      <c r="H32" s="324"/>
      <c r="I32" s="325">
        <f>SUM(I30:I31)</f>
        <v>0</v>
      </c>
      <c r="J32" s="324"/>
      <c r="K32" s="325">
        <f>SUM(K30:K31)</f>
        <v>0</v>
      </c>
      <c r="O32" s="293">
        <v>4</v>
      </c>
      <c r="BA32" s="326">
        <f>SUM(BA30:BA31)</f>
        <v>0</v>
      </c>
      <c r="BB32" s="326">
        <f>SUM(BB30:BB31)</f>
        <v>0</v>
      </c>
      <c r="BC32" s="326">
        <f>SUM(BC30:BC31)</f>
        <v>0</v>
      </c>
      <c r="BD32" s="326">
        <f>SUM(BD30:BD31)</f>
        <v>0</v>
      </c>
      <c r="BE32" s="326">
        <f>SUM(BE30:BE31)</f>
        <v>0</v>
      </c>
    </row>
    <row r="33" spans="1:80" x14ac:dyDescent="0.2">
      <c r="A33" s="283" t="s">
        <v>97</v>
      </c>
      <c r="B33" s="284" t="s">
        <v>111</v>
      </c>
      <c r="C33" s="285" t="s">
        <v>112</v>
      </c>
      <c r="D33" s="286"/>
      <c r="E33" s="287"/>
      <c r="F33" s="287"/>
      <c r="G33" s="288"/>
      <c r="H33" s="289"/>
      <c r="I33" s="290"/>
      <c r="J33" s="291"/>
      <c r="K33" s="292"/>
      <c r="O33" s="293">
        <v>1</v>
      </c>
    </row>
    <row r="34" spans="1:80" x14ac:dyDescent="0.2">
      <c r="A34" s="294">
        <v>9</v>
      </c>
      <c r="B34" s="295" t="s">
        <v>119</v>
      </c>
      <c r="C34" s="296" t="s">
        <v>143</v>
      </c>
      <c r="D34" s="297" t="s">
        <v>116</v>
      </c>
      <c r="E34" s="298">
        <v>1</v>
      </c>
      <c r="F34" s="298">
        <v>0</v>
      </c>
      <c r="G34" s="299">
        <f>E34*F34</f>
        <v>0</v>
      </c>
      <c r="H34" s="300">
        <v>0</v>
      </c>
      <c r="I34" s="301">
        <f>E34*H34</f>
        <v>0</v>
      </c>
      <c r="J34" s="300">
        <v>0</v>
      </c>
      <c r="K34" s="301">
        <f>E34*J34</f>
        <v>0</v>
      </c>
      <c r="O34" s="293">
        <v>2</v>
      </c>
      <c r="AA34" s="262">
        <v>1</v>
      </c>
      <c r="AB34" s="262">
        <v>1</v>
      </c>
      <c r="AC34" s="262">
        <v>1</v>
      </c>
      <c r="AZ34" s="262">
        <v>2</v>
      </c>
      <c r="BA34" s="262">
        <f>IF(AZ34=1,G34,0)</f>
        <v>0</v>
      </c>
      <c r="BB34" s="262">
        <f>IF(AZ34=2,G34,0)</f>
        <v>0</v>
      </c>
      <c r="BC34" s="262">
        <f>IF(AZ34=3,G34,0)</f>
        <v>0</v>
      </c>
      <c r="BD34" s="262">
        <f>IF(AZ34=4,G34,0)</f>
        <v>0</v>
      </c>
      <c r="BE34" s="262">
        <f>IF(AZ34=5,G34,0)</f>
        <v>0</v>
      </c>
      <c r="CA34" s="293">
        <v>1</v>
      </c>
      <c r="CB34" s="293">
        <v>1</v>
      </c>
    </row>
    <row r="35" spans="1:80" x14ac:dyDescent="0.2">
      <c r="A35" s="302"/>
      <c r="B35" s="303"/>
      <c r="C35" s="304"/>
      <c r="D35" s="305"/>
      <c r="E35" s="305"/>
      <c r="F35" s="305"/>
      <c r="G35" s="306"/>
      <c r="I35" s="307"/>
      <c r="K35" s="307"/>
      <c r="L35" s="308"/>
      <c r="O35" s="293">
        <v>3</v>
      </c>
    </row>
    <row r="36" spans="1:80" x14ac:dyDescent="0.2">
      <c r="A36" s="302"/>
      <c r="B36" s="309"/>
      <c r="C36" s="310" t="s">
        <v>98</v>
      </c>
      <c r="D36" s="311"/>
      <c r="E36" s="312">
        <v>1</v>
      </c>
      <c r="F36" s="313"/>
      <c r="G36" s="314"/>
      <c r="H36" s="315"/>
      <c r="I36" s="307"/>
      <c r="J36" s="316"/>
      <c r="K36" s="307"/>
      <c r="M36" s="308">
        <v>1</v>
      </c>
      <c r="O36" s="293"/>
    </row>
    <row r="37" spans="1:80" x14ac:dyDescent="0.2">
      <c r="A37" s="317"/>
      <c r="B37" s="318" t="s">
        <v>101</v>
      </c>
      <c r="C37" s="319" t="s">
        <v>113</v>
      </c>
      <c r="D37" s="320"/>
      <c r="E37" s="321"/>
      <c r="F37" s="322"/>
      <c r="G37" s="323">
        <f>SUM(G33:G36)</f>
        <v>0</v>
      </c>
      <c r="H37" s="324"/>
      <c r="I37" s="325">
        <f>SUM(I33:I36)</f>
        <v>0</v>
      </c>
      <c r="J37" s="324"/>
      <c r="K37" s="325">
        <f>SUM(K33:K36)</f>
        <v>0</v>
      </c>
      <c r="O37" s="293">
        <v>4</v>
      </c>
      <c r="BA37" s="326">
        <f>SUM(BA33:BA36)</f>
        <v>0</v>
      </c>
      <c r="BB37" s="326">
        <f>SUM(BB33:BB36)</f>
        <v>0</v>
      </c>
      <c r="BC37" s="326">
        <f>SUM(BC33:BC36)</f>
        <v>0</v>
      </c>
      <c r="BD37" s="326">
        <f>SUM(BD33:BD36)</f>
        <v>0</v>
      </c>
      <c r="BE37" s="326">
        <f>SUM(BE33:BE36)</f>
        <v>0</v>
      </c>
    </row>
    <row r="38" spans="1:80" x14ac:dyDescent="0.2">
      <c r="A38" s="283" t="s">
        <v>97</v>
      </c>
      <c r="B38" s="284" t="s">
        <v>228</v>
      </c>
      <c r="C38" s="285" t="s">
        <v>229</v>
      </c>
      <c r="D38" s="286"/>
      <c r="E38" s="287"/>
      <c r="F38" s="287"/>
      <c r="G38" s="288"/>
      <c r="H38" s="289"/>
      <c r="I38" s="290"/>
      <c r="J38" s="291"/>
      <c r="K38" s="292"/>
      <c r="O38" s="293">
        <v>1</v>
      </c>
    </row>
    <row r="39" spans="1:80" ht="22.5" x14ac:dyDescent="0.2">
      <c r="A39" s="294">
        <v>10</v>
      </c>
      <c r="B39" s="295" t="s">
        <v>231</v>
      </c>
      <c r="C39" s="296" t="s">
        <v>232</v>
      </c>
      <c r="D39" s="297" t="s">
        <v>233</v>
      </c>
      <c r="E39" s="298">
        <v>2.2469999999999999</v>
      </c>
      <c r="F39" s="298">
        <v>0</v>
      </c>
      <c r="G39" s="299">
        <f>E39*F39</f>
        <v>0</v>
      </c>
      <c r="H39" s="300">
        <v>0</v>
      </c>
      <c r="I39" s="301">
        <f>E39*H39</f>
        <v>0</v>
      </c>
      <c r="J39" s="300">
        <v>0</v>
      </c>
      <c r="K39" s="301">
        <f>E39*J39</f>
        <v>0</v>
      </c>
      <c r="O39" s="293">
        <v>2</v>
      </c>
      <c r="AA39" s="262">
        <v>1</v>
      </c>
      <c r="AB39" s="262">
        <v>1</v>
      </c>
      <c r="AC39" s="262">
        <v>1</v>
      </c>
      <c r="AZ39" s="262">
        <v>4</v>
      </c>
      <c r="BA39" s="262">
        <f>IF(AZ39=1,G39,0)</f>
        <v>0</v>
      </c>
      <c r="BB39" s="262">
        <f>IF(AZ39=2,G39,0)</f>
        <v>0</v>
      </c>
      <c r="BC39" s="262">
        <f>IF(AZ39=3,G39,0)</f>
        <v>0</v>
      </c>
      <c r="BD39" s="262">
        <f>IF(AZ39=4,G39,0)</f>
        <v>0</v>
      </c>
      <c r="BE39" s="262">
        <f>IF(AZ39=5,G39,0)</f>
        <v>0</v>
      </c>
      <c r="CA39" s="293">
        <v>1</v>
      </c>
      <c r="CB39" s="293">
        <v>1</v>
      </c>
    </row>
    <row r="40" spans="1:80" x14ac:dyDescent="0.2">
      <c r="A40" s="302"/>
      <c r="B40" s="303"/>
      <c r="C40" s="304" t="s">
        <v>234</v>
      </c>
      <c r="D40" s="305"/>
      <c r="E40" s="305"/>
      <c r="F40" s="305"/>
      <c r="G40" s="306"/>
      <c r="I40" s="307"/>
      <c r="K40" s="307"/>
      <c r="L40" s="308" t="s">
        <v>234</v>
      </c>
      <c r="O40" s="293">
        <v>3</v>
      </c>
    </row>
    <row r="41" spans="1:80" ht="22.5" x14ac:dyDescent="0.2">
      <c r="A41" s="302"/>
      <c r="B41" s="303"/>
      <c r="C41" s="304" t="s">
        <v>235</v>
      </c>
      <c r="D41" s="305"/>
      <c r="E41" s="305"/>
      <c r="F41" s="305"/>
      <c r="G41" s="306"/>
      <c r="I41" s="307"/>
      <c r="K41" s="307"/>
      <c r="L41" s="308" t="s">
        <v>235</v>
      </c>
      <c r="O41" s="293">
        <v>3</v>
      </c>
    </row>
    <row r="42" spans="1:80" x14ac:dyDescent="0.2">
      <c r="A42" s="302"/>
      <c r="B42" s="309"/>
      <c r="C42" s="310" t="s">
        <v>236</v>
      </c>
      <c r="D42" s="311"/>
      <c r="E42" s="312">
        <v>2.2469999999999999</v>
      </c>
      <c r="F42" s="313"/>
      <c r="G42" s="314"/>
      <c r="H42" s="315"/>
      <c r="I42" s="307"/>
      <c r="J42" s="316"/>
      <c r="K42" s="307"/>
      <c r="M42" s="308" t="s">
        <v>236</v>
      </c>
      <c r="O42" s="293"/>
    </row>
    <row r="43" spans="1:80" x14ac:dyDescent="0.2">
      <c r="A43" s="294">
        <v>11</v>
      </c>
      <c r="B43" s="295" t="s">
        <v>237</v>
      </c>
      <c r="C43" s="296" t="s">
        <v>238</v>
      </c>
      <c r="D43" s="297" t="s">
        <v>202</v>
      </c>
      <c r="E43" s="298">
        <v>31.1</v>
      </c>
      <c r="F43" s="298">
        <v>0</v>
      </c>
      <c r="G43" s="299">
        <f>E43*F43</f>
        <v>0</v>
      </c>
      <c r="H43" s="300">
        <v>0</v>
      </c>
      <c r="I43" s="301">
        <f>E43*H43</f>
        <v>0</v>
      </c>
      <c r="J43" s="300">
        <v>0</v>
      </c>
      <c r="K43" s="301">
        <f>E43*J43</f>
        <v>0</v>
      </c>
      <c r="O43" s="293">
        <v>2</v>
      </c>
      <c r="AA43" s="262">
        <v>1</v>
      </c>
      <c r="AB43" s="262">
        <v>0</v>
      </c>
      <c r="AC43" s="262">
        <v>0</v>
      </c>
      <c r="AZ43" s="262">
        <v>4</v>
      </c>
      <c r="BA43" s="262">
        <f>IF(AZ43=1,G43,0)</f>
        <v>0</v>
      </c>
      <c r="BB43" s="262">
        <f>IF(AZ43=2,G43,0)</f>
        <v>0</v>
      </c>
      <c r="BC43" s="262">
        <f>IF(AZ43=3,G43,0)</f>
        <v>0</v>
      </c>
      <c r="BD43" s="262">
        <f>IF(AZ43=4,G43,0)</f>
        <v>0</v>
      </c>
      <c r="BE43" s="262">
        <f>IF(AZ43=5,G43,0)</f>
        <v>0</v>
      </c>
      <c r="CA43" s="293">
        <v>1</v>
      </c>
      <c r="CB43" s="293">
        <v>0</v>
      </c>
    </row>
    <row r="44" spans="1:80" x14ac:dyDescent="0.2">
      <c r="A44" s="302"/>
      <c r="B44" s="309"/>
      <c r="C44" s="310" t="s">
        <v>239</v>
      </c>
      <c r="D44" s="311"/>
      <c r="E44" s="312">
        <v>31.1</v>
      </c>
      <c r="F44" s="313"/>
      <c r="G44" s="314"/>
      <c r="H44" s="315"/>
      <c r="I44" s="307"/>
      <c r="J44" s="316"/>
      <c r="K44" s="307"/>
      <c r="M44" s="308" t="s">
        <v>239</v>
      </c>
      <c r="O44" s="293"/>
    </row>
    <row r="45" spans="1:80" x14ac:dyDescent="0.2">
      <c r="A45" s="294">
        <v>12</v>
      </c>
      <c r="B45" s="295" t="s">
        <v>240</v>
      </c>
      <c r="C45" s="296" t="s">
        <v>241</v>
      </c>
      <c r="D45" s="297" t="s">
        <v>242</v>
      </c>
      <c r="E45" s="298">
        <v>0.04</v>
      </c>
      <c r="F45" s="298">
        <v>0</v>
      </c>
      <c r="G45" s="299">
        <f>E45*F45</f>
        <v>0</v>
      </c>
      <c r="H45" s="300">
        <v>3.4209999999999997E-2</v>
      </c>
      <c r="I45" s="301">
        <f>E45*H45</f>
        <v>1.3683999999999999E-3</v>
      </c>
      <c r="J45" s="300">
        <v>0</v>
      </c>
      <c r="K45" s="301">
        <f>E45*J45</f>
        <v>0</v>
      </c>
      <c r="O45" s="293">
        <v>2</v>
      </c>
      <c r="AA45" s="262">
        <v>1</v>
      </c>
      <c r="AB45" s="262">
        <v>9</v>
      </c>
      <c r="AC45" s="262">
        <v>9</v>
      </c>
      <c r="AZ45" s="262">
        <v>4</v>
      </c>
      <c r="BA45" s="262">
        <f>IF(AZ45=1,G45,0)</f>
        <v>0</v>
      </c>
      <c r="BB45" s="262">
        <f>IF(AZ45=2,G45,0)</f>
        <v>0</v>
      </c>
      <c r="BC45" s="262">
        <f>IF(AZ45=3,G45,0)</f>
        <v>0</v>
      </c>
      <c r="BD45" s="262">
        <f>IF(AZ45=4,G45,0)</f>
        <v>0</v>
      </c>
      <c r="BE45" s="262">
        <f>IF(AZ45=5,G45,0)</f>
        <v>0</v>
      </c>
      <c r="CA45" s="293">
        <v>1</v>
      </c>
      <c r="CB45" s="293">
        <v>9</v>
      </c>
    </row>
    <row r="46" spans="1:80" x14ac:dyDescent="0.2">
      <c r="A46" s="302"/>
      <c r="B46" s="309"/>
      <c r="C46" s="310" t="s">
        <v>243</v>
      </c>
      <c r="D46" s="311"/>
      <c r="E46" s="312">
        <v>0.04</v>
      </c>
      <c r="F46" s="313"/>
      <c r="G46" s="314"/>
      <c r="H46" s="315"/>
      <c r="I46" s="307"/>
      <c r="J46" s="316"/>
      <c r="K46" s="307"/>
      <c r="M46" s="308" t="s">
        <v>243</v>
      </c>
      <c r="O46" s="293"/>
    </row>
    <row r="47" spans="1:80" x14ac:dyDescent="0.2">
      <c r="A47" s="294">
        <v>13</v>
      </c>
      <c r="B47" s="295" t="s">
        <v>244</v>
      </c>
      <c r="C47" s="296" t="s">
        <v>245</v>
      </c>
      <c r="D47" s="297" t="s">
        <v>202</v>
      </c>
      <c r="E47" s="298">
        <v>20</v>
      </c>
      <c r="F47" s="298">
        <v>0</v>
      </c>
      <c r="G47" s="299">
        <f>E47*F47</f>
        <v>0</v>
      </c>
      <c r="H47" s="300">
        <v>0</v>
      </c>
      <c r="I47" s="301">
        <f>E47*H47</f>
        <v>0</v>
      </c>
      <c r="J47" s="300">
        <v>0</v>
      </c>
      <c r="K47" s="301">
        <f>E47*J47</f>
        <v>0</v>
      </c>
      <c r="O47" s="293">
        <v>2</v>
      </c>
      <c r="AA47" s="262">
        <v>1</v>
      </c>
      <c r="AB47" s="262">
        <v>9</v>
      </c>
      <c r="AC47" s="262">
        <v>9</v>
      </c>
      <c r="AZ47" s="262">
        <v>4</v>
      </c>
      <c r="BA47" s="262">
        <f>IF(AZ47=1,G47,0)</f>
        <v>0</v>
      </c>
      <c r="BB47" s="262">
        <f>IF(AZ47=2,G47,0)</f>
        <v>0</v>
      </c>
      <c r="BC47" s="262">
        <f>IF(AZ47=3,G47,0)</f>
        <v>0</v>
      </c>
      <c r="BD47" s="262">
        <f>IF(AZ47=4,G47,0)</f>
        <v>0</v>
      </c>
      <c r="BE47" s="262">
        <f>IF(AZ47=5,G47,0)</f>
        <v>0</v>
      </c>
      <c r="CA47" s="293">
        <v>1</v>
      </c>
      <c r="CB47" s="293">
        <v>9</v>
      </c>
    </row>
    <row r="48" spans="1:80" x14ac:dyDescent="0.2">
      <c r="A48" s="302"/>
      <c r="B48" s="303"/>
      <c r="C48" s="304"/>
      <c r="D48" s="305"/>
      <c r="E48" s="305"/>
      <c r="F48" s="305"/>
      <c r="G48" s="306"/>
      <c r="I48" s="307"/>
      <c r="K48" s="307"/>
      <c r="L48" s="308"/>
      <c r="O48" s="293">
        <v>3</v>
      </c>
    </row>
    <row r="49" spans="1:80" x14ac:dyDescent="0.2">
      <c r="A49" s="302"/>
      <c r="B49" s="309"/>
      <c r="C49" s="310" t="s">
        <v>246</v>
      </c>
      <c r="D49" s="311"/>
      <c r="E49" s="312">
        <v>20</v>
      </c>
      <c r="F49" s="313"/>
      <c r="G49" s="314"/>
      <c r="H49" s="315"/>
      <c r="I49" s="307"/>
      <c r="J49" s="316"/>
      <c r="K49" s="307"/>
      <c r="M49" s="308">
        <v>20</v>
      </c>
      <c r="O49" s="293"/>
    </row>
    <row r="50" spans="1:80" x14ac:dyDescent="0.2">
      <c r="A50" s="294">
        <v>14</v>
      </c>
      <c r="B50" s="295" t="s">
        <v>247</v>
      </c>
      <c r="C50" s="296" t="s">
        <v>248</v>
      </c>
      <c r="D50" s="297" t="s">
        <v>202</v>
      </c>
      <c r="E50" s="298">
        <v>13.1</v>
      </c>
      <c r="F50" s="298">
        <v>0</v>
      </c>
      <c r="G50" s="299">
        <f>E50*F50</f>
        <v>0</v>
      </c>
      <c r="H50" s="300">
        <v>0</v>
      </c>
      <c r="I50" s="301">
        <f>E50*H50</f>
        <v>0</v>
      </c>
      <c r="J50" s="300">
        <v>0</v>
      </c>
      <c r="K50" s="301">
        <f>E50*J50</f>
        <v>0</v>
      </c>
      <c r="O50" s="293">
        <v>2</v>
      </c>
      <c r="AA50" s="262">
        <v>1</v>
      </c>
      <c r="AB50" s="262">
        <v>9</v>
      </c>
      <c r="AC50" s="262">
        <v>9</v>
      </c>
      <c r="AZ50" s="262">
        <v>4</v>
      </c>
      <c r="BA50" s="262">
        <f>IF(AZ50=1,G50,0)</f>
        <v>0</v>
      </c>
      <c r="BB50" s="262">
        <f>IF(AZ50=2,G50,0)</f>
        <v>0</v>
      </c>
      <c r="BC50" s="262">
        <f>IF(AZ50=3,G50,0)</f>
        <v>0</v>
      </c>
      <c r="BD50" s="262">
        <f>IF(AZ50=4,G50,0)</f>
        <v>0</v>
      </c>
      <c r="BE50" s="262">
        <f>IF(AZ50=5,G50,0)</f>
        <v>0</v>
      </c>
      <c r="CA50" s="293">
        <v>1</v>
      </c>
      <c r="CB50" s="293">
        <v>9</v>
      </c>
    </row>
    <row r="51" spans="1:80" x14ac:dyDescent="0.2">
      <c r="A51" s="302"/>
      <c r="B51" s="303"/>
      <c r="C51" s="304" t="s">
        <v>249</v>
      </c>
      <c r="D51" s="305"/>
      <c r="E51" s="305"/>
      <c r="F51" s="305"/>
      <c r="G51" s="306"/>
      <c r="I51" s="307"/>
      <c r="K51" s="307"/>
      <c r="L51" s="308" t="s">
        <v>249</v>
      </c>
      <c r="O51" s="293">
        <v>3</v>
      </c>
    </row>
    <row r="52" spans="1:80" x14ac:dyDescent="0.2">
      <c r="A52" s="302"/>
      <c r="B52" s="309"/>
      <c r="C52" s="310" t="s">
        <v>250</v>
      </c>
      <c r="D52" s="311"/>
      <c r="E52" s="312">
        <v>13.1</v>
      </c>
      <c r="F52" s="313"/>
      <c r="G52" s="314"/>
      <c r="H52" s="315"/>
      <c r="I52" s="307"/>
      <c r="J52" s="316"/>
      <c r="K52" s="307"/>
      <c r="M52" s="308" t="s">
        <v>250</v>
      </c>
      <c r="O52" s="293"/>
    </row>
    <row r="53" spans="1:80" x14ac:dyDescent="0.2">
      <c r="A53" s="294">
        <v>15</v>
      </c>
      <c r="B53" s="295" t="s">
        <v>251</v>
      </c>
      <c r="C53" s="296" t="s">
        <v>252</v>
      </c>
      <c r="D53" s="297" t="s">
        <v>202</v>
      </c>
      <c r="E53" s="298">
        <v>32.1</v>
      </c>
      <c r="F53" s="298">
        <v>0</v>
      </c>
      <c r="G53" s="299">
        <f>E53*F53</f>
        <v>0</v>
      </c>
      <c r="H53" s="300">
        <v>0.11025</v>
      </c>
      <c r="I53" s="301">
        <f>E53*H53</f>
        <v>3.5390250000000001</v>
      </c>
      <c r="J53" s="300">
        <v>0</v>
      </c>
      <c r="K53" s="301">
        <f>E53*J53</f>
        <v>0</v>
      </c>
      <c r="O53" s="293">
        <v>2</v>
      </c>
      <c r="AA53" s="262">
        <v>1</v>
      </c>
      <c r="AB53" s="262">
        <v>9</v>
      </c>
      <c r="AC53" s="262">
        <v>9</v>
      </c>
      <c r="AZ53" s="262">
        <v>4</v>
      </c>
      <c r="BA53" s="262">
        <f>IF(AZ53=1,G53,0)</f>
        <v>0</v>
      </c>
      <c r="BB53" s="262">
        <f>IF(AZ53=2,G53,0)</f>
        <v>0</v>
      </c>
      <c r="BC53" s="262">
        <f>IF(AZ53=3,G53,0)</f>
        <v>0</v>
      </c>
      <c r="BD53" s="262">
        <f>IF(AZ53=4,G53,0)</f>
        <v>0</v>
      </c>
      <c r="BE53" s="262">
        <f>IF(AZ53=5,G53,0)</f>
        <v>0</v>
      </c>
      <c r="CA53" s="293">
        <v>1</v>
      </c>
      <c r="CB53" s="293">
        <v>9</v>
      </c>
    </row>
    <row r="54" spans="1:80" x14ac:dyDescent="0.2">
      <c r="A54" s="302"/>
      <c r="B54" s="309"/>
      <c r="C54" s="310" t="s">
        <v>253</v>
      </c>
      <c r="D54" s="311"/>
      <c r="E54" s="312">
        <v>32.1</v>
      </c>
      <c r="F54" s="313"/>
      <c r="G54" s="314"/>
      <c r="H54" s="315"/>
      <c r="I54" s="307"/>
      <c r="J54" s="316"/>
      <c r="K54" s="307"/>
      <c r="M54" s="308" t="s">
        <v>253</v>
      </c>
      <c r="O54" s="293"/>
    </row>
    <row r="55" spans="1:80" x14ac:dyDescent="0.2">
      <c r="A55" s="294">
        <v>16</v>
      </c>
      <c r="B55" s="295" t="s">
        <v>254</v>
      </c>
      <c r="C55" s="296" t="s">
        <v>255</v>
      </c>
      <c r="D55" s="297" t="s">
        <v>202</v>
      </c>
      <c r="E55" s="298">
        <v>32.1</v>
      </c>
      <c r="F55" s="298">
        <v>0</v>
      </c>
      <c r="G55" s="299">
        <f>E55*F55</f>
        <v>0</v>
      </c>
      <c r="H55" s="300">
        <v>6.0000000000000002E-5</v>
      </c>
      <c r="I55" s="301">
        <f>E55*H55</f>
        <v>1.9260000000000002E-3</v>
      </c>
      <c r="J55" s="300">
        <v>0</v>
      </c>
      <c r="K55" s="301">
        <f>E55*J55</f>
        <v>0</v>
      </c>
      <c r="O55" s="293">
        <v>2</v>
      </c>
      <c r="AA55" s="262">
        <v>1</v>
      </c>
      <c r="AB55" s="262">
        <v>9</v>
      </c>
      <c r="AC55" s="262">
        <v>9</v>
      </c>
      <c r="AZ55" s="262">
        <v>4</v>
      </c>
      <c r="BA55" s="262">
        <f>IF(AZ55=1,G55,0)</f>
        <v>0</v>
      </c>
      <c r="BB55" s="262">
        <f>IF(AZ55=2,G55,0)</f>
        <v>0</v>
      </c>
      <c r="BC55" s="262">
        <f>IF(AZ55=3,G55,0)</f>
        <v>0</v>
      </c>
      <c r="BD55" s="262">
        <f>IF(AZ55=4,G55,0)</f>
        <v>0</v>
      </c>
      <c r="BE55" s="262">
        <f>IF(AZ55=5,G55,0)</f>
        <v>0</v>
      </c>
      <c r="CA55" s="293">
        <v>1</v>
      </c>
      <c r="CB55" s="293">
        <v>9</v>
      </c>
    </row>
    <row r="56" spans="1:80" x14ac:dyDescent="0.2">
      <c r="A56" s="302"/>
      <c r="B56" s="309"/>
      <c r="C56" s="310" t="s">
        <v>253</v>
      </c>
      <c r="D56" s="311"/>
      <c r="E56" s="312">
        <v>32.1</v>
      </c>
      <c r="F56" s="313"/>
      <c r="G56" s="314"/>
      <c r="H56" s="315"/>
      <c r="I56" s="307"/>
      <c r="J56" s="316"/>
      <c r="K56" s="307"/>
      <c r="M56" s="308" t="s">
        <v>253</v>
      </c>
      <c r="O56" s="293"/>
    </row>
    <row r="57" spans="1:80" x14ac:dyDescent="0.2">
      <c r="A57" s="294">
        <v>17</v>
      </c>
      <c r="B57" s="295" t="s">
        <v>256</v>
      </c>
      <c r="C57" s="296" t="s">
        <v>257</v>
      </c>
      <c r="D57" s="297" t="s">
        <v>202</v>
      </c>
      <c r="E57" s="298">
        <v>33.1</v>
      </c>
      <c r="F57" s="298">
        <v>0</v>
      </c>
      <c r="G57" s="299">
        <f>E57*F57</f>
        <v>0</v>
      </c>
      <c r="H57" s="300">
        <v>0</v>
      </c>
      <c r="I57" s="301">
        <f>E57*H57</f>
        <v>0</v>
      </c>
      <c r="J57" s="300">
        <v>0</v>
      </c>
      <c r="K57" s="301">
        <f>E57*J57</f>
        <v>0</v>
      </c>
      <c r="O57" s="293">
        <v>2</v>
      </c>
      <c r="AA57" s="262">
        <v>1</v>
      </c>
      <c r="AB57" s="262">
        <v>9</v>
      </c>
      <c r="AC57" s="262">
        <v>9</v>
      </c>
      <c r="AZ57" s="262">
        <v>4</v>
      </c>
      <c r="BA57" s="262">
        <f>IF(AZ57=1,G57,0)</f>
        <v>0</v>
      </c>
      <c r="BB57" s="262">
        <f>IF(AZ57=2,G57,0)</f>
        <v>0</v>
      </c>
      <c r="BC57" s="262">
        <f>IF(AZ57=3,G57,0)</f>
        <v>0</v>
      </c>
      <c r="BD57" s="262">
        <f>IF(AZ57=4,G57,0)</f>
        <v>0</v>
      </c>
      <c r="BE57" s="262">
        <f>IF(AZ57=5,G57,0)</f>
        <v>0</v>
      </c>
      <c r="CA57" s="293">
        <v>1</v>
      </c>
      <c r="CB57" s="293">
        <v>9</v>
      </c>
    </row>
    <row r="58" spans="1:80" x14ac:dyDescent="0.2">
      <c r="A58" s="302"/>
      <c r="B58" s="303"/>
      <c r="C58" s="304"/>
      <c r="D58" s="305"/>
      <c r="E58" s="305"/>
      <c r="F58" s="305"/>
      <c r="G58" s="306"/>
      <c r="I58" s="307"/>
      <c r="K58" s="307"/>
      <c r="L58" s="308"/>
      <c r="O58" s="293">
        <v>3</v>
      </c>
    </row>
    <row r="59" spans="1:80" x14ac:dyDescent="0.2">
      <c r="A59" s="302"/>
      <c r="B59" s="309"/>
      <c r="C59" s="310" t="s">
        <v>258</v>
      </c>
      <c r="D59" s="311"/>
      <c r="E59" s="312">
        <v>33.1</v>
      </c>
      <c r="F59" s="313"/>
      <c r="G59" s="314"/>
      <c r="H59" s="315"/>
      <c r="I59" s="307"/>
      <c r="J59" s="316"/>
      <c r="K59" s="307"/>
      <c r="M59" s="308" t="s">
        <v>258</v>
      </c>
      <c r="O59" s="293"/>
    </row>
    <row r="60" spans="1:80" x14ac:dyDescent="0.2">
      <c r="A60" s="294">
        <v>18</v>
      </c>
      <c r="B60" s="295" t="s">
        <v>259</v>
      </c>
      <c r="C60" s="296" t="s">
        <v>260</v>
      </c>
      <c r="D60" s="297" t="s">
        <v>202</v>
      </c>
      <c r="E60" s="298">
        <v>34.21</v>
      </c>
      <c r="F60" s="298">
        <v>0</v>
      </c>
      <c r="G60" s="299">
        <f>E60*F60</f>
        <v>0</v>
      </c>
      <c r="H60" s="300">
        <v>0</v>
      </c>
      <c r="I60" s="301">
        <f>E60*H60</f>
        <v>0</v>
      </c>
      <c r="J60" s="300"/>
      <c r="K60" s="301">
        <f>E60*J60</f>
        <v>0</v>
      </c>
      <c r="O60" s="293">
        <v>2</v>
      </c>
      <c r="AA60" s="262">
        <v>3</v>
      </c>
      <c r="AB60" s="262">
        <v>9</v>
      </c>
      <c r="AC60" s="262" t="s">
        <v>259</v>
      </c>
      <c r="AZ60" s="262">
        <v>3</v>
      </c>
      <c r="BA60" s="262">
        <f>IF(AZ60=1,G60,0)</f>
        <v>0</v>
      </c>
      <c r="BB60" s="262">
        <f>IF(AZ60=2,G60,0)</f>
        <v>0</v>
      </c>
      <c r="BC60" s="262">
        <f>IF(AZ60=3,G60,0)</f>
        <v>0</v>
      </c>
      <c r="BD60" s="262">
        <f>IF(AZ60=4,G60,0)</f>
        <v>0</v>
      </c>
      <c r="BE60" s="262">
        <f>IF(AZ60=5,G60,0)</f>
        <v>0</v>
      </c>
      <c r="CA60" s="293">
        <v>3</v>
      </c>
      <c r="CB60" s="293">
        <v>9</v>
      </c>
    </row>
    <row r="61" spans="1:80" x14ac:dyDescent="0.2">
      <c r="A61" s="302"/>
      <c r="B61" s="303"/>
      <c r="C61" s="304" t="s">
        <v>261</v>
      </c>
      <c r="D61" s="305"/>
      <c r="E61" s="305"/>
      <c r="F61" s="305"/>
      <c r="G61" s="306"/>
      <c r="I61" s="307"/>
      <c r="K61" s="307"/>
      <c r="L61" s="308" t="s">
        <v>261</v>
      </c>
      <c r="O61" s="293">
        <v>3</v>
      </c>
    </row>
    <row r="62" spans="1:80" x14ac:dyDescent="0.2">
      <c r="A62" s="302"/>
      <c r="B62" s="309"/>
      <c r="C62" s="310" t="s">
        <v>262</v>
      </c>
      <c r="D62" s="311"/>
      <c r="E62" s="312">
        <v>34.21</v>
      </c>
      <c r="F62" s="313"/>
      <c r="G62" s="314"/>
      <c r="H62" s="315"/>
      <c r="I62" s="307"/>
      <c r="J62" s="316"/>
      <c r="K62" s="307"/>
      <c r="M62" s="308" t="s">
        <v>262</v>
      </c>
      <c r="O62" s="293"/>
    </row>
    <row r="63" spans="1:80" x14ac:dyDescent="0.2">
      <c r="A63" s="294">
        <v>19</v>
      </c>
      <c r="B63" s="295" t="s">
        <v>263</v>
      </c>
      <c r="C63" s="296" t="s">
        <v>264</v>
      </c>
      <c r="D63" s="297" t="s">
        <v>265</v>
      </c>
      <c r="E63" s="298">
        <v>2</v>
      </c>
      <c r="F63" s="298">
        <v>0</v>
      </c>
      <c r="G63" s="299">
        <f>E63*F63</f>
        <v>0</v>
      </c>
      <c r="H63" s="300">
        <v>0</v>
      </c>
      <c r="I63" s="301">
        <f>E63*H63</f>
        <v>0</v>
      </c>
      <c r="J63" s="300"/>
      <c r="K63" s="301">
        <f>E63*J63</f>
        <v>0</v>
      </c>
      <c r="O63" s="293">
        <v>2</v>
      </c>
      <c r="AA63" s="262">
        <v>3</v>
      </c>
      <c r="AB63" s="262">
        <v>9</v>
      </c>
      <c r="AC63" s="262">
        <v>35432302</v>
      </c>
      <c r="AZ63" s="262">
        <v>3</v>
      </c>
      <c r="BA63" s="262">
        <f>IF(AZ63=1,G63,0)</f>
        <v>0</v>
      </c>
      <c r="BB63" s="262">
        <f>IF(AZ63=2,G63,0)</f>
        <v>0</v>
      </c>
      <c r="BC63" s="262">
        <f>IF(AZ63=3,G63,0)</f>
        <v>0</v>
      </c>
      <c r="BD63" s="262">
        <f>IF(AZ63=4,G63,0)</f>
        <v>0</v>
      </c>
      <c r="BE63" s="262">
        <f>IF(AZ63=5,G63,0)</f>
        <v>0</v>
      </c>
      <c r="CA63" s="293">
        <v>3</v>
      </c>
      <c r="CB63" s="293">
        <v>9</v>
      </c>
    </row>
    <row r="64" spans="1:80" x14ac:dyDescent="0.2">
      <c r="A64" s="317"/>
      <c r="B64" s="318" t="s">
        <v>101</v>
      </c>
      <c r="C64" s="319" t="s">
        <v>230</v>
      </c>
      <c r="D64" s="320"/>
      <c r="E64" s="321"/>
      <c r="F64" s="322"/>
      <c r="G64" s="323">
        <f>SUM(G38:G63)</f>
        <v>0</v>
      </c>
      <c r="H64" s="324"/>
      <c r="I64" s="325">
        <f>SUM(I38:I63)</f>
        <v>3.5423194000000002</v>
      </c>
      <c r="J64" s="324"/>
      <c r="K64" s="325">
        <f>SUM(K38:K63)</f>
        <v>0</v>
      </c>
      <c r="O64" s="293">
        <v>4</v>
      </c>
      <c r="BA64" s="326">
        <f>SUM(BA38:BA63)</f>
        <v>0</v>
      </c>
      <c r="BB64" s="326">
        <f>SUM(BB38:BB63)</f>
        <v>0</v>
      </c>
      <c r="BC64" s="326">
        <f>SUM(BC38:BC63)</f>
        <v>0</v>
      </c>
      <c r="BD64" s="326">
        <f>SUM(BD38:BD63)</f>
        <v>0</v>
      </c>
      <c r="BE64" s="326">
        <f>SUM(BE38:BE63)</f>
        <v>0</v>
      </c>
    </row>
    <row r="65" spans="1:80" x14ac:dyDescent="0.2">
      <c r="A65" s="283" t="s">
        <v>97</v>
      </c>
      <c r="B65" s="284" t="s">
        <v>266</v>
      </c>
      <c r="C65" s="285" t="s">
        <v>267</v>
      </c>
      <c r="D65" s="286"/>
      <c r="E65" s="287"/>
      <c r="F65" s="287"/>
      <c r="G65" s="288"/>
      <c r="H65" s="289"/>
      <c r="I65" s="290"/>
      <c r="J65" s="291"/>
      <c r="K65" s="292"/>
      <c r="O65" s="293">
        <v>1</v>
      </c>
    </row>
    <row r="66" spans="1:80" ht="22.5" x14ac:dyDescent="0.2">
      <c r="A66" s="294">
        <v>20</v>
      </c>
      <c r="B66" s="295" t="s">
        <v>269</v>
      </c>
      <c r="C66" s="296" t="s">
        <v>270</v>
      </c>
      <c r="D66" s="297" t="s">
        <v>227</v>
      </c>
      <c r="E66" s="298">
        <v>10.64</v>
      </c>
      <c r="F66" s="298">
        <v>0</v>
      </c>
      <c r="G66" s="299">
        <f>E66*F66</f>
        <v>0</v>
      </c>
      <c r="H66" s="300">
        <v>0</v>
      </c>
      <c r="I66" s="301">
        <f>E66*H66</f>
        <v>0</v>
      </c>
      <c r="J66" s="300"/>
      <c r="K66" s="301">
        <f>E66*J66</f>
        <v>0</v>
      </c>
      <c r="O66" s="293">
        <v>2</v>
      </c>
      <c r="AA66" s="262">
        <v>8</v>
      </c>
      <c r="AB66" s="262">
        <v>0</v>
      </c>
      <c r="AC66" s="262">
        <v>3</v>
      </c>
      <c r="AZ66" s="262">
        <v>1</v>
      </c>
      <c r="BA66" s="262">
        <f>IF(AZ66=1,G66,0)</f>
        <v>0</v>
      </c>
      <c r="BB66" s="262">
        <f>IF(AZ66=2,G66,0)</f>
        <v>0</v>
      </c>
      <c r="BC66" s="262">
        <f>IF(AZ66=3,G66,0)</f>
        <v>0</v>
      </c>
      <c r="BD66" s="262">
        <f>IF(AZ66=4,G66,0)</f>
        <v>0</v>
      </c>
      <c r="BE66" s="262">
        <f>IF(AZ66=5,G66,0)</f>
        <v>0</v>
      </c>
      <c r="CA66" s="293">
        <v>8</v>
      </c>
      <c r="CB66" s="293">
        <v>0</v>
      </c>
    </row>
    <row r="67" spans="1:80" x14ac:dyDescent="0.2">
      <c r="A67" s="302"/>
      <c r="B67" s="303"/>
      <c r="C67" s="304" t="s">
        <v>234</v>
      </c>
      <c r="D67" s="305"/>
      <c r="E67" s="305"/>
      <c r="F67" s="305"/>
      <c r="G67" s="306"/>
      <c r="I67" s="307"/>
      <c r="K67" s="307"/>
      <c r="L67" s="308" t="s">
        <v>234</v>
      </c>
      <c r="O67" s="293">
        <v>3</v>
      </c>
    </row>
    <row r="68" spans="1:80" x14ac:dyDescent="0.2">
      <c r="A68" s="302"/>
      <c r="B68" s="303"/>
      <c r="C68" s="304"/>
      <c r="D68" s="305"/>
      <c r="E68" s="305"/>
      <c r="F68" s="305"/>
      <c r="G68" s="306"/>
      <c r="I68" s="307"/>
      <c r="K68" s="307"/>
      <c r="L68" s="308"/>
      <c r="O68" s="293">
        <v>3</v>
      </c>
    </row>
    <row r="69" spans="1:80" ht="22.5" x14ac:dyDescent="0.2">
      <c r="A69" s="302"/>
      <c r="B69" s="303"/>
      <c r="C69" s="304" t="s">
        <v>271</v>
      </c>
      <c r="D69" s="305"/>
      <c r="E69" s="305"/>
      <c r="F69" s="305"/>
      <c r="G69" s="306"/>
      <c r="I69" s="307"/>
      <c r="K69" s="307"/>
      <c r="L69" s="308" t="s">
        <v>271</v>
      </c>
      <c r="O69" s="293">
        <v>3</v>
      </c>
    </row>
    <row r="70" spans="1:80" x14ac:dyDescent="0.2">
      <c r="A70" s="317"/>
      <c r="B70" s="318" t="s">
        <v>101</v>
      </c>
      <c r="C70" s="319" t="s">
        <v>268</v>
      </c>
      <c r="D70" s="320"/>
      <c r="E70" s="321"/>
      <c r="F70" s="322"/>
      <c r="G70" s="323">
        <f>SUM(G65:G69)</f>
        <v>0</v>
      </c>
      <c r="H70" s="324"/>
      <c r="I70" s="325">
        <f>SUM(I65:I69)</f>
        <v>0</v>
      </c>
      <c r="J70" s="324"/>
      <c r="K70" s="325">
        <f>SUM(K65:K69)</f>
        <v>0</v>
      </c>
      <c r="O70" s="293">
        <v>4</v>
      </c>
      <c r="BA70" s="326">
        <f>SUM(BA65:BA69)</f>
        <v>0</v>
      </c>
      <c r="BB70" s="326">
        <f>SUM(BB65:BB69)</f>
        <v>0</v>
      </c>
      <c r="BC70" s="326">
        <f>SUM(BC65:BC69)</f>
        <v>0</v>
      </c>
      <c r="BD70" s="326">
        <f>SUM(BD65:BD69)</f>
        <v>0</v>
      </c>
      <c r="BE70" s="326">
        <f>SUM(BE65:BE69)</f>
        <v>0</v>
      </c>
    </row>
    <row r="71" spans="1:80" x14ac:dyDescent="0.2">
      <c r="E71" s="262"/>
    </row>
    <row r="72" spans="1:80" x14ac:dyDescent="0.2">
      <c r="E72" s="262"/>
    </row>
    <row r="73" spans="1:80" x14ac:dyDescent="0.2">
      <c r="E73" s="262"/>
    </row>
    <row r="74" spans="1:80" x14ac:dyDescent="0.2">
      <c r="E74" s="262"/>
    </row>
    <row r="75" spans="1:80" x14ac:dyDescent="0.2">
      <c r="E75" s="262"/>
    </row>
    <row r="76" spans="1:80" x14ac:dyDescent="0.2">
      <c r="E76" s="262"/>
    </row>
    <row r="77" spans="1:80" x14ac:dyDescent="0.2">
      <c r="E77" s="262"/>
    </row>
    <row r="78" spans="1:80" x14ac:dyDescent="0.2">
      <c r="E78" s="262"/>
    </row>
    <row r="79" spans="1:80" x14ac:dyDescent="0.2">
      <c r="E79" s="262"/>
    </row>
    <row r="80" spans="1:80"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E87" s="262"/>
    </row>
    <row r="88" spans="1:7" x14ac:dyDescent="0.2">
      <c r="E88" s="262"/>
    </row>
    <row r="89" spans="1:7" x14ac:dyDescent="0.2">
      <c r="E89" s="262"/>
    </row>
    <row r="90" spans="1:7" x14ac:dyDescent="0.2">
      <c r="E90" s="262"/>
    </row>
    <row r="91" spans="1:7" x14ac:dyDescent="0.2">
      <c r="E91" s="262"/>
    </row>
    <row r="92" spans="1:7" x14ac:dyDescent="0.2">
      <c r="E92" s="262"/>
    </row>
    <row r="93" spans="1:7" x14ac:dyDescent="0.2">
      <c r="E93" s="262"/>
    </row>
    <row r="94" spans="1:7" x14ac:dyDescent="0.2">
      <c r="A94" s="316"/>
      <c r="B94" s="316"/>
      <c r="C94" s="316"/>
      <c r="D94" s="316"/>
      <c r="E94" s="316"/>
      <c r="F94" s="316"/>
      <c r="G94" s="316"/>
    </row>
    <row r="95" spans="1:7" x14ac:dyDescent="0.2">
      <c r="A95" s="316"/>
      <c r="B95" s="316"/>
      <c r="C95" s="316"/>
      <c r="D95" s="316"/>
      <c r="E95" s="316"/>
      <c r="F95" s="316"/>
      <c r="G95" s="316"/>
    </row>
    <row r="96" spans="1:7" x14ac:dyDescent="0.2">
      <c r="A96" s="316"/>
      <c r="B96" s="316"/>
      <c r="C96" s="316"/>
      <c r="D96" s="316"/>
      <c r="E96" s="316"/>
      <c r="F96" s="316"/>
      <c r="G96" s="316"/>
    </row>
    <row r="97" spans="1:7" x14ac:dyDescent="0.2">
      <c r="A97" s="316"/>
      <c r="B97" s="316"/>
      <c r="C97" s="316"/>
      <c r="D97" s="316"/>
      <c r="E97" s="316"/>
      <c r="F97" s="316"/>
      <c r="G97" s="316"/>
    </row>
    <row r="98" spans="1:7" x14ac:dyDescent="0.2">
      <c r="E98" s="262"/>
    </row>
    <row r="99" spans="1:7" x14ac:dyDescent="0.2">
      <c r="E99" s="262"/>
    </row>
    <row r="100" spans="1:7" x14ac:dyDescent="0.2">
      <c r="E100" s="262"/>
    </row>
    <row r="101" spans="1:7" x14ac:dyDescent="0.2">
      <c r="E101" s="262"/>
    </row>
    <row r="102" spans="1:7" x14ac:dyDescent="0.2">
      <c r="E102" s="262"/>
    </row>
    <row r="103" spans="1:7" x14ac:dyDescent="0.2">
      <c r="E103" s="262"/>
    </row>
    <row r="104" spans="1:7" x14ac:dyDescent="0.2">
      <c r="E104" s="262"/>
    </row>
    <row r="105" spans="1:7" x14ac:dyDescent="0.2">
      <c r="E105" s="262"/>
    </row>
    <row r="106" spans="1:7" x14ac:dyDescent="0.2">
      <c r="E106" s="262"/>
    </row>
    <row r="107" spans="1:7" x14ac:dyDescent="0.2">
      <c r="E107" s="262"/>
    </row>
    <row r="108" spans="1:7" x14ac:dyDescent="0.2">
      <c r="E108" s="262"/>
    </row>
    <row r="109" spans="1:7" x14ac:dyDescent="0.2">
      <c r="E109" s="262"/>
    </row>
    <row r="110" spans="1:7" x14ac:dyDescent="0.2">
      <c r="E110" s="262"/>
    </row>
    <row r="111" spans="1:7" x14ac:dyDescent="0.2">
      <c r="E111" s="262"/>
    </row>
    <row r="112" spans="1:7" x14ac:dyDescent="0.2">
      <c r="E112" s="262"/>
    </row>
    <row r="113" spans="5:5" x14ac:dyDescent="0.2">
      <c r="E113" s="262"/>
    </row>
    <row r="114" spans="5:5" x14ac:dyDescent="0.2">
      <c r="E114" s="262"/>
    </row>
    <row r="115" spans="5:5" x14ac:dyDescent="0.2">
      <c r="E115" s="262"/>
    </row>
    <row r="116" spans="5:5" x14ac:dyDescent="0.2">
      <c r="E116" s="262"/>
    </row>
    <row r="117" spans="5:5" x14ac:dyDescent="0.2">
      <c r="E117" s="262"/>
    </row>
    <row r="118" spans="5:5" x14ac:dyDescent="0.2">
      <c r="E118" s="262"/>
    </row>
    <row r="119" spans="5:5" x14ac:dyDescent="0.2">
      <c r="E119" s="262"/>
    </row>
    <row r="120" spans="5:5" x14ac:dyDescent="0.2">
      <c r="E120" s="262"/>
    </row>
    <row r="121" spans="5:5" x14ac:dyDescent="0.2">
      <c r="E121" s="262"/>
    </row>
    <row r="122" spans="5:5" x14ac:dyDescent="0.2">
      <c r="E122" s="262"/>
    </row>
    <row r="123" spans="5:5" x14ac:dyDescent="0.2">
      <c r="E123" s="262"/>
    </row>
    <row r="124" spans="5:5" x14ac:dyDescent="0.2">
      <c r="E124" s="262"/>
    </row>
    <row r="125" spans="5:5" x14ac:dyDescent="0.2">
      <c r="E125" s="262"/>
    </row>
    <row r="126" spans="5:5" x14ac:dyDescent="0.2">
      <c r="E126" s="262"/>
    </row>
    <row r="127" spans="5:5" x14ac:dyDescent="0.2">
      <c r="E127" s="262"/>
    </row>
    <row r="128" spans="5:5" x14ac:dyDescent="0.2">
      <c r="E128" s="262"/>
    </row>
    <row r="129" spans="1:7" x14ac:dyDescent="0.2">
      <c r="A129" s="327"/>
      <c r="B129" s="327"/>
    </row>
    <row r="130" spans="1:7" x14ac:dyDescent="0.2">
      <c r="A130" s="316"/>
      <c r="B130" s="316"/>
      <c r="C130" s="328"/>
      <c r="D130" s="328"/>
      <c r="E130" s="329"/>
      <c r="F130" s="328"/>
      <c r="G130" s="330"/>
    </row>
    <row r="131" spans="1:7" x14ac:dyDescent="0.2">
      <c r="A131" s="331"/>
      <c r="B131" s="331"/>
      <c r="C131" s="316"/>
      <c r="D131" s="316"/>
      <c r="E131" s="332"/>
      <c r="F131" s="316"/>
      <c r="G131" s="316"/>
    </row>
    <row r="132" spans="1:7" x14ac:dyDescent="0.2">
      <c r="A132" s="316"/>
      <c r="B132" s="316"/>
      <c r="C132" s="316"/>
      <c r="D132" s="316"/>
      <c r="E132" s="332"/>
      <c r="F132" s="316"/>
      <c r="G132" s="316"/>
    </row>
    <row r="133" spans="1:7" x14ac:dyDescent="0.2">
      <c r="A133" s="316"/>
      <c r="B133" s="316"/>
      <c r="C133" s="316"/>
      <c r="D133" s="316"/>
      <c r="E133" s="332"/>
      <c r="F133" s="316"/>
      <c r="G133" s="316"/>
    </row>
    <row r="134" spans="1:7" x14ac:dyDescent="0.2">
      <c r="A134" s="316"/>
      <c r="B134" s="316"/>
      <c r="C134" s="316"/>
      <c r="D134" s="316"/>
      <c r="E134" s="332"/>
      <c r="F134" s="316"/>
      <c r="G134" s="316"/>
    </row>
    <row r="135" spans="1:7" x14ac:dyDescent="0.2">
      <c r="A135" s="316"/>
      <c r="B135" s="316"/>
      <c r="C135" s="316"/>
      <c r="D135" s="316"/>
      <c r="E135" s="332"/>
      <c r="F135" s="316"/>
      <c r="G135" s="316"/>
    </row>
    <row r="136" spans="1:7" x14ac:dyDescent="0.2">
      <c r="A136" s="316"/>
      <c r="B136" s="316"/>
      <c r="C136" s="316"/>
      <c r="D136" s="316"/>
      <c r="E136" s="332"/>
      <c r="F136" s="316"/>
      <c r="G136" s="316"/>
    </row>
    <row r="137" spans="1:7" x14ac:dyDescent="0.2">
      <c r="A137" s="316"/>
      <c r="B137" s="316"/>
      <c r="C137" s="316"/>
      <c r="D137" s="316"/>
      <c r="E137" s="332"/>
      <c r="F137" s="316"/>
      <c r="G137" s="316"/>
    </row>
    <row r="138" spans="1:7" x14ac:dyDescent="0.2">
      <c r="A138" s="316"/>
      <c r="B138" s="316"/>
      <c r="C138" s="316"/>
      <c r="D138" s="316"/>
      <c r="E138" s="332"/>
      <c r="F138" s="316"/>
      <c r="G138" s="316"/>
    </row>
    <row r="139" spans="1:7" x14ac:dyDescent="0.2">
      <c r="A139" s="316"/>
      <c r="B139" s="316"/>
      <c r="C139" s="316"/>
      <c r="D139" s="316"/>
      <c r="E139" s="332"/>
      <c r="F139" s="316"/>
      <c r="G139" s="316"/>
    </row>
    <row r="140" spans="1:7" x14ac:dyDescent="0.2">
      <c r="A140" s="316"/>
      <c r="B140" s="316"/>
      <c r="C140" s="316"/>
      <c r="D140" s="316"/>
      <c r="E140" s="332"/>
      <c r="F140" s="316"/>
      <c r="G140" s="316"/>
    </row>
    <row r="141" spans="1:7" x14ac:dyDescent="0.2">
      <c r="A141" s="316"/>
      <c r="B141" s="316"/>
      <c r="C141" s="316"/>
      <c r="D141" s="316"/>
      <c r="E141" s="332"/>
      <c r="F141" s="316"/>
      <c r="G141" s="316"/>
    </row>
    <row r="142" spans="1:7" x14ac:dyDescent="0.2">
      <c r="A142" s="316"/>
      <c r="B142" s="316"/>
      <c r="C142" s="316"/>
      <c r="D142" s="316"/>
      <c r="E142" s="332"/>
      <c r="F142" s="316"/>
      <c r="G142" s="316"/>
    </row>
    <row r="143" spans="1:7" x14ac:dyDescent="0.2">
      <c r="A143" s="316"/>
      <c r="B143" s="316"/>
      <c r="C143" s="316"/>
      <c r="D143" s="316"/>
      <c r="E143" s="332"/>
      <c r="F143" s="316"/>
      <c r="G143" s="316"/>
    </row>
  </sheetData>
  <mergeCells count="34">
    <mergeCell ref="C58:G58"/>
    <mergeCell ref="C59:D59"/>
    <mergeCell ref="C61:G61"/>
    <mergeCell ref="C62:D62"/>
    <mergeCell ref="C67:G67"/>
    <mergeCell ref="C68:G68"/>
    <mergeCell ref="C69:G69"/>
    <mergeCell ref="C48:G48"/>
    <mergeCell ref="C49:D49"/>
    <mergeCell ref="C51:G51"/>
    <mergeCell ref="C52:D52"/>
    <mergeCell ref="C54:D54"/>
    <mergeCell ref="C56:D56"/>
    <mergeCell ref="C35:G35"/>
    <mergeCell ref="C36:D36"/>
    <mergeCell ref="C40:G40"/>
    <mergeCell ref="C41:G41"/>
    <mergeCell ref="C42:D42"/>
    <mergeCell ref="C44:D44"/>
    <mergeCell ref="C46:D46"/>
    <mergeCell ref="C28:D28"/>
    <mergeCell ref="C18:G18"/>
    <mergeCell ref="C19:D19"/>
    <mergeCell ref="C21:D21"/>
    <mergeCell ref="C23:G23"/>
    <mergeCell ref="C24:D24"/>
    <mergeCell ref="A1:G1"/>
    <mergeCell ref="A3:B3"/>
    <mergeCell ref="A4:B4"/>
    <mergeCell ref="E4:G4"/>
    <mergeCell ref="C9:G9"/>
    <mergeCell ref="C10:D10"/>
    <mergeCell ref="C12:D12"/>
    <mergeCell ref="C14:D14"/>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0"/>
  <dimension ref="A1:CB130"/>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'S10 10-01 Rek'!H1</f>
        <v>10-01</v>
      </c>
      <c r="G3" s="269"/>
    </row>
    <row r="4" spans="1:80" ht="13.5" thickBot="1" x14ac:dyDescent="0.25">
      <c r="A4" s="270" t="s">
        <v>76</v>
      </c>
      <c r="B4" s="215"/>
      <c r="C4" s="216" t="s">
        <v>2291</v>
      </c>
      <c r="D4" s="271"/>
      <c r="E4" s="272" t="str">
        <f>'S10 10-01 Rek'!G2</f>
        <v>Výsadba zeleně SO 10</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379</v>
      </c>
      <c r="C8" s="296" t="s">
        <v>380</v>
      </c>
      <c r="D8" s="297" t="s">
        <v>233</v>
      </c>
      <c r="E8" s="298">
        <v>65</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2294</v>
      </c>
      <c r="D9" s="311"/>
      <c r="E9" s="312">
        <v>65</v>
      </c>
      <c r="F9" s="313"/>
      <c r="G9" s="314"/>
      <c r="H9" s="315"/>
      <c r="I9" s="307"/>
      <c r="J9" s="316"/>
      <c r="K9" s="307"/>
      <c r="M9" s="308" t="s">
        <v>2294</v>
      </c>
      <c r="O9" s="293"/>
    </row>
    <row r="10" spans="1:80" x14ac:dyDescent="0.2">
      <c r="A10" s="294">
        <v>2</v>
      </c>
      <c r="B10" s="295" t="s">
        <v>1287</v>
      </c>
      <c r="C10" s="296" t="s">
        <v>1288</v>
      </c>
      <c r="D10" s="297" t="s">
        <v>233</v>
      </c>
      <c r="E10" s="298">
        <v>65</v>
      </c>
      <c r="F10" s="298">
        <v>0</v>
      </c>
      <c r="G10" s="299">
        <f>E10*F10</f>
        <v>0</v>
      </c>
      <c r="H10" s="300">
        <v>0</v>
      </c>
      <c r="I10" s="301">
        <f>E10*H10</f>
        <v>0</v>
      </c>
      <c r="J10" s="300">
        <v>0</v>
      </c>
      <c r="K10" s="301">
        <f>E10*J10</f>
        <v>0</v>
      </c>
      <c r="O10" s="293">
        <v>2</v>
      </c>
      <c r="AA10" s="262">
        <v>1</v>
      </c>
      <c r="AB10" s="262">
        <v>1</v>
      </c>
      <c r="AC10" s="262">
        <v>1</v>
      </c>
      <c r="AZ10" s="262">
        <v>1</v>
      </c>
      <c r="BA10" s="262">
        <f>IF(AZ10=1,G10,0)</f>
        <v>0</v>
      </c>
      <c r="BB10" s="262">
        <f>IF(AZ10=2,G10,0)</f>
        <v>0</v>
      </c>
      <c r="BC10" s="262">
        <f>IF(AZ10=3,G10,0)</f>
        <v>0</v>
      </c>
      <c r="BD10" s="262">
        <f>IF(AZ10=4,G10,0)</f>
        <v>0</v>
      </c>
      <c r="BE10" s="262">
        <f>IF(AZ10=5,G10,0)</f>
        <v>0</v>
      </c>
      <c r="CA10" s="293">
        <v>1</v>
      </c>
      <c r="CB10" s="293">
        <v>1</v>
      </c>
    </row>
    <row r="11" spans="1:80" x14ac:dyDescent="0.2">
      <c r="A11" s="302"/>
      <c r="B11" s="303"/>
      <c r="C11" s="304" t="s">
        <v>2295</v>
      </c>
      <c r="D11" s="305"/>
      <c r="E11" s="305"/>
      <c r="F11" s="305"/>
      <c r="G11" s="306"/>
      <c r="I11" s="307"/>
      <c r="K11" s="307"/>
      <c r="L11" s="308" t="s">
        <v>2295</v>
      </c>
      <c r="O11" s="293">
        <v>3</v>
      </c>
    </row>
    <row r="12" spans="1:80" x14ac:dyDescent="0.2">
      <c r="A12" s="302"/>
      <c r="B12" s="309"/>
      <c r="C12" s="310" t="s">
        <v>2294</v>
      </c>
      <c r="D12" s="311"/>
      <c r="E12" s="312">
        <v>65</v>
      </c>
      <c r="F12" s="313"/>
      <c r="G12" s="314"/>
      <c r="H12" s="315"/>
      <c r="I12" s="307"/>
      <c r="J12" s="316"/>
      <c r="K12" s="307"/>
      <c r="M12" s="308" t="s">
        <v>2294</v>
      </c>
      <c r="O12" s="293"/>
    </row>
    <row r="13" spans="1:80" x14ac:dyDescent="0.2">
      <c r="A13" s="294">
        <v>3</v>
      </c>
      <c r="B13" s="295" t="s">
        <v>391</v>
      </c>
      <c r="C13" s="296" t="s">
        <v>392</v>
      </c>
      <c r="D13" s="297" t="s">
        <v>233</v>
      </c>
      <c r="E13" s="298">
        <v>65</v>
      </c>
      <c r="F13" s="298">
        <v>0</v>
      </c>
      <c r="G13" s="299">
        <f>E13*F13</f>
        <v>0</v>
      </c>
      <c r="H13" s="300">
        <v>0</v>
      </c>
      <c r="I13" s="301">
        <f>E13*H13</f>
        <v>0</v>
      </c>
      <c r="J13" s="300">
        <v>0</v>
      </c>
      <c r="K13" s="301">
        <f>E13*J13</f>
        <v>0</v>
      </c>
      <c r="O13" s="293">
        <v>2</v>
      </c>
      <c r="AA13" s="262">
        <v>1</v>
      </c>
      <c r="AB13" s="262">
        <v>1</v>
      </c>
      <c r="AC13" s="262">
        <v>1</v>
      </c>
      <c r="AZ13" s="262">
        <v>1</v>
      </c>
      <c r="BA13" s="262">
        <f>IF(AZ13=1,G13,0)</f>
        <v>0</v>
      </c>
      <c r="BB13" s="262">
        <f>IF(AZ13=2,G13,0)</f>
        <v>0</v>
      </c>
      <c r="BC13" s="262">
        <f>IF(AZ13=3,G13,0)</f>
        <v>0</v>
      </c>
      <c r="BD13" s="262">
        <f>IF(AZ13=4,G13,0)</f>
        <v>0</v>
      </c>
      <c r="BE13" s="262">
        <f>IF(AZ13=5,G13,0)</f>
        <v>0</v>
      </c>
      <c r="CA13" s="293">
        <v>1</v>
      </c>
      <c r="CB13" s="293">
        <v>1</v>
      </c>
    </row>
    <row r="14" spans="1:80" x14ac:dyDescent="0.2">
      <c r="A14" s="302"/>
      <c r="B14" s="309"/>
      <c r="C14" s="310" t="s">
        <v>2294</v>
      </c>
      <c r="D14" s="311"/>
      <c r="E14" s="312">
        <v>65</v>
      </c>
      <c r="F14" s="313"/>
      <c r="G14" s="314"/>
      <c r="H14" s="315"/>
      <c r="I14" s="307"/>
      <c r="J14" s="316"/>
      <c r="K14" s="307"/>
      <c r="M14" s="308" t="s">
        <v>2294</v>
      </c>
      <c r="O14" s="293"/>
    </row>
    <row r="15" spans="1:80" x14ac:dyDescent="0.2">
      <c r="A15" s="294">
        <v>4</v>
      </c>
      <c r="B15" s="295" t="s">
        <v>2296</v>
      </c>
      <c r="C15" s="296" t="s">
        <v>2297</v>
      </c>
      <c r="D15" s="297" t="s">
        <v>233</v>
      </c>
      <c r="E15" s="298">
        <v>65</v>
      </c>
      <c r="F15" s="298">
        <v>0</v>
      </c>
      <c r="G15" s="299">
        <f>E15*F15</f>
        <v>0</v>
      </c>
      <c r="H15" s="300">
        <v>0</v>
      </c>
      <c r="I15" s="301">
        <f>E15*H15</f>
        <v>0</v>
      </c>
      <c r="J15" s="300">
        <v>0</v>
      </c>
      <c r="K15" s="301">
        <f>E15*J15</f>
        <v>0</v>
      </c>
      <c r="O15" s="293">
        <v>2</v>
      </c>
      <c r="AA15" s="262">
        <v>1</v>
      </c>
      <c r="AB15" s="262">
        <v>1</v>
      </c>
      <c r="AC15" s="262">
        <v>1</v>
      </c>
      <c r="AZ15" s="262">
        <v>1</v>
      </c>
      <c r="BA15" s="262">
        <f>IF(AZ15=1,G15,0)</f>
        <v>0</v>
      </c>
      <c r="BB15" s="262">
        <f>IF(AZ15=2,G15,0)</f>
        <v>0</v>
      </c>
      <c r="BC15" s="262">
        <f>IF(AZ15=3,G15,0)</f>
        <v>0</v>
      </c>
      <c r="BD15" s="262">
        <f>IF(AZ15=4,G15,0)</f>
        <v>0</v>
      </c>
      <c r="BE15" s="262">
        <f>IF(AZ15=5,G15,0)</f>
        <v>0</v>
      </c>
      <c r="CA15" s="293">
        <v>1</v>
      </c>
      <c r="CB15" s="293">
        <v>1</v>
      </c>
    </row>
    <row r="16" spans="1:80" x14ac:dyDescent="0.2">
      <c r="A16" s="302"/>
      <c r="B16" s="309"/>
      <c r="C16" s="310" t="s">
        <v>2294</v>
      </c>
      <c r="D16" s="311"/>
      <c r="E16" s="312">
        <v>65</v>
      </c>
      <c r="F16" s="313"/>
      <c r="G16" s="314"/>
      <c r="H16" s="315"/>
      <c r="I16" s="307"/>
      <c r="J16" s="316"/>
      <c r="K16" s="307"/>
      <c r="M16" s="308" t="s">
        <v>2294</v>
      </c>
      <c r="O16" s="293"/>
    </row>
    <row r="17" spans="1:80" ht="22.5" x14ac:dyDescent="0.2">
      <c r="A17" s="294">
        <v>5</v>
      </c>
      <c r="B17" s="295" t="s">
        <v>231</v>
      </c>
      <c r="C17" s="296" t="s">
        <v>232</v>
      </c>
      <c r="D17" s="297" t="s">
        <v>233</v>
      </c>
      <c r="E17" s="298">
        <v>65</v>
      </c>
      <c r="F17" s="298">
        <v>0</v>
      </c>
      <c r="G17" s="299">
        <f>E17*F17</f>
        <v>0</v>
      </c>
      <c r="H17" s="300">
        <v>0</v>
      </c>
      <c r="I17" s="301">
        <f>E17*H17</f>
        <v>0</v>
      </c>
      <c r="J17" s="300">
        <v>0</v>
      </c>
      <c r="K17" s="301">
        <f>E17*J17</f>
        <v>0</v>
      </c>
      <c r="O17" s="293">
        <v>2</v>
      </c>
      <c r="AA17" s="262">
        <v>1</v>
      </c>
      <c r="AB17" s="262">
        <v>1</v>
      </c>
      <c r="AC17" s="262">
        <v>1</v>
      </c>
      <c r="AZ17" s="262">
        <v>1</v>
      </c>
      <c r="BA17" s="262">
        <f>IF(AZ17=1,G17,0)</f>
        <v>0</v>
      </c>
      <c r="BB17" s="262">
        <f>IF(AZ17=2,G17,0)</f>
        <v>0</v>
      </c>
      <c r="BC17" s="262">
        <f>IF(AZ17=3,G17,0)</f>
        <v>0</v>
      </c>
      <c r="BD17" s="262">
        <f>IF(AZ17=4,G17,0)</f>
        <v>0</v>
      </c>
      <c r="BE17" s="262">
        <f>IF(AZ17=5,G17,0)</f>
        <v>0</v>
      </c>
      <c r="CA17" s="293">
        <v>1</v>
      </c>
      <c r="CB17" s="293">
        <v>1</v>
      </c>
    </row>
    <row r="18" spans="1:80" x14ac:dyDescent="0.2">
      <c r="A18" s="302"/>
      <c r="B18" s="303"/>
      <c r="C18" s="304" t="s">
        <v>234</v>
      </c>
      <c r="D18" s="305"/>
      <c r="E18" s="305"/>
      <c r="F18" s="305"/>
      <c r="G18" s="306"/>
      <c r="I18" s="307"/>
      <c r="K18" s="307"/>
      <c r="L18" s="308" t="s">
        <v>234</v>
      </c>
      <c r="O18" s="293">
        <v>3</v>
      </c>
    </row>
    <row r="19" spans="1:80" ht="22.5" x14ac:dyDescent="0.2">
      <c r="A19" s="302"/>
      <c r="B19" s="303"/>
      <c r="C19" s="304" t="s">
        <v>235</v>
      </c>
      <c r="D19" s="305"/>
      <c r="E19" s="305"/>
      <c r="F19" s="305"/>
      <c r="G19" s="306"/>
      <c r="I19" s="307"/>
      <c r="K19" s="307"/>
      <c r="L19" s="308" t="s">
        <v>235</v>
      </c>
      <c r="O19" s="293">
        <v>3</v>
      </c>
    </row>
    <row r="20" spans="1:80" x14ac:dyDescent="0.2">
      <c r="A20" s="302"/>
      <c r="B20" s="309"/>
      <c r="C20" s="310" t="s">
        <v>2294</v>
      </c>
      <c r="D20" s="311"/>
      <c r="E20" s="312">
        <v>65</v>
      </c>
      <c r="F20" s="313"/>
      <c r="G20" s="314"/>
      <c r="H20" s="315"/>
      <c r="I20" s="307"/>
      <c r="J20" s="316"/>
      <c r="K20" s="307"/>
      <c r="M20" s="308" t="s">
        <v>2294</v>
      </c>
      <c r="O20" s="293"/>
    </row>
    <row r="21" spans="1:80" x14ac:dyDescent="0.2">
      <c r="A21" s="294">
        <v>6</v>
      </c>
      <c r="B21" s="295" t="s">
        <v>2298</v>
      </c>
      <c r="C21" s="296" t="s">
        <v>2299</v>
      </c>
      <c r="D21" s="297" t="s">
        <v>233</v>
      </c>
      <c r="E21" s="298">
        <v>52</v>
      </c>
      <c r="F21" s="298">
        <v>0</v>
      </c>
      <c r="G21" s="299">
        <f>E21*F21</f>
        <v>0</v>
      </c>
      <c r="H21" s="300">
        <v>0</v>
      </c>
      <c r="I21" s="301">
        <f>E21*H21</f>
        <v>0</v>
      </c>
      <c r="J21" s="300">
        <v>0</v>
      </c>
      <c r="K21" s="301">
        <f>E21*J21</f>
        <v>0</v>
      </c>
      <c r="O21" s="293">
        <v>2</v>
      </c>
      <c r="AA21" s="262">
        <v>1</v>
      </c>
      <c r="AB21" s="262">
        <v>0</v>
      </c>
      <c r="AC21" s="262">
        <v>0</v>
      </c>
      <c r="AZ21" s="262">
        <v>1</v>
      </c>
      <c r="BA21" s="262">
        <f>IF(AZ21=1,G21,0)</f>
        <v>0</v>
      </c>
      <c r="BB21" s="262">
        <f>IF(AZ21=2,G21,0)</f>
        <v>0</v>
      </c>
      <c r="BC21" s="262">
        <f>IF(AZ21=3,G21,0)</f>
        <v>0</v>
      </c>
      <c r="BD21" s="262">
        <f>IF(AZ21=4,G21,0)</f>
        <v>0</v>
      </c>
      <c r="BE21" s="262">
        <f>IF(AZ21=5,G21,0)</f>
        <v>0</v>
      </c>
      <c r="CA21" s="293">
        <v>1</v>
      </c>
      <c r="CB21" s="293">
        <v>0</v>
      </c>
    </row>
    <row r="22" spans="1:80" x14ac:dyDescent="0.2">
      <c r="A22" s="302"/>
      <c r="B22" s="303"/>
      <c r="C22" s="304" t="s">
        <v>2300</v>
      </c>
      <c r="D22" s="305"/>
      <c r="E22" s="305"/>
      <c r="F22" s="305"/>
      <c r="G22" s="306"/>
      <c r="I22" s="307"/>
      <c r="K22" s="307"/>
      <c r="L22" s="308" t="s">
        <v>2300</v>
      </c>
      <c r="O22" s="293">
        <v>3</v>
      </c>
    </row>
    <row r="23" spans="1:80" x14ac:dyDescent="0.2">
      <c r="A23" s="302"/>
      <c r="B23" s="309"/>
      <c r="C23" s="310" t="s">
        <v>2301</v>
      </c>
      <c r="D23" s="311"/>
      <c r="E23" s="312">
        <v>52</v>
      </c>
      <c r="F23" s="313"/>
      <c r="G23" s="314"/>
      <c r="H23" s="315"/>
      <c r="I23" s="307"/>
      <c r="J23" s="316"/>
      <c r="K23" s="307"/>
      <c r="M23" s="308" t="s">
        <v>2301</v>
      </c>
      <c r="O23" s="293"/>
    </row>
    <row r="24" spans="1:80" x14ac:dyDescent="0.2">
      <c r="A24" s="294">
        <v>7</v>
      </c>
      <c r="B24" s="295" t="s">
        <v>2302</v>
      </c>
      <c r="C24" s="296" t="s">
        <v>2303</v>
      </c>
      <c r="D24" s="297" t="s">
        <v>265</v>
      </c>
      <c r="E24" s="298">
        <v>390</v>
      </c>
      <c r="F24" s="298">
        <v>0</v>
      </c>
      <c r="G24" s="299">
        <f>E24*F24</f>
        <v>0</v>
      </c>
      <c r="H24" s="300">
        <v>0</v>
      </c>
      <c r="I24" s="301">
        <f>E24*H24</f>
        <v>0</v>
      </c>
      <c r="J24" s="300">
        <v>0</v>
      </c>
      <c r="K24" s="301">
        <f>E24*J24</f>
        <v>0</v>
      </c>
      <c r="O24" s="293">
        <v>2</v>
      </c>
      <c r="AA24" s="262">
        <v>1</v>
      </c>
      <c r="AB24" s="262">
        <v>1</v>
      </c>
      <c r="AC24" s="262">
        <v>1</v>
      </c>
      <c r="AZ24" s="262">
        <v>1</v>
      </c>
      <c r="BA24" s="262">
        <f>IF(AZ24=1,G24,0)</f>
        <v>0</v>
      </c>
      <c r="BB24" s="262">
        <f>IF(AZ24=2,G24,0)</f>
        <v>0</v>
      </c>
      <c r="BC24" s="262">
        <f>IF(AZ24=3,G24,0)</f>
        <v>0</v>
      </c>
      <c r="BD24" s="262">
        <f>IF(AZ24=4,G24,0)</f>
        <v>0</v>
      </c>
      <c r="BE24" s="262">
        <f>IF(AZ24=5,G24,0)</f>
        <v>0</v>
      </c>
      <c r="CA24" s="293">
        <v>1</v>
      </c>
      <c r="CB24" s="293">
        <v>1</v>
      </c>
    </row>
    <row r="25" spans="1:80" x14ac:dyDescent="0.2">
      <c r="A25" s="302"/>
      <c r="B25" s="303"/>
      <c r="C25" s="304" t="s">
        <v>2304</v>
      </c>
      <c r="D25" s="305"/>
      <c r="E25" s="305"/>
      <c r="F25" s="305"/>
      <c r="G25" s="306"/>
      <c r="I25" s="307"/>
      <c r="K25" s="307"/>
      <c r="L25" s="308" t="s">
        <v>2304</v>
      </c>
      <c r="O25" s="293">
        <v>3</v>
      </c>
    </row>
    <row r="26" spans="1:80" x14ac:dyDescent="0.2">
      <c r="A26" s="302"/>
      <c r="B26" s="309"/>
      <c r="C26" s="310" t="s">
        <v>2305</v>
      </c>
      <c r="D26" s="311"/>
      <c r="E26" s="312">
        <v>390</v>
      </c>
      <c r="F26" s="313"/>
      <c r="G26" s="314"/>
      <c r="H26" s="315"/>
      <c r="I26" s="307"/>
      <c r="J26" s="316"/>
      <c r="K26" s="307"/>
      <c r="M26" s="308">
        <v>390</v>
      </c>
      <c r="O26" s="293"/>
    </row>
    <row r="27" spans="1:80" x14ac:dyDescent="0.2">
      <c r="A27" s="294">
        <v>8</v>
      </c>
      <c r="B27" s="295" t="s">
        <v>2306</v>
      </c>
      <c r="C27" s="296" t="s">
        <v>2307</v>
      </c>
      <c r="D27" s="297" t="s">
        <v>265</v>
      </c>
      <c r="E27" s="298">
        <v>390</v>
      </c>
      <c r="F27" s="298">
        <v>0</v>
      </c>
      <c r="G27" s="299">
        <f>E27*F27</f>
        <v>0</v>
      </c>
      <c r="H27" s="300">
        <v>0.01</v>
      </c>
      <c r="I27" s="301">
        <f>E27*H27</f>
        <v>3.9</v>
      </c>
      <c r="J27" s="300"/>
      <c r="K27" s="301">
        <f>E27*J27</f>
        <v>0</v>
      </c>
      <c r="O27" s="293">
        <v>2</v>
      </c>
      <c r="AA27" s="262">
        <v>3</v>
      </c>
      <c r="AB27" s="262">
        <v>1</v>
      </c>
      <c r="AC27" s="262" t="s">
        <v>2306</v>
      </c>
      <c r="AZ27" s="262">
        <v>1</v>
      </c>
      <c r="BA27" s="262">
        <f>IF(AZ27=1,G27,0)</f>
        <v>0</v>
      </c>
      <c r="BB27" s="262">
        <f>IF(AZ27=2,G27,0)</f>
        <v>0</v>
      </c>
      <c r="BC27" s="262">
        <f>IF(AZ27=3,G27,0)</f>
        <v>0</v>
      </c>
      <c r="BD27" s="262">
        <f>IF(AZ27=4,G27,0)</f>
        <v>0</v>
      </c>
      <c r="BE27" s="262">
        <f>IF(AZ27=5,G27,0)</f>
        <v>0</v>
      </c>
      <c r="CA27" s="293">
        <v>3</v>
      </c>
      <c r="CB27" s="293">
        <v>1</v>
      </c>
    </row>
    <row r="28" spans="1:80" x14ac:dyDescent="0.2">
      <c r="A28" s="302"/>
      <c r="B28" s="303"/>
      <c r="C28" s="304" t="s">
        <v>2308</v>
      </c>
      <c r="D28" s="305"/>
      <c r="E28" s="305"/>
      <c r="F28" s="305"/>
      <c r="G28" s="306"/>
      <c r="I28" s="307"/>
      <c r="K28" s="307"/>
      <c r="L28" s="308" t="s">
        <v>2308</v>
      </c>
      <c r="O28" s="293">
        <v>3</v>
      </c>
    </row>
    <row r="29" spans="1:80" x14ac:dyDescent="0.2">
      <c r="A29" s="302"/>
      <c r="B29" s="303"/>
      <c r="C29" s="304" t="s">
        <v>2309</v>
      </c>
      <c r="D29" s="305"/>
      <c r="E29" s="305"/>
      <c r="F29" s="305"/>
      <c r="G29" s="306"/>
      <c r="I29" s="307"/>
      <c r="K29" s="307"/>
      <c r="L29" s="308" t="s">
        <v>2309</v>
      </c>
      <c r="O29" s="293">
        <v>3</v>
      </c>
    </row>
    <row r="30" spans="1:80" x14ac:dyDescent="0.2">
      <c r="A30" s="302"/>
      <c r="B30" s="309"/>
      <c r="C30" s="310" t="s">
        <v>2305</v>
      </c>
      <c r="D30" s="311"/>
      <c r="E30" s="312">
        <v>390</v>
      </c>
      <c r="F30" s="313"/>
      <c r="G30" s="314"/>
      <c r="H30" s="315"/>
      <c r="I30" s="307"/>
      <c r="J30" s="316"/>
      <c r="K30" s="307"/>
      <c r="M30" s="308">
        <v>390</v>
      </c>
      <c r="O30" s="293"/>
    </row>
    <row r="31" spans="1:80" x14ac:dyDescent="0.2">
      <c r="A31" s="294">
        <v>9</v>
      </c>
      <c r="B31" s="295" t="s">
        <v>2310</v>
      </c>
      <c r="C31" s="296" t="s">
        <v>2311</v>
      </c>
      <c r="D31" s="297" t="s">
        <v>233</v>
      </c>
      <c r="E31" s="298">
        <v>52</v>
      </c>
      <c r="F31" s="298">
        <v>0</v>
      </c>
      <c r="G31" s="299">
        <f>E31*F31</f>
        <v>0</v>
      </c>
      <c r="H31" s="300">
        <v>1.6</v>
      </c>
      <c r="I31" s="301">
        <f>E31*H31</f>
        <v>83.2</v>
      </c>
      <c r="J31" s="300"/>
      <c r="K31" s="301">
        <f>E31*J31</f>
        <v>0</v>
      </c>
      <c r="O31" s="293">
        <v>2</v>
      </c>
      <c r="AA31" s="262">
        <v>3</v>
      </c>
      <c r="AB31" s="262">
        <v>1</v>
      </c>
      <c r="AC31" s="262" t="s">
        <v>2310</v>
      </c>
      <c r="AZ31" s="262">
        <v>1</v>
      </c>
      <c r="BA31" s="262">
        <f>IF(AZ31=1,G31,0)</f>
        <v>0</v>
      </c>
      <c r="BB31" s="262">
        <f>IF(AZ31=2,G31,0)</f>
        <v>0</v>
      </c>
      <c r="BC31" s="262">
        <f>IF(AZ31=3,G31,0)</f>
        <v>0</v>
      </c>
      <c r="BD31" s="262">
        <f>IF(AZ31=4,G31,0)</f>
        <v>0</v>
      </c>
      <c r="BE31" s="262">
        <f>IF(AZ31=5,G31,0)</f>
        <v>0</v>
      </c>
      <c r="CA31" s="293">
        <v>3</v>
      </c>
      <c r="CB31" s="293">
        <v>1</v>
      </c>
    </row>
    <row r="32" spans="1:80" x14ac:dyDescent="0.2">
      <c r="A32" s="302"/>
      <c r="B32" s="303"/>
      <c r="C32" s="304" t="s">
        <v>2312</v>
      </c>
      <c r="D32" s="305"/>
      <c r="E32" s="305"/>
      <c r="F32" s="305"/>
      <c r="G32" s="306"/>
      <c r="I32" s="307"/>
      <c r="K32" s="307"/>
      <c r="L32" s="308" t="s">
        <v>2312</v>
      </c>
      <c r="O32" s="293">
        <v>3</v>
      </c>
    </row>
    <row r="33" spans="1:80" x14ac:dyDescent="0.2">
      <c r="A33" s="302"/>
      <c r="B33" s="309"/>
      <c r="C33" s="310" t="s">
        <v>2313</v>
      </c>
      <c r="D33" s="311"/>
      <c r="E33" s="312">
        <v>52</v>
      </c>
      <c r="F33" s="313"/>
      <c r="G33" s="314"/>
      <c r="H33" s="315"/>
      <c r="I33" s="307"/>
      <c r="J33" s="316"/>
      <c r="K33" s="307"/>
      <c r="M33" s="308">
        <v>52</v>
      </c>
      <c r="O33" s="293"/>
    </row>
    <row r="34" spans="1:80" x14ac:dyDescent="0.2">
      <c r="A34" s="317"/>
      <c r="B34" s="318" t="s">
        <v>101</v>
      </c>
      <c r="C34" s="319" t="s">
        <v>192</v>
      </c>
      <c r="D34" s="320"/>
      <c r="E34" s="321"/>
      <c r="F34" s="322"/>
      <c r="G34" s="323">
        <f>SUM(G7:G33)</f>
        <v>0</v>
      </c>
      <c r="H34" s="324"/>
      <c r="I34" s="325">
        <f>SUM(I7:I33)</f>
        <v>87.100000000000009</v>
      </c>
      <c r="J34" s="324"/>
      <c r="K34" s="325">
        <f>SUM(K7:K33)</f>
        <v>0</v>
      </c>
      <c r="O34" s="293">
        <v>4</v>
      </c>
      <c r="BA34" s="326">
        <f>SUM(BA7:BA33)</f>
        <v>0</v>
      </c>
      <c r="BB34" s="326">
        <f>SUM(BB7:BB33)</f>
        <v>0</v>
      </c>
      <c r="BC34" s="326">
        <f>SUM(BC7:BC33)</f>
        <v>0</v>
      </c>
      <c r="BD34" s="326">
        <f>SUM(BD7:BD33)</f>
        <v>0</v>
      </c>
      <c r="BE34" s="326">
        <f>SUM(BE7:BE33)</f>
        <v>0</v>
      </c>
    </row>
    <row r="35" spans="1:80" x14ac:dyDescent="0.2">
      <c r="A35" s="283" t="s">
        <v>97</v>
      </c>
      <c r="B35" s="284" t="s">
        <v>855</v>
      </c>
      <c r="C35" s="285" t="s">
        <v>856</v>
      </c>
      <c r="D35" s="286"/>
      <c r="E35" s="287"/>
      <c r="F35" s="287"/>
      <c r="G35" s="288"/>
      <c r="H35" s="289"/>
      <c r="I35" s="290"/>
      <c r="J35" s="291"/>
      <c r="K35" s="292"/>
      <c r="O35" s="293">
        <v>1</v>
      </c>
    </row>
    <row r="36" spans="1:80" ht="22.5" x14ac:dyDescent="0.2">
      <c r="A36" s="294">
        <v>10</v>
      </c>
      <c r="B36" s="295" t="s">
        <v>2314</v>
      </c>
      <c r="C36" s="296" t="s">
        <v>2315</v>
      </c>
      <c r="D36" s="297" t="s">
        <v>195</v>
      </c>
      <c r="E36" s="298">
        <v>130</v>
      </c>
      <c r="F36" s="298">
        <v>0</v>
      </c>
      <c r="G36" s="299">
        <f>E36*F36</f>
        <v>0</v>
      </c>
      <c r="H36" s="300">
        <v>0.16</v>
      </c>
      <c r="I36" s="301">
        <f>E36*H36</f>
        <v>20.8</v>
      </c>
      <c r="J36" s="300">
        <v>0</v>
      </c>
      <c r="K36" s="301">
        <f>E36*J36</f>
        <v>0</v>
      </c>
      <c r="O36" s="293">
        <v>2</v>
      </c>
      <c r="AA36" s="262">
        <v>1</v>
      </c>
      <c r="AB36" s="262">
        <v>0</v>
      </c>
      <c r="AC36" s="262">
        <v>0</v>
      </c>
      <c r="AZ36" s="262">
        <v>1</v>
      </c>
      <c r="BA36" s="262">
        <f>IF(AZ36=1,G36,0)</f>
        <v>0</v>
      </c>
      <c r="BB36" s="262">
        <f>IF(AZ36=2,G36,0)</f>
        <v>0</v>
      </c>
      <c r="BC36" s="262">
        <f>IF(AZ36=3,G36,0)</f>
        <v>0</v>
      </c>
      <c r="BD36" s="262">
        <f>IF(AZ36=4,G36,0)</f>
        <v>0</v>
      </c>
      <c r="BE36" s="262">
        <f>IF(AZ36=5,G36,0)</f>
        <v>0</v>
      </c>
      <c r="CA36" s="293">
        <v>1</v>
      </c>
      <c r="CB36" s="293">
        <v>0</v>
      </c>
    </row>
    <row r="37" spans="1:80" x14ac:dyDescent="0.2">
      <c r="A37" s="302"/>
      <c r="B37" s="303"/>
      <c r="C37" s="304" t="s">
        <v>2316</v>
      </c>
      <c r="D37" s="305"/>
      <c r="E37" s="305"/>
      <c r="F37" s="305"/>
      <c r="G37" s="306"/>
      <c r="I37" s="307"/>
      <c r="K37" s="307"/>
      <c r="L37" s="308" t="s">
        <v>2316</v>
      </c>
      <c r="O37" s="293">
        <v>3</v>
      </c>
    </row>
    <row r="38" spans="1:80" x14ac:dyDescent="0.2">
      <c r="A38" s="302"/>
      <c r="B38" s="309"/>
      <c r="C38" s="310" t="s">
        <v>370</v>
      </c>
      <c r="D38" s="311"/>
      <c r="E38" s="312">
        <v>130</v>
      </c>
      <c r="F38" s="313"/>
      <c r="G38" s="314"/>
      <c r="H38" s="315"/>
      <c r="I38" s="307"/>
      <c r="J38" s="316"/>
      <c r="K38" s="307"/>
      <c r="M38" s="308">
        <v>130</v>
      </c>
      <c r="O38" s="293"/>
    </row>
    <row r="39" spans="1:80" ht="22.5" x14ac:dyDescent="0.2">
      <c r="A39" s="294">
        <v>11</v>
      </c>
      <c r="B39" s="295" t="s">
        <v>2317</v>
      </c>
      <c r="C39" s="296" t="s">
        <v>2318</v>
      </c>
      <c r="D39" s="297" t="s">
        <v>195</v>
      </c>
      <c r="E39" s="298">
        <v>156</v>
      </c>
      <c r="F39" s="298">
        <v>0</v>
      </c>
      <c r="G39" s="299">
        <f>E39*F39</f>
        <v>0</v>
      </c>
      <c r="H39" s="300">
        <v>0</v>
      </c>
      <c r="I39" s="301">
        <f>E39*H39</f>
        <v>0</v>
      </c>
      <c r="J39" s="300">
        <v>0</v>
      </c>
      <c r="K39" s="301">
        <f>E39*J39</f>
        <v>0</v>
      </c>
      <c r="O39" s="293">
        <v>2</v>
      </c>
      <c r="AA39" s="262">
        <v>1</v>
      </c>
      <c r="AB39" s="262">
        <v>0</v>
      </c>
      <c r="AC39" s="262">
        <v>0</v>
      </c>
      <c r="AZ39" s="262">
        <v>1</v>
      </c>
      <c r="BA39" s="262">
        <f>IF(AZ39=1,G39,0)</f>
        <v>0</v>
      </c>
      <c r="BB39" s="262">
        <f>IF(AZ39=2,G39,0)</f>
        <v>0</v>
      </c>
      <c r="BC39" s="262">
        <f>IF(AZ39=3,G39,0)</f>
        <v>0</v>
      </c>
      <c r="BD39" s="262">
        <f>IF(AZ39=4,G39,0)</f>
        <v>0</v>
      </c>
      <c r="BE39" s="262">
        <f>IF(AZ39=5,G39,0)</f>
        <v>0</v>
      </c>
      <c r="CA39" s="293">
        <v>1</v>
      </c>
      <c r="CB39" s="293">
        <v>0</v>
      </c>
    </row>
    <row r="40" spans="1:80" x14ac:dyDescent="0.2">
      <c r="A40" s="302"/>
      <c r="B40" s="309"/>
      <c r="C40" s="310" t="s">
        <v>2319</v>
      </c>
      <c r="D40" s="311"/>
      <c r="E40" s="312">
        <v>156</v>
      </c>
      <c r="F40" s="313"/>
      <c r="G40" s="314"/>
      <c r="H40" s="315"/>
      <c r="I40" s="307"/>
      <c r="J40" s="316"/>
      <c r="K40" s="307"/>
      <c r="M40" s="308" t="s">
        <v>2319</v>
      </c>
      <c r="O40" s="293"/>
    </row>
    <row r="41" spans="1:80" x14ac:dyDescent="0.2">
      <c r="A41" s="317"/>
      <c r="B41" s="318" t="s">
        <v>101</v>
      </c>
      <c r="C41" s="319" t="s">
        <v>857</v>
      </c>
      <c r="D41" s="320"/>
      <c r="E41" s="321"/>
      <c r="F41" s="322"/>
      <c r="G41" s="323">
        <f>SUM(G35:G40)</f>
        <v>0</v>
      </c>
      <c r="H41" s="324"/>
      <c r="I41" s="325">
        <f>SUM(I35:I40)</f>
        <v>20.8</v>
      </c>
      <c r="J41" s="324"/>
      <c r="K41" s="325">
        <f>SUM(K35:K40)</f>
        <v>0</v>
      </c>
      <c r="O41" s="293">
        <v>4</v>
      </c>
      <c r="BA41" s="326">
        <f>SUM(BA35:BA40)</f>
        <v>0</v>
      </c>
      <c r="BB41" s="326">
        <f>SUM(BB35:BB40)</f>
        <v>0</v>
      </c>
      <c r="BC41" s="326">
        <f>SUM(BC35:BC40)</f>
        <v>0</v>
      </c>
      <c r="BD41" s="326">
        <f>SUM(BD35:BD40)</f>
        <v>0</v>
      </c>
      <c r="BE41" s="326">
        <f>SUM(BE35:BE40)</f>
        <v>0</v>
      </c>
    </row>
    <row r="42" spans="1:80" x14ac:dyDescent="0.2">
      <c r="A42" s="283" t="s">
        <v>97</v>
      </c>
      <c r="B42" s="284" t="s">
        <v>216</v>
      </c>
      <c r="C42" s="285" t="s">
        <v>217</v>
      </c>
      <c r="D42" s="286"/>
      <c r="E42" s="287"/>
      <c r="F42" s="287"/>
      <c r="G42" s="288"/>
      <c r="H42" s="289"/>
      <c r="I42" s="290"/>
      <c r="J42" s="291"/>
      <c r="K42" s="292"/>
      <c r="O42" s="293">
        <v>1</v>
      </c>
    </row>
    <row r="43" spans="1:80" x14ac:dyDescent="0.2">
      <c r="A43" s="294">
        <v>12</v>
      </c>
      <c r="B43" s="295" t="s">
        <v>2320</v>
      </c>
      <c r="C43" s="296" t="s">
        <v>2321</v>
      </c>
      <c r="D43" s="297" t="s">
        <v>202</v>
      </c>
      <c r="E43" s="298">
        <v>130</v>
      </c>
      <c r="F43" s="298">
        <v>0</v>
      </c>
      <c r="G43" s="299">
        <f>E43*F43</f>
        <v>0</v>
      </c>
      <c r="H43" s="300">
        <v>0</v>
      </c>
      <c r="I43" s="301">
        <f>E43*H43</f>
        <v>0</v>
      </c>
      <c r="J43" s="300">
        <v>0</v>
      </c>
      <c r="K43" s="301">
        <f>E43*J43</f>
        <v>0</v>
      </c>
      <c r="O43" s="293">
        <v>2</v>
      </c>
      <c r="AA43" s="262">
        <v>1</v>
      </c>
      <c r="AB43" s="262">
        <v>1</v>
      </c>
      <c r="AC43" s="262">
        <v>1</v>
      </c>
      <c r="AZ43" s="262">
        <v>1</v>
      </c>
      <c r="BA43" s="262">
        <f>IF(AZ43=1,G43,0)</f>
        <v>0</v>
      </c>
      <c r="BB43" s="262">
        <f>IF(AZ43=2,G43,0)</f>
        <v>0</v>
      </c>
      <c r="BC43" s="262">
        <f>IF(AZ43=3,G43,0)</f>
        <v>0</v>
      </c>
      <c r="BD43" s="262">
        <f>IF(AZ43=4,G43,0)</f>
        <v>0</v>
      </c>
      <c r="BE43" s="262">
        <f>IF(AZ43=5,G43,0)</f>
        <v>0</v>
      </c>
      <c r="CA43" s="293">
        <v>1</v>
      </c>
      <c r="CB43" s="293">
        <v>1</v>
      </c>
    </row>
    <row r="44" spans="1:80" x14ac:dyDescent="0.2">
      <c r="A44" s="302"/>
      <c r="B44" s="309"/>
      <c r="C44" s="310" t="s">
        <v>2322</v>
      </c>
      <c r="D44" s="311"/>
      <c r="E44" s="312">
        <v>130</v>
      </c>
      <c r="F44" s="313"/>
      <c r="G44" s="314"/>
      <c r="H44" s="315"/>
      <c r="I44" s="307"/>
      <c r="J44" s="316"/>
      <c r="K44" s="307"/>
      <c r="M44" s="308" t="s">
        <v>2322</v>
      </c>
      <c r="O44" s="293"/>
    </row>
    <row r="45" spans="1:80" x14ac:dyDescent="0.2">
      <c r="A45" s="294">
        <v>13</v>
      </c>
      <c r="B45" s="295" t="s">
        <v>2323</v>
      </c>
      <c r="C45" s="296" t="s">
        <v>2324</v>
      </c>
      <c r="D45" s="297" t="s">
        <v>265</v>
      </c>
      <c r="E45" s="298">
        <v>28</v>
      </c>
      <c r="F45" s="298">
        <v>0</v>
      </c>
      <c r="G45" s="299">
        <f>E45*F45</f>
        <v>0</v>
      </c>
      <c r="H45" s="300">
        <v>2E-3</v>
      </c>
      <c r="I45" s="301">
        <f>E45*H45</f>
        <v>5.6000000000000001E-2</v>
      </c>
      <c r="J45" s="300"/>
      <c r="K45" s="301">
        <f>E45*J45</f>
        <v>0</v>
      </c>
      <c r="O45" s="293">
        <v>2</v>
      </c>
      <c r="AA45" s="262">
        <v>3</v>
      </c>
      <c r="AB45" s="262">
        <v>1</v>
      </c>
      <c r="AC45" s="262">
        <v>28324425</v>
      </c>
      <c r="AZ45" s="262">
        <v>1</v>
      </c>
      <c r="BA45" s="262">
        <f>IF(AZ45=1,G45,0)</f>
        <v>0</v>
      </c>
      <c r="BB45" s="262">
        <f>IF(AZ45=2,G45,0)</f>
        <v>0</v>
      </c>
      <c r="BC45" s="262">
        <f>IF(AZ45=3,G45,0)</f>
        <v>0</v>
      </c>
      <c r="BD45" s="262">
        <f>IF(AZ45=4,G45,0)</f>
        <v>0</v>
      </c>
      <c r="BE45" s="262">
        <f>IF(AZ45=5,G45,0)</f>
        <v>0</v>
      </c>
      <c r="CA45" s="293">
        <v>3</v>
      </c>
      <c r="CB45" s="293">
        <v>1</v>
      </c>
    </row>
    <row r="46" spans="1:80" x14ac:dyDescent="0.2">
      <c r="A46" s="302"/>
      <c r="B46" s="303"/>
      <c r="C46" s="304" t="s">
        <v>2325</v>
      </c>
      <c r="D46" s="305"/>
      <c r="E46" s="305"/>
      <c r="F46" s="305"/>
      <c r="G46" s="306"/>
      <c r="I46" s="307"/>
      <c r="K46" s="307"/>
      <c r="L46" s="308" t="s">
        <v>2325</v>
      </c>
      <c r="O46" s="293">
        <v>3</v>
      </c>
    </row>
    <row r="47" spans="1:80" x14ac:dyDescent="0.2">
      <c r="A47" s="302"/>
      <c r="B47" s="303"/>
      <c r="C47" s="304"/>
      <c r="D47" s="305"/>
      <c r="E47" s="305"/>
      <c r="F47" s="305"/>
      <c r="G47" s="306"/>
      <c r="I47" s="307"/>
      <c r="K47" s="307"/>
      <c r="L47" s="308"/>
      <c r="O47" s="293">
        <v>3</v>
      </c>
    </row>
    <row r="48" spans="1:80" x14ac:dyDescent="0.2">
      <c r="A48" s="302"/>
      <c r="B48" s="303"/>
      <c r="C48" s="304" t="s">
        <v>2326</v>
      </c>
      <c r="D48" s="305"/>
      <c r="E48" s="305"/>
      <c r="F48" s="305"/>
      <c r="G48" s="306"/>
      <c r="I48" s="307"/>
      <c r="K48" s="307"/>
      <c r="L48" s="308" t="s">
        <v>2326</v>
      </c>
      <c r="O48" s="293">
        <v>3</v>
      </c>
    </row>
    <row r="49" spans="1:80" x14ac:dyDescent="0.2">
      <c r="A49" s="302"/>
      <c r="B49" s="303"/>
      <c r="C49" s="304" t="s">
        <v>2327</v>
      </c>
      <c r="D49" s="305"/>
      <c r="E49" s="305"/>
      <c r="F49" s="305"/>
      <c r="G49" s="306"/>
      <c r="I49" s="307"/>
      <c r="K49" s="307"/>
      <c r="L49" s="308" t="s">
        <v>2327</v>
      </c>
      <c r="O49" s="293">
        <v>3</v>
      </c>
    </row>
    <row r="50" spans="1:80" x14ac:dyDescent="0.2">
      <c r="A50" s="302"/>
      <c r="B50" s="303"/>
      <c r="C50" s="304" t="s">
        <v>2328</v>
      </c>
      <c r="D50" s="305"/>
      <c r="E50" s="305"/>
      <c r="F50" s="305"/>
      <c r="G50" s="306"/>
      <c r="I50" s="307"/>
      <c r="K50" s="307"/>
      <c r="L50" s="308" t="s">
        <v>2328</v>
      </c>
      <c r="O50" s="293">
        <v>3</v>
      </c>
    </row>
    <row r="51" spans="1:80" x14ac:dyDescent="0.2">
      <c r="A51" s="302"/>
      <c r="B51" s="303"/>
      <c r="C51" s="304"/>
      <c r="D51" s="305"/>
      <c r="E51" s="305"/>
      <c r="F51" s="305"/>
      <c r="G51" s="306"/>
      <c r="I51" s="307"/>
      <c r="K51" s="307"/>
      <c r="L51" s="308"/>
      <c r="O51" s="293">
        <v>3</v>
      </c>
    </row>
    <row r="52" spans="1:80" ht="22.5" x14ac:dyDescent="0.2">
      <c r="A52" s="302"/>
      <c r="B52" s="303"/>
      <c r="C52" s="304" t="s">
        <v>2329</v>
      </c>
      <c r="D52" s="305"/>
      <c r="E52" s="305"/>
      <c r="F52" s="305"/>
      <c r="G52" s="306"/>
      <c r="I52" s="307"/>
      <c r="K52" s="307"/>
      <c r="L52" s="308" t="s">
        <v>2329</v>
      </c>
      <c r="O52" s="293">
        <v>3</v>
      </c>
    </row>
    <row r="53" spans="1:80" x14ac:dyDescent="0.2">
      <c r="A53" s="302"/>
      <c r="B53" s="309"/>
      <c r="C53" s="310" t="s">
        <v>2330</v>
      </c>
      <c r="D53" s="311"/>
      <c r="E53" s="312">
        <v>28</v>
      </c>
      <c r="F53" s="313"/>
      <c r="G53" s="314"/>
      <c r="H53" s="315"/>
      <c r="I53" s="307"/>
      <c r="J53" s="316"/>
      <c r="K53" s="307"/>
      <c r="M53" s="308">
        <v>28</v>
      </c>
      <c r="O53" s="293"/>
    </row>
    <row r="54" spans="1:80" x14ac:dyDescent="0.2">
      <c r="A54" s="317"/>
      <c r="B54" s="318" t="s">
        <v>101</v>
      </c>
      <c r="C54" s="319" t="s">
        <v>218</v>
      </c>
      <c r="D54" s="320"/>
      <c r="E54" s="321"/>
      <c r="F54" s="322"/>
      <c r="G54" s="323">
        <f>SUM(G42:G53)</f>
        <v>0</v>
      </c>
      <c r="H54" s="324"/>
      <c r="I54" s="325">
        <f>SUM(I42:I53)</f>
        <v>5.6000000000000001E-2</v>
      </c>
      <c r="J54" s="324"/>
      <c r="K54" s="325">
        <f>SUM(K42:K53)</f>
        <v>0</v>
      </c>
      <c r="O54" s="293">
        <v>4</v>
      </c>
      <c r="BA54" s="326">
        <f>SUM(BA42:BA53)</f>
        <v>0</v>
      </c>
      <c r="BB54" s="326">
        <f>SUM(BB42:BB53)</f>
        <v>0</v>
      </c>
      <c r="BC54" s="326">
        <f>SUM(BC42:BC53)</f>
        <v>0</v>
      </c>
      <c r="BD54" s="326">
        <f>SUM(BD42:BD53)</f>
        <v>0</v>
      </c>
      <c r="BE54" s="326">
        <f>SUM(BE42:BE53)</f>
        <v>0</v>
      </c>
    </row>
    <row r="55" spans="1:80" x14ac:dyDescent="0.2">
      <c r="A55" s="283" t="s">
        <v>97</v>
      </c>
      <c r="B55" s="284" t="s">
        <v>222</v>
      </c>
      <c r="C55" s="285" t="s">
        <v>223</v>
      </c>
      <c r="D55" s="286"/>
      <c r="E55" s="287"/>
      <c r="F55" s="287"/>
      <c r="G55" s="288"/>
      <c r="H55" s="289"/>
      <c r="I55" s="290"/>
      <c r="J55" s="291"/>
      <c r="K55" s="292"/>
      <c r="O55" s="293">
        <v>1</v>
      </c>
    </row>
    <row r="56" spans="1:80" x14ac:dyDescent="0.2">
      <c r="A56" s="294">
        <v>14</v>
      </c>
      <c r="B56" s="295" t="s">
        <v>1696</v>
      </c>
      <c r="C56" s="296" t="s">
        <v>226</v>
      </c>
      <c r="D56" s="297" t="s">
        <v>227</v>
      </c>
      <c r="E56" s="298">
        <v>107.956</v>
      </c>
      <c r="F56" s="298">
        <v>0</v>
      </c>
      <c r="G56" s="299">
        <f>E56*F56</f>
        <v>0</v>
      </c>
      <c r="H56" s="300">
        <v>0</v>
      </c>
      <c r="I56" s="301">
        <f>E56*H56</f>
        <v>0</v>
      </c>
      <c r="J56" s="300"/>
      <c r="K56" s="301">
        <f>E56*J56</f>
        <v>0</v>
      </c>
      <c r="O56" s="293">
        <v>2</v>
      </c>
      <c r="AA56" s="262">
        <v>7</v>
      </c>
      <c r="AB56" s="262">
        <v>1</v>
      </c>
      <c r="AC56" s="262">
        <v>2</v>
      </c>
      <c r="AZ56" s="262">
        <v>1</v>
      </c>
      <c r="BA56" s="262">
        <f>IF(AZ56=1,G56,0)</f>
        <v>0</v>
      </c>
      <c r="BB56" s="262">
        <f>IF(AZ56=2,G56,0)</f>
        <v>0</v>
      </c>
      <c r="BC56" s="262">
        <f>IF(AZ56=3,G56,0)</f>
        <v>0</v>
      </c>
      <c r="BD56" s="262">
        <f>IF(AZ56=4,G56,0)</f>
        <v>0</v>
      </c>
      <c r="BE56" s="262">
        <f>IF(AZ56=5,G56,0)</f>
        <v>0</v>
      </c>
      <c r="CA56" s="293">
        <v>7</v>
      </c>
      <c r="CB56" s="293">
        <v>1</v>
      </c>
    </row>
    <row r="57" spans="1:80" x14ac:dyDescent="0.2">
      <c r="A57" s="317"/>
      <c r="B57" s="318" t="s">
        <v>101</v>
      </c>
      <c r="C57" s="319" t="s">
        <v>224</v>
      </c>
      <c r="D57" s="320"/>
      <c r="E57" s="321"/>
      <c r="F57" s="322"/>
      <c r="G57" s="323">
        <f>SUM(G55:G56)</f>
        <v>0</v>
      </c>
      <c r="H57" s="324"/>
      <c r="I57" s="325">
        <f>SUM(I55:I56)</f>
        <v>0</v>
      </c>
      <c r="J57" s="324"/>
      <c r="K57" s="325">
        <f>SUM(K55:K56)</f>
        <v>0</v>
      </c>
      <c r="O57" s="293">
        <v>4</v>
      </c>
      <c r="BA57" s="326">
        <f>SUM(BA55:BA56)</f>
        <v>0</v>
      </c>
      <c r="BB57" s="326">
        <f>SUM(BB55:BB56)</f>
        <v>0</v>
      </c>
      <c r="BC57" s="326">
        <f>SUM(BC55:BC56)</f>
        <v>0</v>
      </c>
      <c r="BD57" s="326">
        <f>SUM(BD55:BD56)</f>
        <v>0</v>
      </c>
      <c r="BE57" s="326">
        <f>SUM(BE55:BE56)</f>
        <v>0</v>
      </c>
    </row>
    <row r="58" spans="1:80" x14ac:dyDescent="0.2">
      <c r="E58" s="262"/>
    </row>
    <row r="59" spans="1:80" x14ac:dyDescent="0.2">
      <c r="E59" s="262"/>
    </row>
    <row r="60" spans="1:80" x14ac:dyDescent="0.2">
      <c r="E60" s="262"/>
    </row>
    <row r="61" spans="1:80" x14ac:dyDescent="0.2">
      <c r="E61" s="262"/>
    </row>
    <row r="62" spans="1:80" x14ac:dyDescent="0.2">
      <c r="E62" s="262"/>
    </row>
    <row r="63" spans="1:80" x14ac:dyDescent="0.2">
      <c r="E63" s="262"/>
    </row>
    <row r="64" spans="1:80" x14ac:dyDescent="0.2">
      <c r="E64" s="262"/>
    </row>
    <row r="65" spans="5:5" x14ac:dyDescent="0.2">
      <c r="E65" s="262"/>
    </row>
    <row r="66" spans="5:5" x14ac:dyDescent="0.2">
      <c r="E66" s="262"/>
    </row>
    <row r="67" spans="5:5" x14ac:dyDescent="0.2">
      <c r="E67" s="262"/>
    </row>
    <row r="68" spans="5:5" x14ac:dyDescent="0.2">
      <c r="E68" s="262"/>
    </row>
    <row r="69" spans="5:5" x14ac:dyDescent="0.2">
      <c r="E69" s="262"/>
    </row>
    <row r="70" spans="5:5" x14ac:dyDescent="0.2">
      <c r="E70" s="262"/>
    </row>
    <row r="71" spans="5:5" x14ac:dyDescent="0.2">
      <c r="E71" s="262"/>
    </row>
    <row r="72" spans="5:5" x14ac:dyDescent="0.2">
      <c r="E72" s="262"/>
    </row>
    <row r="73" spans="5:5" x14ac:dyDescent="0.2">
      <c r="E73" s="262"/>
    </row>
    <row r="74" spans="5:5" x14ac:dyDescent="0.2">
      <c r="E74" s="262"/>
    </row>
    <row r="75" spans="5:5" x14ac:dyDescent="0.2">
      <c r="E75" s="262"/>
    </row>
    <row r="76" spans="5:5" x14ac:dyDescent="0.2">
      <c r="E76" s="262"/>
    </row>
    <row r="77" spans="5:5" x14ac:dyDescent="0.2">
      <c r="E77" s="262"/>
    </row>
    <row r="78" spans="5:5" x14ac:dyDescent="0.2">
      <c r="E78" s="262"/>
    </row>
    <row r="79" spans="5:5" x14ac:dyDescent="0.2">
      <c r="E79" s="262"/>
    </row>
    <row r="80" spans="5:5" x14ac:dyDescent="0.2">
      <c r="E80" s="262"/>
    </row>
    <row r="81" spans="1:7" x14ac:dyDescent="0.2">
      <c r="A81" s="316"/>
      <c r="B81" s="316"/>
      <c r="C81" s="316"/>
      <c r="D81" s="316"/>
      <c r="E81" s="316"/>
      <c r="F81" s="316"/>
      <c r="G81" s="316"/>
    </row>
    <row r="82" spans="1:7" x14ac:dyDescent="0.2">
      <c r="A82" s="316"/>
      <c r="B82" s="316"/>
      <c r="C82" s="316"/>
      <c r="D82" s="316"/>
      <c r="E82" s="316"/>
      <c r="F82" s="316"/>
      <c r="G82" s="316"/>
    </row>
    <row r="83" spans="1:7" x14ac:dyDescent="0.2">
      <c r="A83" s="316"/>
      <c r="B83" s="316"/>
      <c r="C83" s="316"/>
      <c r="D83" s="316"/>
      <c r="E83" s="316"/>
      <c r="F83" s="316"/>
      <c r="G83" s="316"/>
    </row>
    <row r="84" spans="1:7" x14ac:dyDescent="0.2">
      <c r="A84" s="316"/>
      <c r="B84" s="316"/>
      <c r="C84" s="316"/>
      <c r="D84" s="316"/>
      <c r="E84" s="316"/>
      <c r="F84" s="316"/>
      <c r="G84" s="316"/>
    </row>
    <row r="85" spans="1:7" x14ac:dyDescent="0.2">
      <c r="E85" s="262"/>
    </row>
    <row r="86" spans="1:7" x14ac:dyDescent="0.2">
      <c r="E86" s="262"/>
    </row>
    <row r="87" spans="1:7" x14ac:dyDescent="0.2">
      <c r="E87" s="262"/>
    </row>
    <row r="88" spans="1:7" x14ac:dyDescent="0.2">
      <c r="E88" s="262"/>
    </row>
    <row r="89" spans="1:7" x14ac:dyDescent="0.2">
      <c r="E89" s="262"/>
    </row>
    <row r="90" spans="1:7" x14ac:dyDescent="0.2">
      <c r="E90" s="262"/>
    </row>
    <row r="91" spans="1:7" x14ac:dyDescent="0.2">
      <c r="E91" s="262"/>
    </row>
    <row r="92" spans="1:7" x14ac:dyDescent="0.2">
      <c r="E92" s="262"/>
    </row>
    <row r="93" spans="1:7" x14ac:dyDescent="0.2">
      <c r="E93" s="262"/>
    </row>
    <row r="94" spans="1:7" x14ac:dyDescent="0.2">
      <c r="E94" s="262"/>
    </row>
    <row r="95" spans="1:7" x14ac:dyDescent="0.2">
      <c r="E95" s="262"/>
    </row>
    <row r="96" spans="1:7" x14ac:dyDescent="0.2">
      <c r="E96" s="262"/>
    </row>
    <row r="97" spans="5:5" x14ac:dyDescent="0.2">
      <c r="E97" s="262"/>
    </row>
    <row r="98" spans="5:5" x14ac:dyDescent="0.2">
      <c r="E98" s="262"/>
    </row>
    <row r="99" spans="5:5" x14ac:dyDescent="0.2">
      <c r="E99" s="262"/>
    </row>
    <row r="100" spans="5:5" x14ac:dyDescent="0.2">
      <c r="E100" s="262"/>
    </row>
    <row r="101" spans="5:5" x14ac:dyDescent="0.2">
      <c r="E101" s="262"/>
    </row>
    <row r="102" spans="5:5" x14ac:dyDescent="0.2">
      <c r="E102" s="262"/>
    </row>
    <row r="103" spans="5:5" x14ac:dyDescent="0.2">
      <c r="E103" s="262"/>
    </row>
    <row r="104" spans="5:5" x14ac:dyDescent="0.2">
      <c r="E104" s="262"/>
    </row>
    <row r="105" spans="5:5" x14ac:dyDescent="0.2">
      <c r="E105" s="262"/>
    </row>
    <row r="106" spans="5:5" x14ac:dyDescent="0.2">
      <c r="E106" s="262"/>
    </row>
    <row r="107" spans="5:5" x14ac:dyDescent="0.2">
      <c r="E107" s="262"/>
    </row>
    <row r="108" spans="5:5" x14ac:dyDescent="0.2">
      <c r="E108" s="262"/>
    </row>
    <row r="109" spans="5:5" x14ac:dyDescent="0.2">
      <c r="E109" s="262"/>
    </row>
    <row r="110" spans="5:5" x14ac:dyDescent="0.2">
      <c r="E110" s="262"/>
    </row>
    <row r="111" spans="5:5" x14ac:dyDescent="0.2">
      <c r="E111" s="262"/>
    </row>
    <row r="112" spans="5:5" x14ac:dyDescent="0.2">
      <c r="E112" s="262"/>
    </row>
    <row r="113" spans="1:7" x14ac:dyDescent="0.2">
      <c r="E113" s="262"/>
    </row>
    <row r="114" spans="1:7" x14ac:dyDescent="0.2">
      <c r="E114" s="262"/>
    </row>
    <row r="115" spans="1:7" x14ac:dyDescent="0.2">
      <c r="E115" s="262"/>
    </row>
    <row r="116" spans="1:7" x14ac:dyDescent="0.2">
      <c r="A116" s="327"/>
      <c r="B116" s="327"/>
    </row>
    <row r="117" spans="1:7" x14ac:dyDescent="0.2">
      <c r="A117" s="316"/>
      <c r="B117" s="316"/>
      <c r="C117" s="328"/>
      <c r="D117" s="328"/>
      <c r="E117" s="329"/>
      <c r="F117" s="328"/>
      <c r="G117" s="330"/>
    </row>
    <row r="118" spans="1:7" x14ac:dyDescent="0.2">
      <c r="A118" s="331"/>
      <c r="B118" s="331"/>
      <c r="C118" s="316"/>
      <c r="D118" s="316"/>
      <c r="E118" s="332"/>
      <c r="F118" s="316"/>
      <c r="G118" s="316"/>
    </row>
    <row r="119" spans="1:7" x14ac:dyDescent="0.2">
      <c r="A119" s="316"/>
      <c r="B119" s="316"/>
      <c r="C119" s="316"/>
      <c r="D119" s="316"/>
      <c r="E119" s="332"/>
      <c r="F119" s="316"/>
      <c r="G119" s="316"/>
    </row>
    <row r="120" spans="1:7" x14ac:dyDescent="0.2">
      <c r="A120" s="316"/>
      <c r="B120" s="316"/>
      <c r="C120" s="316"/>
      <c r="D120" s="316"/>
      <c r="E120" s="332"/>
      <c r="F120" s="316"/>
      <c r="G120" s="316"/>
    </row>
    <row r="121" spans="1:7" x14ac:dyDescent="0.2">
      <c r="A121" s="316"/>
      <c r="B121" s="316"/>
      <c r="C121" s="316"/>
      <c r="D121" s="316"/>
      <c r="E121" s="332"/>
      <c r="F121" s="316"/>
      <c r="G121" s="316"/>
    </row>
    <row r="122" spans="1:7" x14ac:dyDescent="0.2">
      <c r="A122" s="316"/>
      <c r="B122" s="316"/>
      <c r="C122" s="316"/>
      <c r="D122" s="316"/>
      <c r="E122" s="332"/>
      <c r="F122" s="316"/>
      <c r="G122" s="316"/>
    </row>
    <row r="123" spans="1:7" x14ac:dyDescent="0.2">
      <c r="A123" s="316"/>
      <c r="B123" s="316"/>
      <c r="C123" s="316"/>
      <c r="D123" s="316"/>
      <c r="E123" s="332"/>
      <c r="F123" s="316"/>
      <c r="G123" s="316"/>
    </row>
    <row r="124" spans="1:7" x14ac:dyDescent="0.2">
      <c r="A124" s="316"/>
      <c r="B124" s="316"/>
      <c r="C124" s="316"/>
      <c r="D124" s="316"/>
      <c r="E124" s="332"/>
      <c r="F124" s="316"/>
      <c r="G124" s="316"/>
    </row>
    <row r="125" spans="1:7" x14ac:dyDescent="0.2">
      <c r="A125" s="316"/>
      <c r="B125" s="316"/>
      <c r="C125" s="316"/>
      <c r="D125" s="316"/>
      <c r="E125" s="332"/>
      <c r="F125" s="316"/>
      <c r="G125" s="316"/>
    </row>
    <row r="126" spans="1:7" x14ac:dyDescent="0.2">
      <c r="A126" s="316"/>
      <c r="B126" s="316"/>
      <c r="C126" s="316"/>
      <c r="D126" s="316"/>
      <c r="E126" s="332"/>
      <c r="F126" s="316"/>
      <c r="G126" s="316"/>
    </row>
    <row r="127" spans="1:7" x14ac:dyDescent="0.2">
      <c r="A127" s="316"/>
      <c r="B127" s="316"/>
      <c r="C127" s="316"/>
      <c r="D127" s="316"/>
      <c r="E127" s="332"/>
      <c r="F127" s="316"/>
      <c r="G127" s="316"/>
    </row>
    <row r="128" spans="1:7" x14ac:dyDescent="0.2">
      <c r="A128" s="316"/>
      <c r="B128" s="316"/>
      <c r="C128" s="316"/>
      <c r="D128" s="316"/>
      <c r="E128" s="332"/>
      <c r="F128" s="316"/>
      <c r="G128" s="316"/>
    </row>
    <row r="129" spans="1:7" x14ac:dyDescent="0.2">
      <c r="A129" s="316"/>
      <c r="B129" s="316"/>
      <c r="C129" s="316"/>
      <c r="D129" s="316"/>
      <c r="E129" s="332"/>
      <c r="F129" s="316"/>
      <c r="G129" s="316"/>
    </row>
    <row r="130" spans="1:7" x14ac:dyDescent="0.2">
      <c r="A130" s="316"/>
      <c r="B130" s="316"/>
      <c r="C130" s="316"/>
      <c r="D130" s="316"/>
      <c r="E130" s="332"/>
      <c r="F130" s="316"/>
      <c r="G130" s="316"/>
    </row>
  </sheetData>
  <mergeCells count="33">
    <mergeCell ref="C53:D53"/>
    <mergeCell ref="C44:D44"/>
    <mergeCell ref="C46:G46"/>
    <mergeCell ref="C47:G47"/>
    <mergeCell ref="C48:G48"/>
    <mergeCell ref="C49:G49"/>
    <mergeCell ref="C50:G50"/>
    <mergeCell ref="C51:G51"/>
    <mergeCell ref="C52:G52"/>
    <mergeCell ref="C33:D33"/>
    <mergeCell ref="C37:G37"/>
    <mergeCell ref="C38:D38"/>
    <mergeCell ref="C40:D40"/>
    <mergeCell ref="C25:G25"/>
    <mergeCell ref="C26:D26"/>
    <mergeCell ref="C28:G28"/>
    <mergeCell ref="C29:G29"/>
    <mergeCell ref="C30:D30"/>
    <mergeCell ref="C32:G32"/>
    <mergeCell ref="C16:D16"/>
    <mergeCell ref="C18:G18"/>
    <mergeCell ref="C19:G19"/>
    <mergeCell ref="C20:D20"/>
    <mergeCell ref="C22:G22"/>
    <mergeCell ref="C23:D23"/>
    <mergeCell ref="A1:G1"/>
    <mergeCell ref="A3:B3"/>
    <mergeCell ref="A4:B4"/>
    <mergeCell ref="E4:G4"/>
    <mergeCell ref="C9:D9"/>
    <mergeCell ref="C11:G11"/>
    <mergeCell ref="C12:D12"/>
    <mergeCell ref="C14:D14"/>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1"/>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190</v>
      </c>
      <c r="D2" s="106" t="s">
        <v>110</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2332</v>
      </c>
      <c r="B5" s="119"/>
      <c r="C5" s="120" t="s">
        <v>2333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'Z01 01-01 Rek'!E8</f>
        <v>0</v>
      </c>
      <c r="D15" s="161" t="str">
        <f>'Z01 01-01 Rek'!A13</f>
        <v>Ztížené výrobní podmínky</v>
      </c>
      <c r="E15" s="162"/>
      <c r="F15" s="163"/>
      <c r="G15" s="160">
        <f>'Z01 01-01 Rek'!I13</f>
        <v>0</v>
      </c>
    </row>
    <row r="16" spans="1:57" ht="15.95" customHeight="1" x14ac:dyDescent="0.2">
      <c r="A16" s="158" t="s">
        <v>52</v>
      </c>
      <c r="B16" s="159" t="s">
        <v>53</v>
      </c>
      <c r="C16" s="160">
        <f>'Z01 01-01 Rek'!F8</f>
        <v>0</v>
      </c>
      <c r="D16" s="110" t="str">
        <f>'Z01 01-01 Rek'!A14</f>
        <v>Oborová přirážka</v>
      </c>
      <c r="E16" s="164"/>
      <c r="F16" s="165"/>
      <c r="G16" s="160">
        <f>'Z01 01-01 Rek'!I14</f>
        <v>0</v>
      </c>
    </row>
    <row r="17" spans="1:7" ht="15.95" customHeight="1" x14ac:dyDescent="0.2">
      <c r="A17" s="158" t="s">
        <v>54</v>
      </c>
      <c r="B17" s="159" t="s">
        <v>55</v>
      </c>
      <c r="C17" s="160">
        <f>'Z01 01-01 Rek'!H8</f>
        <v>0</v>
      </c>
      <c r="D17" s="110" t="str">
        <f>'Z01 01-01 Rek'!A15</f>
        <v>Přesun stavebních kapacit</v>
      </c>
      <c r="E17" s="164"/>
      <c r="F17" s="165"/>
      <c r="G17" s="160">
        <f>'Z01 01-01 Rek'!I15</f>
        <v>0</v>
      </c>
    </row>
    <row r="18" spans="1:7" ht="15.95" customHeight="1" x14ac:dyDescent="0.2">
      <c r="A18" s="166" t="s">
        <v>56</v>
      </c>
      <c r="B18" s="167" t="s">
        <v>57</v>
      </c>
      <c r="C18" s="160">
        <f>'Z01 01-01 Rek'!G8</f>
        <v>0</v>
      </c>
      <c r="D18" s="110" t="str">
        <f>'Z01 01-01 Rek'!A16</f>
        <v>Mimostaveništní doprava</v>
      </c>
      <c r="E18" s="164"/>
      <c r="F18" s="165"/>
      <c r="G18" s="160">
        <f>'Z01 01-01 Rek'!I16</f>
        <v>0</v>
      </c>
    </row>
    <row r="19" spans="1:7" ht="15.95" customHeight="1" x14ac:dyDescent="0.2">
      <c r="A19" s="168" t="s">
        <v>58</v>
      </c>
      <c r="B19" s="159"/>
      <c r="C19" s="160">
        <f>SUM(C15:C18)</f>
        <v>0</v>
      </c>
      <c r="D19" s="110" t="str">
        <f>'Z01 01-01 Rek'!A17</f>
        <v>Zařízení staveniště</v>
      </c>
      <c r="E19" s="164"/>
      <c r="F19" s="165"/>
      <c r="G19" s="160">
        <f>'Z01 01-01 Rek'!I17</f>
        <v>0</v>
      </c>
    </row>
    <row r="20" spans="1:7" ht="15.95" customHeight="1" x14ac:dyDescent="0.2">
      <c r="A20" s="168"/>
      <c r="B20" s="159"/>
      <c r="C20" s="160"/>
      <c r="D20" s="110" t="str">
        <f>'Z01 01-01 Rek'!A18</f>
        <v>Provoz investora</v>
      </c>
      <c r="E20" s="164"/>
      <c r="F20" s="165"/>
      <c r="G20" s="160">
        <f>'Z01 01-01 Rek'!I18</f>
        <v>0</v>
      </c>
    </row>
    <row r="21" spans="1:7" ht="15.95" customHeight="1" x14ac:dyDescent="0.2">
      <c r="A21" s="168" t="s">
        <v>29</v>
      </c>
      <c r="B21" s="159"/>
      <c r="C21" s="160">
        <f>'Z01 01-01 Rek'!I8</f>
        <v>0</v>
      </c>
      <c r="D21" s="110" t="str">
        <f>'Z01 01-01 Rek'!A19</f>
        <v>Kompletační činnost (IČD)</v>
      </c>
      <c r="E21" s="164"/>
      <c r="F21" s="165"/>
      <c r="G21" s="160">
        <f>'Z01 01-01 Rek'!I19</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'Z01 01-01 Rek'!H21</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2"/>
  <dimension ref="A1:BE72"/>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190</v>
      </c>
      <c r="I1" s="213"/>
    </row>
    <row r="2" spans="1:57" ht="13.5" thickBot="1" x14ac:dyDescent="0.25">
      <c r="A2" s="214" t="s">
        <v>76</v>
      </c>
      <c r="B2" s="215"/>
      <c r="C2" s="216" t="s">
        <v>2334</v>
      </c>
      <c r="D2" s="217"/>
      <c r="E2" s="218"/>
      <c r="F2" s="217"/>
      <c r="G2" s="219" t="s">
        <v>110</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ht="13.5" thickBot="1" x14ac:dyDescent="0.25">
      <c r="A7" s="333" t="str">
        <f>'Z01 01-01 Pol'!B7</f>
        <v>799</v>
      </c>
      <c r="B7" s="70" t="str">
        <f>'Z01 01-01 Pol'!C7</f>
        <v>Ostatní</v>
      </c>
      <c r="D7" s="231"/>
      <c r="E7" s="334">
        <f>'Z01 01-01 Pol'!BA33</f>
        <v>0</v>
      </c>
      <c r="F7" s="335">
        <f>'Z01 01-01 Pol'!BB33</f>
        <v>0</v>
      </c>
      <c r="G7" s="335">
        <f>'Z01 01-01 Pol'!BC33</f>
        <v>0</v>
      </c>
      <c r="H7" s="335">
        <f>'Z01 01-01 Pol'!BD33</f>
        <v>0</v>
      </c>
      <c r="I7" s="336">
        <f>'Z01 01-01 Pol'!BE33</f>
        <v>0</v>
      </c>
    </row>
    <row r="8" spans="1:57" s="14" customFormat="1" ht="13.5" thickBot="1" x14ac:dyDescent="0.25">
      <c r="A8" s="232"/>
      <c r="B8" s="233" t="s">
        <v>79</v>
      </c>
      <c r="C8" s="233"/>
      <c r="D8" s="234"/>
      <c r="E8" s="235">
        <f>SUM(E7:E7)</f>
        <v>0</v>
      </c>
      <c r="F8" s="236">
        <f>SUM(F7:F7)</f>
        <v>0</v>
      </c>
      <c r="G8" s="236">
        <f>SUM(G7:G7)</f>
        <v>0</v>
      </c>
      <c r="H8" s="236">
        <f>SUM(H7:H7)</f>
        <v>0</v>
      </c>
      <c r="I8" s="237">
        <f>SUM(I7:I7)</f>
        <v>0</v>
      </c>
    </row>
    <row r="9" spans="1:57" x14ac:dyDescent="0.2">
      <c r="A9" s="138"/>
      <c r="B9" s="138"/>
      <c r="C9" s="138"/>
      <c r="D9" s="138"/>
      <c r="E9" s="138"/>
      <c r="F9" s="138"/>
      <c r="G9" s="138"/>
      <c r="H9" s="138"/>
      <c r="I9" s="138"/>
    </row>
    <row r="10" spans="1:57" ht="19.5" customHeight="1" x14ac:dyDescent="0.25">
      <c r="A10" s="223" t="s">
        <v>80</v>
      </c>
      <c r="B10" s="223"/>
      <c r="C10" s="223"/>
      <c r="D10" s="223"/>
      <c r="E10" s="223"/>
      <c r="F10" s="223"/>
      <c r="G10" s="238"/>
      <c r="H10" s="223"/>
      <c r="I10" s="223"/>
      <c r="BA10" s="144"/>
      <c r="BB10" s="144"/>
      <c r="BC10" s="144"/>
      <c r="BD10" s="144"/>
      <c r="BE10" s="144"/>
    </row>
    <row r="11" spans="1:57" ht="13.5" thickBot="1" x14ac:dyDescent="0.25"/>
    <row r="12" spans="1:57" x14ac:dyDescent="0.2">
      <c r="A12" s="176" t="s">
        <v>81</v>
      </c>
      <c r="B12" s="177"/>
      <c r="C12" s="177"/>
      <c r="D12" s="239"/>
      <c r="E12" s="240" t="s">
        <v>82</v>
      </c>
      <c r="F12" s="241" t="s">
        <v>12</v>
      </c>
      <c r="G12" s="242" t="s">
        <v>83</v>
      </c>
      <c r="H12" s="243"/>
      <c r="I12" s="244" t="s">
        <v>82</v>
      </c>
    </row>
    <row r="13" spans="1:57" x14ac:dyDescent="0.2">
      <c r="A13" s="168" t="s">
        <v>145</v>
      </c>
      <c r="B13" s="159"/>
      <c r="C13" s="159"/>
      <c r="D13" s="245"/>
      <c r="E13" s="246"/>
      <c r="F13" s="247"/>
      <c r="G13" s="248">
        <v>0</v>
      </c>
      <c r="H13" s="249"/>
      <c r="I13" s="250">
        <f>E13+F13*G13/100</f>
        <v>0</v>
      </c>
      <c r="BA13" s="1">
        <v>0</v>
      </c>
    </row>
    <row r="14" spans="1:57" x14ac:dyDescent="0.2">
      <c r="A14" s="168" t="s">
        <v>146</v>
      </c>
      <c r="B14" s="159"/>
      <c r="C14" s="159"/>
      <c r="D14" s="245"/>
      <c r="E14" s="246"/>
      <c r="F14" s="247"/>
      <c r="G14" s="248">
        <v>0</v>
      </c>
      <c r="H14" s="249"/>
      <c r="I14" s="250">
        <f>E14+F14*G14/100</f>
        <v>0</v>
      </c>
      <c r="BA14" s="1">
        <v>0</v>
      </c>
    </row>
    <row r="15" spans="1:57" x14ac:dyDescent="0.2">
      <c r="A15" s="168" t="s">
        <v>147</v>
      </c>
      <c r="B15" s="159"/>
      <c r="C15" s="159"/>
      <c r="D15" s="245"/>
      <c r="E15" s="246"/>
      <c r="F15" s="247"/>
      <c r="G15" s="248">
        <v>0</v>
      </c>
      <c r="H15" s="249"/>
      <c r="I15" s="250">
        <f>E15+F15*G15/100</f>
        <v>0</v>
      </c>
      <c r="BA15" s="1">
        <v>0</v>
      </c>
    </row>
    <row r="16" spans="1:57" x14ac:dyDescent="0.2">
      <c r="A16" s="168" t="s">
        <v>148</v>
      </c>
      <c r="B16" s="159"/>
      <c r="C16" s="159"/>
      <c r="D16" s="245"/>
      <c r="E16" s="246"/>
      <c r="F16" s="247"/>
      <c r="G16" s="248">
        <v>0</v>
      </c>
      <c r="H16" s="249"/>
      <c r="I16" s="250">
        <f>E16+F16*G16/100</f>
        <v>0</v>
      </c>
      <c r="BA16" s="1">
        <v>0</v>
      </c>
    </row>
    <row r="17" spans="1:53" x14ac:dyDescent="0.2">
      <c r="A17" s="168" t="s">
        <v>149</v>
      </c>
      <c r="B17" s="159"/>
      <c r="C17" s="159"/>
      <c r="D17" s="245"/>
      <c r="E17" s="246"/>
      <c r="F17" s="247"/>
      <c r="G17" s="248">
        <v>0</v>
      </c>
      <c r="H17" s="249"/>
      <c r="I17" s="250">
        <f>E17+F17*G17/100</f>
        <v>0</v>
      </c>
      <c r="BA17" s="1">
        <v>1</v>
      </c>
    </row>
    <row r="18" spans="1:53" x14ac:dyDescent="0.2">
      <c r="A18" s="168" t="s">
        <v>150</v>
      </c>
      <c r="B18" s="159"/>
      <c r="C18" s="159"/>
      <c r="D18" s="245"/>
      <c r="E18" s="246"/>
      <c r="F18" s="247"/>
      <c r="G18" s="248">
        <v>0</v>
      </c>
      <c r="H18" s="249"/>
      <c r="I18" s="250">
        <f>E18+F18*G18/100</f>
        <v>0</v>
      </c>
      <c r="BA18" s="1">
        <v>1</v>
      </c>
    </row>
    <row r="19" spans="1:53" x14ac:dyDescent="0.2">
      <c r="A19" s="168" t="s">
        <v>151</v>
      </c>
      <c r="B19" s="159"/>
      <c r="C19" s="159"/>
      <c r="D19" s="245"/>
      <c r="E19" s="246"/>
      <c r="F19" s="247"/>
      <c r="G19" s="248">
        <v>0</v>
      </c>
      <c r="H19" s="249"/>
      <c r="I19" s="250">
        <f>E19+F19*G19/100</f>
        <v>0</v>
      </c>
      <c r="BA19" s="1">
        <v>2</v>
      </c>
    </row>
    <row r="20" spans="1:53" x14ac:dyDescent="0.2">
      <c r="A20" s="168" t="s">
        <v>152</v>
      </c>
      <c r="B20" s="159"/>
      <c r="C20" s="159"/>
      <c r="D20" s="245"/>
      <c r="E20" s="246"/>
      <c r="F20" s="247"/>
      <c r="G20" s="248">
        <v>0</v>
      </c>
      <c r="H20" s="249"/>
      <c r="I20" s="250">
        <f>E20+F20*G20/100</f>
        <v>0</v>
      </c>
      <c r="BA20" s="1">
        <v>2</v>
      </c>
    </row>
    <row r="21" spans="1:53" ht="13.5" thickBot="1" x14ac:dyDescent="0.25">
      <c r="A21" s="251"/>
      <c r="B21" s="252" t="s">
        <v>84</v>
      </c>
      <c r="C21" s="253"/>
      <c r="D21" s="254"/>
      <c r="E21" s="255"/>
      <c r="F21" s="256"/>
      <c r="G21" s="256"/>
      <c r="H21" s="257">
        <f>SUM(I13:I20)</f>
        <v>0</v>
      </c>
      <c r="I21" s="258"/>
    </row>
    <row r="23" spans="1:53" x14ac:dyDescent="0.2">
      <c r="B23" s="14"/>
      <c r="F23" s="259"/>
      <c r="G23" s="260"/>
      <c r="H23" s="260"/>
      <c r="I23" s="54"/>
    </row>
    <row r="24" spans="1:53" x14ac:dyDescent="0.2">
      <c r="F24" s="259"/>
      <c r="G24" s="260"/>
      <c r="H24" s="260"/>
      <c r="I24" s="54"/>
    </row>
    <row r="25" spans="1:53" x14ac:dyDescent="0.2">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sheetData>
  <mergeCells count="4">
    <mergeCell ref="A1:B1"/>
    <mergeCell ref="A2:B2"/>
    <mergeCell ref="G2:I2"/>
    <mergeCell ref="H21:I21"/>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3"/>
  <dimension ref="A1:CB106"/>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'Z01 01-01 Rek'!H1</f>
        <v>01-01</v>
      </c>
      <c r="G3" s="269"/>
    </row>
    <row r="4" spans="1:80" ht="13.5" thickBot="1" x14ac:dyDescent="0.25">
      <c r="A4" s="270" t="s">
        <v>76</v>
      </c>
      <c r="B4" s="215"/>
      <c r="C4" s="216" t="s">
        <v>2334</v>
      </c>
      <c r="D4" s="271"/>
      <c r="E4" s="272" t="str">
        <f>'Z01 01-01 Rek'!G2</f>
        <v>Ostatní náklady</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111</v>
      </c>
      <c r="C7" s="285" t="s">
        <v>112</v>
      </c>
      <c r="D7" s="286"/>
      <c r="E7" s="287"/>
      <c r="F7" s="287"/>
      <c r="G7" s="288"/>
      <c r="H7" s="289"/>
      <c r="I7" s="290"/>
      <c r="J7" s="291"/>
      <c r="K7" s="292"/>
      <c r="O7" s="293">
        <v>1</v>
      </c>
    </row>
    <row r="8" spans="1:80" x14ac:dyDescent="0.2">
      <c r="A8" s="294">
        <v>1</v>
      </c>
      <c r="B8" s="295" t="s">
        <v>119</v>
      </c>
      <c r="C8" s="296" t="s">
        <v>120</v>
      </c>
      <c r="D8" s="297" t="s">
        <v>116</v>
      </c>
      <c r="E8" s="298">
        <v>1</v>
      </c>
      <c r="F8" s="298">
        <v>0</v>
      </c>
      <c r="G8" s="299">
        <f>E8*F8</f>
        <v>0</v>
      </c>
      <c r="H8" s="300">
        <v>0</v>
      </c>
      <c r="I8" s="301">
        <f>E8*H8</f>
        <v>0</v>
      </c>
      <c r="J8" s="300">
        <v>0</v>
      </c>
      <c r="K8" s="301">
        <f>E8*J8</f>
        <v>0</v>
      </c>
      <c r="O8" s="293">
        <v>2</v>
      </c>
      <c r="AA8" s="262">
        <v>1</v>
      </c>
      <c r="AB8" s="262">
        <v>1</v>
      </c>
      <c r="AC8" s="262">
        <v>1</v>
      </c>
      <c r="AZ8" s="262">
        <v>2</v>
      </c>
      <c r="BA8" s="262">
        <f>IF(AZ8=1,G8,0)</f>
        <v>0</v>
      </c>
      <c r="BB8" s="262">
        <f>IF(AZ8=2,G8,0)</f>
        <v>0</v>
      </c>
      <c r="BC8" s="262">
        <f>IF(AZ8=3,G8,0)</f>
        <v>0</v>
      </c>
      <c r="BD8" s="262">
        <f>IF(AZ8=4,G8,0)</f>
        <v>0</v>
      </c>
      <c r="BE8" s="262">
        <f>IF(AZ8=5,G8,0)</f>
        <v>0</v>
      </c>
      <c r="CA8" s="293">
        <v>1</v>
      </c>
      <c r="CB8" s="293">
        <v>1</v>
      </c>
    </row>
    <row r="9" spans="1:80" ht="22.5" x14ac:dyDescent="0.2">
      <c r="A9" s="302"/>
      <c r="B9" s="303"/>
      <c r="C9" s="304" t="s">
        <v>121</v>
      </c>
      <c r="D9" s="305"/>
      <c r="E9" s="305"/>
      <c r="F9" s="305"/>
      <c r="G9" s="306"/>
      <c r="I9" s="307"/>
      <c r="K9" s="307"/>
      <c r="L9" s="308" t="s">
        <v>121</v>
      </c>
      <c r="O9" s="293">
        <v>3</v>
      </c>
    </row>
    <row r="10" spans="1:80" x14ac:dyDescent="0.2">
      <c r="A10" s="302"/>
      <c r="B10" s="303"/>
      <c r="C10" s="304"/>
      <c r="D10" s="305"/>
      <c r="E10" s="305"/>
      <c r="F10" s="305"/>
      <c r="G10" s="306"/>
      <c r="I10" s="307"/>
      <c r="K10" s="307"/>
      <c r="L10" s="308"/>
      <c r="O10" s="293">
        <v>3</v>
      </c>
    </row>
    <row r="11" spans="1:80" ht="22.5" x14ac:dyDescent="0.2">
      <c r="A11" s="302"/>
      <c r="B11" s="303"/>
      <c r="C11" s="304" t="s">
        <v>122</v>
      </c>
      <c r="D11" s="305"/>
      <c r="E11" s="305"/>
      <c r="F11" s="305"/>
      <c r="G11" s="306"/>
      <c r="I11" s="307"/>
      <c r="K11" s="307"/>
      <c r="L11" s="308" t="s">
        <v>122</v>
      </c>
      <c r="O11" s="293">
        <v>3</v>
      </c>
    </row>
    <row r="12" spans="1:80" x14ac:dyDescent="0.2">
      <c r="A12" s="302"/>
      <c r="B12" s="303"/>
      <c r="C12" s="304"/>
      <c r="D12" s="305"/>
      <c r="E12" s="305"/>
      <c r="F12" s="305"/>
      <c r="G12" s="306"/>
      <c r="I12" s="307"/>
      <c r="K12" s="307"/>
      <c r="L12" s="308"/>
      <c r="O12" s="293">
        <v>3</v>
      </c>
    </row>
    <row r="13" spans="1:80" x14ac:dyDescent="0.2">
      <c r="A13" s="302"/>
      <c r="B13" s="303"/>
      <c r="C13" s="304" t="s">
        <v>123</v>
      </c>
      <c r="D13" s="305"/>
      <c r="E13" s="305"/>
      <c r="F13" s="305"/>
      <c r="G13" s="306"/>
      <c r="I13" s="307"/>
      <c r="K13" s="307"/>
      <c r="L13" s="308" t="s">
        <v>123</v>
      </c>
      <c r="O13" s="293">
        <v>3</v>
      </c>
    </row>
    <row r="14" spans="1:80" x14ac:dyDescent="0.2">
      <c r="A14" s="302"/>
      <c r="B14" s="303"/>
      <c r="C14" s="304" t="s">
        <v>124</v>
      </c>
      <c r="D14" s="305"/>
      <c r="E14" s="305"/>
      <c r="F14" s="305"/>
      <c r="G14" s="306"/>
      <c r="I14" s="307"/>
      <c r="K14" s="307"/>
      <c r="L14" s="308" t="s">
        <v>124</v>
      </c>
      <c r="O14" s="293">
        <v>3</v>
      </c>
    </row>
    <row r="15" spans="1:80" x14ac:dyDescent="0.2">
      <c r="A15" s="302"/>
      <c r="B15" s="303"/>
      <c r="C15" s="304"/>
      <c r="D15" s="305"/>
      <c r="E15" s="305"/>
      <c r="F15" s="305"/>
      <c r="G15" s="306"/>
      <c r="I15" s="307"/>
      <c r="K15" s="307"/>
      <c r="L15" s="308"/>
      <c r="O15" s="293">
        <v>3</v>
      </c>
    </row>
    <row r="16" spans="1:80" x14ac:dyDescent="0.2">
      <c r="A16" s="302"/>
      <c r="B16" s="303"/>
      <c r="C16" s="304" t="s">
        <v>125</v>
      </c>
      <c r="D16" s="305"/>
      <c r="E16" s="305"/>
      <c r="F16" s="305"/>
      <c r="G16" s="306"/>
      <c r="I16" s="307"/>
      <c r="K16" s="307"/>
      <c r="L16" s="308" t="s">
        <v>125</v>
      </c>
      <c r="O16" s="293">
        <v>3</v>
      </c>
    </row>
    <row r="17" spans="1:80" x14ac:dyDescent="0.2">
      <c r="A17" s="302"/>
      <c r="B17" s="303"/>
      <c r="C17" s="304"/>
      <c r="D17" s="305"/>
      <c r="E17" s="305"/>
      <c r="F17" s="305"/>
      <c r="G17" s="306"/>
      <c r="I17" s="307"/>
      <c r="K17" s="307"/>
      <c r="L17" s="308"/>
      <c r="O17" s="293">
        <v>3</v>
      </c>
    </row>
    <row r="18" spans="1:80" ht="22.5" x14ac:dyDescent="0.2">
      <c r="A18" s="302"/>
      <c r="B18" s="303"/>
      <c r="C18" s="304" t="s">
        <v>126</v>
      </c>
      <c r="D18" s="305"/>
      <c r="E18" s="305"/>
      <c r="F18" s="305"/>
      <c r="G18" s="306"/>
      <c r="I18" s="307"/>
      <c r="K18" s="307"/>
      <c r="L18" s="308" t="s">
        <v>126</v>
      </c>
      <c r="O18" s="293">
        <v>3</v>
      </c>
    </row>
    <row r="19" spans="1:80" x14ac:dyDescent="0.2">
      <c r="A19" s="302"/>
      <c r="B19" s="303"/>
      <c r="C19" s="304"/>
      <c r="D19" s="305"/>
      <c r="E19" s="305"/>
      <c r="F19" s="305"/>
      <c r="G19" s="306"/>
      <c r="I19" s="307"/>
      <c r="K19" s="307"/>
      <c r="L19" s="308"/>
      <c r="O19" s="293">
        <v>3</v>
      </c>
    </row>
    <row r="20" spans="1:80" x14ac:dyDescent="0.2">
      <c r="A20" s="302"/>
      <c r="B20" s="309"/>
      <c r="C20" s="310" t="s">
        <v>98</v>
      </c>
      <c r="D20" s="311"/>
      <c r="E20" s="312">
        <v>1</v>
      </c>
      <c r="F20" s="313"/>
      <c r="G20" s="314"/>
      <c r="H20" s="315"/>
      <c r="I20" s="307"/>
      <c r="J20" s="316"/>
      <c r="K20" s="307"/>
      <c r="M20" s="308">
        <v>1</v>
      </c>
      <c r="O20" s="293"/>
    </row>
    <row r="21" spans="1:80" ht="22.5" x14ac:dyDescent="0.2">
      <c r="A21" s="294">
        <v>2</v>
      </c>
      <c r="B21" s="295" t="s">
        <v>127</v>
      </c>
      <c r="C21" s="296" t="s">
        <v>128</v>
      </c>
      <c r="D21" s="297" t="s">
        <v>116</v>
      </c>
      <c r="E21" s="298">
        <v>1</v>
      </c>
      <c r="F21" s="298">
        <v>0</v>
      </c>
      <c r="G21" s="299">
        <f>E21*F21</f>
        <v>0</v>
      </c>
      <c r="H21" s="300">
        <v>0</v>
      </c>
      <c r="I21" s="301">
        <f>E21*H21</f>
        <v>0</v>
      </c>
      <c r="J21" s="300">
        <v>0</v>
      </c>
      <c r="K21" s="301">
        <f>E21*J21</f>
        <v>0</v>
      </c>
      <c r="O21" s="293">
        <v>2</v>
      </c>
      <c r="AA21" s="262">
        <v>1</v>
      </c>
      <c r="AB21" s="262">
        <v>1</v>
      </c>
      <c r="AC21" s="262">
        <v>1</v>
      </c>
      <c r="AZ21" s="262">
        <v>2</v>
      </c>
      <c r="BA21" s="262">
        <f>IF(AZ21=1,G21,0)</f>
        <v>0</v>
      </c>
      <c r="BB21" s="262">
        <f>IF(AZ21=2,G21,0)</f>
        <v>0</v>
      </c>
      <c r="BC21" s="262">
        <f>IF(AZ21=3,G21,0)</f>
        <v>0</v>
      </c>
      <c r="BD21" s="262">
        <f>IF(AZ21=4,G21,0)</f>
        <v>0</v>
      </c>
      <c r="BE21" s="262">
        <f>IF(AZ21=5,G21,0)</f>
        <v>0</v>
      </c>
      <c r="CA21" s="293">
        <v>1</v>
      </c>
      <c r="CB21" s="293">
        <v>1</v>
      </c>
    </row>
    <row r="22" spans="1:80" x14ac:dyDescent="0.2">
      <c r="A22" s="302"/>
      <c r="B22" s="303"/>
      <c r="C22" s="304" t="s">
        <v>129</v>
      </c>
      <c r="D22" s="305"/>
      <c r="E22" s="305"/>
      <c r="F22" s="305"/>
      <c r="G22" s="306"/>
      <c r="I22" s="307"/>
      <c r="K22" s="307"/>
      <c r="L22" s="308" t="s">
        <v>129</v>
      </c>
      <c r="O22" s="293">
        <v>3</v>
      </c>
    </row>
    <row r="23" spans="1:80" x14ac:dyDescent="0.2">
      <c r="A23" s="302"/>
      <c r="B23" s="309"/>
      <c r="C23" s="310" t="s">
        <v>98</v>
      </c>
      <c r="D23" s="311"/>
      <c r="E23" s="312">
        <v>1</v>
      </c>
      <c r="F23" s="313"/>
      <c r="G23" s="314"/>
      <c r="H23" s="315"/>
      <c r="I23" s="307"/>
      <c r="J23" s="316"/>
      <c r="K23" s="307"/>
      <c r="M23" s="308">
        <v>1</v>
      </c>
      <c r="O23" s="293"/>
    </row>
    <row r="24" spans="1:80" x14ac:dyDescent="0.2">
      <c r="A24" s="294">
        <v>3</v>
      </c>
      <c r="B24" s="295" t="s">
        <v>130</v>
      </c>
      <c r="C24" s="296" t="s">
        <v>131</v>
      </c>
      <c r="D24" s="297" t="s">
        <v>116</v>
      </c>
      <c r="E24" s="298">
        <v>1</v>
      </c>
      <c r="F24" s="298">
        <v>0</v>
      </c>
      <c r="G24" s="299">
        <f>E24*F24</f>
        <v>0</v>
      </c>
      <c r="H24" s="300">
        <v>0</v>
      </c>
      <c r="I24" s="301">
        <f>E24*H24</f>
        <v>0</v>
      </c>
      <c r="J24" s="300">
        <v>0</v>
      </c>
      <c r="K24" s="301">
        <f>E24*J24</f>
        <v>0</v>
      </c>
      <c r="O24" s="293">
        <v>2</v>
      </c>
      <c r="AA24" s="262">
        <v>1</v>
      </c>
      <c r="AB24" s="262">
        <v>1</v>
      </c>
      <c r="AC24" s="262">
        <v>1</v>
      </c>
      <c r="AZ24" s="262">
        <v>2</v>
      </c>
      <c r="BA24" s="262">
        <f>IF(AZ24=1,G24,0)</f>
        <v>0</v>
      </c>
      <c r="BB24" s="262">
        <f>IF(AZ24=2,G24,0)</f>
        <v>0</v>
      </c>
      <c r="BC24" s="262">
        <f>IF(AZ24=3,G24,0)</f>
        <v>0</v>
      </c>
      <c r="BD24" s="262">
        <f>IF(AZ24=4,G24,0)</f>
        <v>0</v>
      </c>
      <c r="BE24" s="262">
        <f>IF(AZ24=5,G24,0)</f>
        <v>0</v>
      </c>
      <c r="CA24" s="293">
        <v>1</v>
      </c>
      <c r="CB24" s="293">
        <v>1</v>
      </c>
    </row>
    <row r="25" spans="1:80" x14ac:dyDescent="0.2">
      <c r="A25" s="302"/>
      <c r="B25" s="303"/>
      <c r="C25" s="304" t="s">
        <v>132</v>
      </c>
      <c r="D25" s="305"/>
      <c r="E25" s="305"/>
      <c r="F25" s="305"/>
      <c r="G25" s="306"/>
      <c r="I25" s="307"/>
      <c r="K25" s="307"/>
      <c r="L25" s="308" t="s">
        <v>132</v>
      </c>
      <c r="O25" s="293">
        <v>3</v>
      </c>
    </row>
    <row r="26" spans="1:80" ht="22.5" x14ac:dyDescent="0.2">
      <c r="A26" s="302"/>
      <c r="B26" s="303"/>
      <c r="C26" s="304" t="s">
        <v>133</v>
      </c>
      <c r="D26" s="305"/>
      <c r="E26" s="305"/>
      <c r="F26" s="305"/>
      <c r="G26" s="306"/>
      <c r="I26" s="307"/>
      <c r="K26" s="307"/>
      <c r="L26" s="308" t="s">
        <v>133</v>
      </c>
      <c r="O26" s="293">
        <v>3</v>
      </c>
    </row>
    <row r="27" spans="1:80" x14ac:dyDescent="0.2">
      <c r="A27" s="302"/>
      <c r="B27" s="303"/>
      <c r="C27" s="304" t="s">
        <v>134</v>
      </c>
      <c r="D27" s="305"/>
      <c r="E27" s="305"/>
      <c r="F27" s="305"/>
      <c r="G27" s="306"/>
      <c r="I27" s="307"/>
      <c r="K27" s="307"/>
      <c r="L27" s="308" t="s">
        <v>134</v>
      </c>
      <c r="O27" s="293">
        <v>3</v>
      </c>
    </row>
    <row r="28" spans="1:80" x14ac:dyDescent="0.2">
      <c r="A28" s="302"/>
      <c r="B28" s="303"/>
      <c r="C28" s="304" t="s">
        <v>135</v>
      </c>
      <c r="D28" s="305"/>
      <c r="E28" s="305"/>
      <c r="F28" s="305"/>
      <c r="G28" s="306"/>
      <c r="I28" s="307"/>
      <c r="K28" s="307"/>
      <c r="L28" s="308" t="s">
        <v>135</v>
      </c>
      <c r="O28" s="293">
        <v>3</v>
      </c>
    </row>
    <row r="29" spans="1:80" x14ac:dyDescent="0.2">
      <c r="A29" s="302"/>
      <c r="B29" s="309"/>
      <c r="C29" s="310" t="s">
        <v>98</v>
      </c>
      <c r="D29" s="311"/>
      <c r="E29" s="312">
        <v>1</v>
      </c>
      <c r="F29" s="313"/>
      <c r="G29" s="314"/>
      <c r="H29" s="315"/>
      <c r="I29" s="307"/>
      <c r="J29" s="316"/>
      <c r="K29" s="307"/>
      <c r="M29" s="308">
        <v>1</v>
      </c>
      <c r="O29" s="293"/>
    </row>
    <row r="30" spans="1:80" x14ac:dyDescent="0.2">
      <c r="A30" s="294">
        <v>4</v>
      </c>
      <c r="B30" s="295" t="s">
        <v>136</v>
      </c>
      <c r="C30" s="296" t="s">
        <v>137</v>
      </c>
      <c r="D30" s="297" t="s">
        <v>116</v>
      </c>
      <c r="E30" s="298">
        <v>1</v>
      </c>
      <c r="F30" s="298">
        <v>0</v>
      </c>
      <c r="G30" s="299">
        <f>E30*F30</f>
        <v>0</v>
      </c>
      <c r="H30" s="300">
        <v>0</v>
      </c>
      <c r="I30" s="301">
        <f>E30*H30</f>
        <v>0</v>
      </c>
      <c r="J30" s="300">
        <v>0</v>
      </c>
      <c r="K30" s="301">
        <f>E30*J30</f>
        <v>0</v>
      </c>
      <c r="O30" s="293">
        <v>2</v>
      </c>
      <c r="AA30" s="262">
        <v>1</v>
      </c>
      <c r="AB30" s="262">
        <v>1</v>
      </c>
      <c r="AC30" s="262">
        <v>1</v>
      </c>
      <c r="AZ30" s="262">
        <v>2</v>
      </c>
      <c r="BA30" s="262">
        <f>IF(AZ30=1,G30,0)</f>
        <v>0</v>
      </c>
      <c r="BB30" s="262">
        <f>IF(AZ30=2,G30,0)</f>
        <v>0</v>
      </c>
      <c r="BC30" s="262">
        <f>IF(AZ30=3,G30,0)</f>
        <v>0</v>
      </c>
      <c r="BD30" s="262">
        <f>IF(AZ30=4,G30,0)</f>
        <v>0</v>
      </c>
      <c r="BE30" s="262">
        <f>IF(AZ30=5,G30,0)</f>
        <v>0</v>
      </c>
      <c r="CA30" s="293">
        <v>1</v>
      </c>
      <c r="CB30" s="293">
        <v>1</v>
      </c>
    </row>
    <row r="31" spans="1:80" ht="22.5" x14ac:dyDescent="0.2">
      <c r="A31" s="302"/>
      <c r="B31" s="303"/>
      <c r="C31" s="304" t="s">
        <v>138</v>
      </c>
      <c r="D31" s="305"/>
      <c r="E31" s="305"/>
      <c r="F31" s="305"/>
      <c r="G31" s="306"/>
      <c r="I31" s="307"/>
      <c r="K31" s="307"/>
      <c r="L31" s="308" t="s">
        <v>138</v>
      </c>
      <c r="O31" s="293">
        <v>3</v>
      </c>
    </row>
    <row r="32" spans="1:80" x14ac:dyDescent="0.2">
      <c r="A32" s="302"/>
      <c r="B32" s="309"/>
      <c r="C32" s="310" t="s">
        <v>98</v>
      </c>
      <c r="D32" s="311"/>
      <c r="E32" s="312">
        <v>1</v>
      </c>
      <c r="F32" s="313"/>
      <c r="G32" s="314"/>
      <c r="H32" s="315"/>
      <c r="I32" s="307"/>
      <c r="J32" s="316"/>
      <c r="K32" s="307"/>
      <c r="M32" s="308">
        <v>1</v>
      </c>
      <c r="O32" s="293"/>
    </row>
    <row r="33" spans="1:57" x14ac:dyDescent="0.2">
      <c r="A33" s="317"/>
      <c r="B33" s="318" t="s">
        <v>101</v>
      </c>
      <c r="C33" s="319" t="s">
        <v>113</v>
      </c>
      <c r="D33" s="320"/>
      <c r="E33" s="321"/>
      <c r="F33" s="322"/>
      <c r="G33" s="323">
        <f>SUM(G7:G32)</f>
        <v>0</v>
      </c>
      <c r="H33" s="324"/>
      <c r="I33" s="325">
        <f>SUM(I7:I32)</f>
        <v>0</v>
      </c>
      <c r="J33" s="324"/>
      <c r="K33" s="325">
        <f>SUM(K7:K32)</f>
        <v>0</v>
      </c>
      <c r="O33" s="293">
        <v>4</v>
      </c>
      <c r="BA33" s="326">
        <f>SUM(BA7:BA32)</f>
        <v>0</v>
      </c>
      <c r="BB33" s="326">
        <f>SUM(BB7:BB32)</f>
        <v>0</v>
      </c>
      <c r="BC33" s="326">
        <f>SUM(BC7:BC32)</f>
        <v>0</v>
      </c>
      <c r="BD33" s="326">
        <f>SUM(BD7:BD32)</f>
        <v>0</v>
      </c>
      <c r="BE33" s="326">
        <f>SUM(BE7:BE32)</f>
        <v>0</v>
      </c>
    </row>
    <row r="34" spans="1:57" x14ac:dyDescent="0.2">
      <c r="E34" s="262"/>
    </row>
    <row r="35" spans="1:57" x14ac:dyDescent="0.2">
      <c r="E35" s="262"/>
    </row>
    <row r="36" spans="1:57" x14ac:dyDescent="0.2">
      <c r="E36" s="262"/>
    </row>
    <row r="37" spans="1:57" x14ac:dyDescent="0.2">
      <c r="E37" s="262"/>
    </row>
    <row r="38" spans="1:57" x14ac:dyDescent="0.2">
      <c r="E38" s="262"/>
    </row>
    <row r="39" spans="1:57" x14ac:dyDescent="0.2">
      <c r="E39" s="262"/>
    </row>
    <row r="40" spans="1:57" x14ac:dyDescent="0.2">
      <c r="E40" s="262"/>
    </row>
    <row r="41" spans="1:57" x14ac:dyDescent="0.2">
      <c r="E41" s="262"/>
    </row>
    <row r="42" spans="1:57" x14ac:dyDescent="0.2">
      <c r="E42" s="262"/>
    </row>
    <row r="43" spans="1:57" x14ac:dyDescent="0.2">
      <c r="E43" s="262"/>
    </row>
    <row r="44" spans="1:57" x14ac:dyDescent="0.2">
      <c r="E44" s="262"/>
    </row>
    <row r="45" spans="1:57" x14ac:dyDescent="0.2">
      <c r="E45" s="262"/>
    </row>
    <row r="46" spans="1:57" x14ac:dyDescent="0.2">
      <c r="E46" s="262"/>
    </row>
    <row r="47" spans="1:57" x14ac:dyDescent="0.2">
      <c r="E47" s="262"/>
    </row>
    <row r="48" spans="1:57" x14ac:dyDescent="0.2">
      <c r="E48" s="262"/>
    </row>
    <row r="49" spans="1:7" x14ac:dyDescent="0.2">
      <c r="E49" s="262"/>
    </row>
    <row r="50" spans="1:7" x14ac:dyDescent="0.2">
      <c r="E50" s="262"/>
    </row>
    <row r="51" spans="1:7" x14ac:dyDescent="0.2">
      <c r="E51" s="262"/>
    </row>
    <row r="52" spans="1:7" x14ac:dyDescent="0.2">
      <c r="E52" s="262"/>
    </row>
    <row r="53" spans="1:7" x14ac:dyDescent="0.2">
      <c r="E53" s="262"/>
    </row>
    <row r="54" spans="1:7" x14ac:dyDescent="0.2">
      <c r="E54" s="262"/>
    </row>
    <row r="55" spans="1:7" x14ac:dyDescent="0.2">
      <c r="E55" s="262"/>
    </row>
    <row r="56" spans="1:7" x14ac:dyDescent="0.2">
      <c r="E56" s="262"/>
    </row>
    <row r="57" spans="1:7" x14ac:dyDescent="0.2">
      <c r="A57" s="316"/>
      <c r="B57" s="316"/>
      <c r="C57" s="316"/>
      <c r="D57" s="316"/>
      <c r="E57" s="316"/>
      <c r="F57" s="316"/>
      <c r="G57" s="316"/>
    </row>
    <row r="58" spans="1:7" x14ac:dyDescent="0.2">
      <c r="A58" s="316"/>
      <c r="B58" s="316"/>
      <c r="C58" s="316"/>
      <c r="D58" s="316"/>
      <c r="E58" s="316"/>
      <c r="F58" s="316"/>
      <c r="G58" s="316"/>
    </row>
    <row r="59" spans="1:7" x14ac:dyDescent="0.2">
      <c r="A59" s="316"/>
      <c r="B59" s="316"/>
      <c r="C59" s="316"/>
      <c r="D59" s="316"/>
      <c r="E59" s="316"/>
      <c r="F59" s="316"/>
      <c r="G59" s="316"/>
    </row>
    <row r="60" spans="1:7" x14ac:dyDescent="0.2">
      <c r="A60" s="316"/>
      <c r="B60" s="316"/>
      <c r="C60" s="316"/>
      <c r="D60" s="316"/>
      <c r="E60" s="316"/>
      <c r="F60" s="316"/>
      <c r="G60" s="316"/>
    </row>
    <row r="61" spans="1:7" x14ac:dyDescent="0.2">
      <c r="E61" s="262"/>
    </row>
    <row r="62" spans="1:7" x14ac:dyDescent="0.2">
      <c r="E62" s="262"/>
    </row>
    <row r="63" spans="1:7" x14ac:dyDescent="0.2">
      <c r="E63" s="262"/>
    </row>
    <row r="64" spans="1:7" x14ac:dyDescent="0.2">
      <c r="E64" s="262"/>
    </row>
    <row r="65" spans="5:5" x14ac:dyDescent="0.2">
      <c r="E65" s="262"/>
    </row>
    <row r="66" spans="5:5" x14ac:dyDescent="0.2">
      <c r="E66" s="262"/>
    </row>
    <row r="67" spans="5:5" x14ac:dyDescent="0.2">
      <c r="E67" s="262"/>
    </row>
    <row r="68" spans="5:5" x14ac:dyDescent="0.2">
      <c r="E68" s="262"/>
    </row>
    <row r="69" spans="5:5" x14ac:dyDescent="0.2">
      <c r="E69" s="262"/>
    </row>
    <row r="70" spans="5:5" x14ac:dyDescent="0.2">
      <c r="E70" s="262"/>
    </row>
    <row r="71" spans="5:5" x14ac:dyDescent="0.2">
      <c r="E71" s="262"/>
    </row>
    <row r="72" spans="5:5" x14ac:dyDescent="0.2">
      <c r="E72" s="262"/>
    </row>
    <row r="73" spans="5:5" x14ac:dyDescent="0.2">
      <c r="E73" s="262"/>
    </row>
    <row r="74" spans="5:5" x14ac:dyDescent="0.2">
      <c r="E74" s="262"/>
    </row>
    <row r="75" spans="5:5" x14ac:dyDescent="0.2">
      <c r="E75" s="262"/>
    </row>
    <row r="76" spans="5:5" x14ac:dyDescent="0.2">
      <c r="E76" s="262"/>
    </row>
    <row r="77" spans="5:5" x14ac:dyDescent="0.2">
      <c r="E77" s="262"/>
    </row>
    <row r="78" spans="5:5" x14ac:dyDescent="0.2">
      <c r="E78" s="262"/>
    </row>
    <row r="79" spans="5:5" x14ac:dyDescent="0.2">
      <c r="E79" s="262"/>
    </row>
    <row r="80" spans="5:5"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E87" s="262"/>
    </row>
    <row r="88" spans="1:7" x14ac:dyDescent="0.2">
      <c r="E88" s="262"/>
    </row>
    <row r="89" spans="1:7" x14ac:dyDescent="0.2">
      <c r="E89" s="262"/>
    </row>
    <row r="90" spans="1:7" x14ac:dyDescent="0.2">
      <c r="E90" s="262"/>
    </row>
    <row r="91" spans="1:7" x14ac:dyDescent="0.2">
      <c r="E91" s="262"/>
    </row>
    <row r="92" spans="1:7" x14ac:dyDescent="0.2">
      <c r="A92" s="327"/>
      <c r="B92" s="327"/>
    </row>
    <row r="93" spans="1:7" x14ac:dyDescent="0.2">
      <c r="A93" s="316"/>
      <c r="B93" s="316"/>
      <c r="C93" s="328"/>
      <c r="D93" s="328"/>
      <c r="E93" s="329"/>
      <c r="F93" s="328"/>
      <c r="G93" s="330"/>
    </row>
    <row r="94" spans="1:7" x14ac:dyDescent="0.2">
      <c r="A94" s="331"/>
      <c r="B94" s="331"/>
      <c r="C94" s="316"/>
      <c r="D94" s="316"/>
      <c r="E94" s="332"/>
      <c r="F94" s="316"/>
      <c r="G94" s="316"/>
    </row>
    <row r="95" spans="1:7" x14ac:dyDescent="0.2">
      <c r="A95" s="316"/>
      <c r="B95" s="316"/>
      <c r="C95" s="316"/>
      <c r="D95" s="316"/>
      <c r="E95" s="332"/>
      <c r="F95" s="316"/>
      <c r="G95" s="316"/>
    </row>
    <row r="96" spans="1:7" x14ac:dyDescent="0.2">
      <c r="A96" s="316"/>
      <c r="B96" s="316"/>
      <c r="C96" s="316"/>
      <c r="D96" s="316"/>
      <c r="E96" s="332"/>
      <c r="F96" s="316"/>
      <c r="G96" s="316"/>
    </row>
    <row r="97" spans="1:7" x14ac:dyDescent="0.2">
      <c r="A97" s="316"/>
      <c r="B97" s="316"/>
      <c r="C97" s="316"/>
      <c r="D97" s="316"/>
      <c r="E97" s="332"/>
      <c r="F97" s="316"/>
      <c r="G97" s="316"/>
    </row>
    <row r="98" spans="1:7" x14ac:dyDescent="0.2">
      <c r="A98" s="316"/>
      <c r="B98" s="316"/>
      <c r="C98" s="316"/>
      <c r="D98" s="316"/>
      <c r="E98" s="332"/>
      <c r="F98" s="316"/>
      <c r="G98" s="316"/>
    </row>
    <row r="99" spans="1:7" x14ac:dyDescent="0.2">
      <c r="A99" s="316"/>
      <c r="B99" s="316"/>
      <c r="C99" s="316"/>
      <c r="D99" s="316"/>
      <c r="E99" s="332"/>
      <c r="F99" s="316"/>
      <c r="G99" s="316"/>
    </row>
    <row r="100" spans="1:7" x14ac:dyDescent="0.2">
      <c r="A100" s="316"/>
      <c r="B100" s="316"/>
      <c r="C100" s="316"/>
      <c r="D100" s="316"/>
      <c r="E100" s="332"/>
      <c r="F100" s="316"/>
      <c r="G100" s="316"/>
    </row>
    <row r="101" spans="1:7" x14ac:dyDescent="0.2">
      <c r="A101" s="316"/>
      <c r="B101" s="316"/>
      <c r="C101" s="316"/>
      <c r="D101" s="316"/>
      <c r="E101" s="332"/>
      <c r="F101" s="316"/>
      <c r="G101" s="316"/>
    </row>
    <row r="102" spans="1:7" x14ac:dyDescent="0.2">
      <c r="A102" s="316"/>
      <c r="B102" s="316"/>
      <c r="C102" s="316"/>
      <c r="D102" s="316"/>
      <c r="E102" s="332"/>
      <c r="F102" s="316"/>
      <c r="G102" s="316"/>
    </row>
    <row r="103" spans="1:7" x14ac:dyDescent="0.2">
      <c r="A103" s="316"/>
      <c r="B103" s="316"/>
      <c r="C103" s="316"/>
      <c r="D103" s="316"/>
      <c r="E103" s="332"/>
      <c r="F103" s="316"/>
      <c r="G103" s="316"/>
    </row>
    <row r="104" spans="1:7" x14ac:dyDescent="0.2">
      <c r="A104" s="316"/>
      <c r="B104" s="316"/>
      <c r="C104" s="316"/>
      <c r="D104" s="316"/>
      <c r="E104" s="332"/>
      <c r="F104" s="316"/>
      <c r="G104" s="316"/>
    </row>
    <row r="105" spans="1:7" x14ac:dyDescent="0.2">
      <c r="A105" s="316"/>
      <c r="B105" s="316"/>
      <c r="C105" s="316"/>
      <c r="D105" s="316"/>
      <c r="E105" s="332"/>
      <c r="F105" s="316"/>
      <c r="G105" s="316"/>
    </row>
    <row r="106" spans="1:7" x14ac:dyDescent="0.2">
      <c r="A106" s="316"/>
      <c r="B106" s="316"/>
      <c r="C106" s="316"/>
      <c r="D106" s="316"/>
      <c r="E106" s="332"/>
      <c r="F106" s="316"/>
      <c r="G106" s="316"/>
    </row>
  </sheetData>
  <mergeCells count="25">
    <mergeCell ref="C27:G27"/>
    <mergeCell ref="C28:G28"/>
    <mergeCell ref="C29:D29"/>
    <mergeCell ref="C31:G31"/>
    <mergeCell ref="C32:D32"/>
    <mergeCell ref="C19:G19"/>
    <mergeCell ref="C20:D20"/>
    <mergeCell ref="C22:G22"/>
    <mergeCell ref="C23:D23"/>
    <mergeCell ref="C25:G25"/>
    <mergeCell ref="C26:G26"/>
    <mergeCell ref="C13:G13"/>
    <mergeCell ref="C14:G14"/>
    <mergeCell ref="C15:G15"/>
    <mergeCell ref="C16:G16"/>
    <mergeCell ref="C17:G17"/>
    <mergeCell ref="C18:G18"/>
    <mergeCell ref="A1:G1"/>
    <mergeCell ref="A3:B3"/>
    <mergeCell ref="A4:B4"/>
    <mergeCell ref="E4:G4"/>
    <mergeCell ref="C9:G9"/>
    <mergeCell ref="C10:G10"/>
    <mergeCell ref="C11:G11"/>
    <mergeCell ref="C12:G12"/>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4"/>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732</v>
      </c>
      <c r="D2" s="106" t="s">
        <v>155</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2332</v>
      </c>
      <c r="B5" s="119"/>
      <c r="C5" s="120" t="s">
        <v>2333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'Z01 01-02 Rek'!E8</f>
        <v>0</v>
      </c>
      <c r="D15" s="161" t="str">
        <f>'Z01 01-02 Rek'!A13</f>
        <v>Ztížené výrobní podmínky</v>
      </c>
      <c r="E15" s="162"/>
      <c r="F15" s="163"/>
      <c r="G15" s="160">
        <f>'Z01 01-02 Rek'!I13</f>
        <v>0</v>
      </c>
    </row>
    <row r="16" spans="1:57" ht="15.95" customHeight="1" x14ac:dyDescent="0.2">
      <c r="A16" s="158" t="s">
        <v>52</v>
      </c>
      <c r="B16" s="159" t="s">
        <v>53</v>
      </c>
      <c r="C16" s="160">
        <f>'Z01 01-02 Rek'!F8</f>
        <v>0</v>
      </c>
      <c r="D16" s="110" t="str">
        <f>'Z01 01-02 Rek'!A14</f>
        <v>Oborová přirážka</v>
      </c>
      <c r="E16" s="164"/>
      <c r="F16" s="165"/>
      <c r="G16" s="160">
        <f>'Z01 01-02 Rek'!I14</f>
        <v>0</v>
      </c>
    </row>
    <row r="17" spans="1:7" ht="15.95" customHeight="1" x14ac:dyDescent="0.2">
      <c r="A17" s="158" t="s">
        <v>54</v>
      </c>
      <c r="B17" s="159" t="s">
        <v>55</v>
      </c>
      <c r="C17" s="160">
        <f>'Z01 01-02 Rek'!H8</f>
        <v>0</v>
      </c>
      <c r="D17" s="110" t="str">
        <f>'Z01 01-02 Rek'!A15</f>
        <v>Přesun stavebních kapacit</v>
      </c>
      <c r="E17" s="164"/>
      <c r="F17" s="165"/>
      <c r="G17" s="160">
        <f>'Z01 01-02 Rek'!I15</f>
        <v>0</v>
      </c>
    </row>
    <row r="18" spans="1:7" ht="15.95" customHeight="1" x14ac:dyDescent="0.2">
      <c r="A18" s="166" t="s">
        <v>56</v>
      </c>
      <c r="B18" s="167" t="s">
        <v>57</v>
      </c>
      <c r="C18" s="160">
        <f>'Z01 01-02 Rek'!G8</f>
        <v>0</v>
      </c>
      <c r="D18" s="110" t="str">
        <f>'Z01 01-02 Rek'!A16</f>
        <v>Mimostaveništní doprava</v>
      </c>
      <c r="E18" s="164"/>
      <c r="F18" s="165"/>
      <c r="G18" s="160">
        <f>'Z01 01-02 Rek'!I16</f>
        <v>0</v>
      </c>
    </row>
    <row r="19" spans="1:7" ht="15.95" customHeight="1" x14ac:dyDescent="0.2">
      <c r="A19" s="168" t="s">
        <v>58</v>
      </c>
      <c r="B19" s="159"/>
      <c r="C19" s="160">
        <f>SUM(C15:C18)</f>
        <v>0</v>
      </c>
      <c r="D19" s="110" t="str">
        <f>'Z01 01-02 Rek'!A17</f>
        <v>Zařízení staveniště</v>
      </c>
      <c r="E19" s="164"/>
      <c r="F19" s="165"/>
      <c r="G19" s="160">
        <f>'Z01 01-02 Rek'!I17</f>
        <v>0</v>
      </c>
    </row>
    <row r="20" spans="1:7" ht="15.95" customHeight="1" x14ac:dyDescent="0.2">
      <c r="A20" s="168"/>
      <c r="B20" s="159"/>
      <c r="C20" s="160"/>
      <c r="D20" s="110" t="str">
        <f>'Z01 01-02 Rek'!A18</f>
        <v>Provoz investora</v>
      </c>
      <c r="E20" s="164"/>
      <c r="F20" s="165"/>
      <c r="G20" s="160">
        <f>'Z01 01-02 Rek'!I18</f>
        <v>0</v>
      </c>
    </row>
    <row r="21" spans="1:7" ht="15.95" customHeight="1" x14ac:dyDescent="0.2">
      <c r="A21" s="168" t="s">
        <v>29</v>
      </c>
      <c r="B21" s="159"/>
      <c r="C21" s="160">
        <f>'Z01 01-02 Rek'!I8</f>
        <v>0</v>
      </c>
      <c r="D21" s="110" t="str">
        <f>'Z01 01-02 Rek'!A19</f>
        <v>Kompletační činnost (IČD)</v>
      </c>
      <c r="E21" s="164"/>
      <c r="F21" s="165"/>
      <c r="G21" s="160">
        <f>'Z01 01-02 Rek'!I19</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'Z01 01-02 Rek'!H21</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5"/>
  <dimension ref="A1:BE72"/>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732</v>
      </c>
      <c r="I1" s="213"/>
    </row>
    <row r="2" spans="1:57" ht="13.5" thickBot="1" x14ac:dyDescent="0.25">
      <c r="A2" s="214" t="s">
        <v>76</v>
      </c>
      <c r="B2" s="215"/>
      <c r="C2" s="216" t="s">
        <v>2334</v>
      </c>
      <c r="D2" s="217"/>
      <c r="E2" s="218"/>
      <c r="F2" s="217"/>
      <c r="G2" s="219" t="s">
        <v>155</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ht="13.5" thickBot="1" x14ac:dyDescent="0.25">
      <c r="A7" s="333" t="str">
        <f>'Z01 01-02 Pol'!B7</f>
        <v>799</v>
      </c>
      <c r="B7" s="70" t="str">
        <f>'Z01 01-02 Pol'!C7</f>
        <v>Ostatní</v>
      </c>
      <c r="D7" s="231"/>
      <c r="E7" s="334">
        <f>'Z01 01-02 Pol'!BA49</f>
        <v>0</v>
      </c>
      <c r="F7" s="335">
        <f>'Z01 01-02 Pol'!BB49</f>
        <v>0</v>
      </c>
      <c r="G7" s="335">
        <f>'Z01 01-02 Pol'!BC49</f>
        <v>0</v>
      </c>
      <c r="H7" s="335">
        <f>'Z01 01-02 Pol'!BD49</f>
        <v>0</v>
      </c>
      <c r="I7" s="336">
        <f>'Z01 01-02 Pol'!BE49</f>
        <v>0</v>
      </c>
    </row>
    <row r="8" spans="1:57" s="14" customFormat="1" ht="13.5" thickBot="1" x14ac:dyDescent="0.25">
      <c r="A8" s="232"/>
      <c r="B8" s="233" t="s">
        <v>79</v>
      </c>
      <c r="C8" s="233"/>
      <c r="D8" s="234"/>
      <c r="E8" s="235">
        <f>SUM(E7:E7)</f>
        <v>0</v>
      </c>
      <c r="F8" s="236">
        <f>SUM(F7:F7)</f>
        <v>0</v>
      </c>
      <c r="G8" s="236">
        <f>SUM(G7:G7)</f>
        <v>0</v>
      </c>
      <c r="H8" s="236">
        <f>SUM(H7:H7)</f>
        <v>0</v>
      </c>
      <c r="I8" s="237">
        <f>SUM(I7:I7)</f>
        <v>0</v>
      </c>
    </row>
    <row r="9" spans="1:57" x14ac:dyDescent="0.2">
      <c r="A9" s="138"/>
      <c r="B9" s="138"/>
      <c r="C9" s="138"/>
      <c r="D9" s="138"/>
      <c r="E9" s="138"/>
      <c r="F9" s="138"/>
      <c r="G9" s="138"/>
      <c r="H9" s="138"/>
      <c r="I9" s="138"/>
    </row>
    <row r="10" spans="1:57" ht="19.5" customHeight="1" x14ac:dyDescent="0.25">
      <c r="A10" s="223" t="s">
        <v>80</v>
      </c>
      <c r="B10" s="223"/>
      <c r="C10" s="223"/>
      <c r="D10" s="223"/>
      <c r="E10" s="223"/>
      <c r="F10" s="223"/>
      <c r="G10" s="238"/>
      <c r="H10" s="223"/>
      <c r="I10" s="223"/>
      <c r="BA10" s="144"/>
      <c r="BB10" s="144"/>
      <c r="BC10" s="144"/>
      <c r="BD10" s="144"/>
      <c r="BE10" s="144"/>
    </row>
    <row r="11" spans="1:57" ht="13.5" thickBot="1" x14ac:dyDescent="0.25"/>
    <row r="12" spans="1:57" x14ac:dyDescent="0.2">
      <c r="A12" s="176" t="s">
        <v>81</v>
      </c>
      <c r="B12" s="177"/>
      <c r="C12" s="177"/>
      <c r="D12" s="239"/>
      <c r="E12" s="240" t="s">
        <v>82</v>
      </c>
      <c r="F12" s="241" t="s">
        <v>12</v>
      </c>
      <c r="G12" s="242" t="s">
        <v>83</v>
      </c>
      <c r="H12" s="243"/>
      <c r="I12" s="244" t="s">
        <v>82</v>
      </c>
    </row>
    <row r="13" spans="1:57" x14ac:dyDescent="0.2">
      <c r="A13" s="168" t="s">
        <v>145</v>
      </c>
      <c r="B13" s="159"/>
      <c r="C13" s="159"/>
      <c r="D13" s="245"/>
      <c r="E13" s="246"/>
      <c r="F13" s="247"/>
      <c r="G13" s="248">
        <v>0</v>
      </c>
      <c r="H13" s="249"/>
      <c r="I13" s="250">
        <f>E13+F13*G13/100</f>
        <v>0</v>
      </c>
      <c r="BA13" s="1">
        <v>0</v>
      </c>
    </row>
    <row r="14" spans="1:57" x14ac:dyDescent="0.2">
      <c r="A14" s="168" t="s">
        <v>146</v>
      </c>
      <c r="B14" s="159"/>
      <c r="C14" s="159"/>
      <c r="D14" s="245"/>
      <c r="E14" s="246"/>
      <c r="F14" s="247"/>
      <c r="G14" s="248">
        <v>0</v>
      </c>
      <c r="H14" s="249"/>
      <c r="I14" s="250">
        <f>E14+F14*G14/100</f>
        <v>0</v>
      </c>
      <c r="BA14" s="1">
        <v>0</v>
      </c>
    </row>
    <row r="15" spans="1:57" x14ac:dyDescent="0.2">
      <c r="A15" s="168" t="s">
        <v>147</v>
      </c>
      <c r="B15" s="159"/>
      <c r="C15" s="159"/>
      <c r="D15" s="245"/>
      <c r="E15" s="246"/>
      <c r="F15" s="247"/>
      <c r="G15" s="248">
        <v>0</v>
      </c>
      <c r="H15" s="249"/>
      <c r="I15" s="250">
        <f>E15+F15*G15/100</f>
        <v>0</v>
      </c>
      <c r="BA15" s="1">
        <v>0</v>
      </c>
    </row>
    <row r="16" spans="1:57" x14ac:dyDescent="0.2">
      <c r="A16" s="168" t="s">
        <v>148</v>
      </c>
      <c r="B16" s="159"/>
      <c r="C16" s="159"/>
      <c r="D16" s="245"/>
      <c r="E16" s="246"/>
      <c r="F16" s="247"/>
      <c r="G16" s="248">
        <v>0</v>
      </c>
      <c r="H16" s="249"/>
      <c r="I16" s="250">
        <f>E16+F16*G16/100</f>
        <v>0</v>
      </c>
      <c r="BA16" s="1">
        <v>0</v>
      </c>
    </row>
    <row r="17" spans="1:53" x14ac:dyDescent="0.2">
      <c r="A17" s="168" t="s">
        <v>149</v>
      </c>
      <c r="B17" s="159"/>
      <c r="C17" s="159"/>
      <c r="D17" s="245"/>
      <c r="E17" s="246"/>
      <c r="F17" s="247"/>
      <c r="G17" s="248">
        <v>0</v>
      </c>
      <c r="H17" s="249"/>
      <c r="I17" s="250">
        <f>E17+F17*G17/100</f>
        <v>0</v>
      </c>
      <c r="BA17" s="1">
        <v>1</v>
      </c>
    </row>
    <row r="18" spans="1:53" x14ac:dyDescent="0.2">
      <c r="A18" s="168" t="s">
        <v>150</v>
      </c>
      <c r="B18" s="159"/>
      <c r="C18" s="159"/>
      <c r="D18" s="245"/>
      <c r="E18" s="246"/>
      <c r="F18" s="247"/>
      <c r="G18" s="248">
        <v>0</v>
      </c>
      <c r="H18" s="249"/>
      <c r="I18" s="250">
        <f>E18+F18*G18/100</f>
        <v>0</v>
      </c>
      <c r="BA18" s="1">
        <v>1</v>
      </c>
    </row>
    <row r="19" spans="1:53" x14ac:dyDescent="0.2">
      <c r="A19" s="168" t="s">
        <v>151</v>
      </c>
      <c r="B19" s="159"/>
      <c r="C19" s="159"/>
      <c r="D19" s="245"/>
      <c r="E19" s="246"/>
      <c r="F19" s="247"/>
      <c r="G19" s="248">
        <v>0</v>
      </c>
      <c r="H19" s="249"/>
      <c r="I19" s="250">
        <f>E19+F19*G19/100</f>
        <v>0</v>
      </c>
      <c r="BA19" s="1">
        <v>2</v>
      </c>
    </row>
    <row r="20" spans="1:53" x14ac:dyDescent="0.2">
      <c r="A20" s="168" t="s">
        <v>152</v>
      </c>
      <c r="B20" s="159"/>
      <c r="C20" s="159"/>
      <c r="D20" s="245"/>
      <c r="E20" s="246"/>
      <c r="F20" s="247"/>
      <c r="G20" s="248">
        <v>0</v>
      </c>
      <c r="H20" s="249"/>
      <c r="I20" s="250">
        <f>E20+F20*G20/100</f>
        <v>0</v>
      </c>
      <c r="BA20" s="1">
        <v>2</v>
      </c>
    </row>
    <row r="21" spans="1:53" ht="13.5" thickBot="1" x14ac:dyDescent="0.25">
      <c r="A21" s="251"/>
      <c r="B21" s="252" t="s">
        <v>84</v>
      </c>
      <c r="C21" s="253"/>
      <c r="D21" s="254"/>
      <c r="E21" s="255"/>
      <c r="F21" s="256"/>
      <c r="G21" s="256"/>
      <c r="H21" s="257">
        <f>SUM(I13:I20)</f>
        <v>0</v>
      </c>
      <c r="I21" s="258"/>
    </row>
    <row r="23" spans="1:53" x14ac:dyDescent="0.2">
      <c r="B23" s="14"/>
      <c r="F23" s="259"/>
      <c r="G23" s="260"/>
      <c r="H23" s="260"/>
      <c r="I23" s="54"/>
    </row>
    <row r="24" spans="1:53" x14ac:dyDescent="0.2">
      <c r="F24" s="259"/>
      <c r="G24" s="260"/>
      <c r="H24" s="260"/>
      <c r="I24" s="54"/>
    </row>
    <row r="25" spans="1:53" x14ac:dyDescent="0.2">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sheetData>
  <mergeCells count="4">
    <mergeCell ref="A1:B1"/>
    <mergeCell ref="A2:B2"/>
    <mergeCell ref="G2:I2"/>
    <mergeCell ref="H21:I21"/>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6"/>
  <dimension ref="A1:CB122"/>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'Z01 01-02 Rek'!H1</f>
        <v>01-02</v>
      </c>
      <c r="G3" s="269"/>
    </row>
    <row r="4" spans="1:80" ht="13.5" thickBot="1" x14ac:dyDescent="0.25">
      <c r="A4" s="270" t="s">
        <v>76</v>
      </c>
      <c r="B4" s="215"/>
      <c r="C4" s="216" t="s">
        <v>2334</v>
      </c>
      <c r="D4" s="271"/>
      <c r="E4" s="272" t="str">
        <f>'Z01 01-02 Rek'!G2</f>
        <v>Vedlejší náklady</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111</v>
      </c>
      <c r="C7" s="285" t="s">
        <v>112</v>
      </c>
      <c r="D7" s="286"/>
      <c r="E7" s="287"/>
      <c r="F7" s="287"/>
      <c r="G7" s="288"/>
      <c r="H7" s="289"/>
      <c r="I7" s="290"/>
      <c r="J7" s="291"/>
      <c r="K7" s="292"/>
      <c r="O7" s="293">
        <v>1</v>
      </c>
    </row>
    <row r="8" spans="1:80" x14ac:dyDescent="0.2">
      <c r="A8" s="294">
        <v>1</v>
      </c>
      <c r="B8" s="295" t="s">
        <v>156</v>
      </c>
      <c r="C8" s="296" t="s">
        <v>157</v>
      </c>
      <c r="D8" s="297" t="s">
        <v>116</v>
      </c>
      <c r="E8" s="298">
        <v>1</v>
      </c>
      <c r="F8" s="298">
        <v>0</v>
      </c>
      <c r="G8" s="299">
        <f>E8*F8</f>
        <v>0</v>
      </c>
      <c r="H8" s="300">
        <v>0</v>
      </c>
      <c r="I8" s="301">
        <f>E8*H8</f>
        <v>0</v>
      </c>
      <c r="J8" s="300">
        <v>0</v>
      </c>
      <c r="K8" s="301">
        <f>E8*J8</f>
        <v>0</v>
      </c>
      <c r="O8" s="293">
        <v>2</v>
      </c>
      <c r="AA8" s="262">
        <v>1</v>
      </c>
      <c r="AB8" s="262">
        <v>1</v>
      </c>
      <c r="AC8" s="262">
        <v>1</v>
      </c>
      <c r="AZ8" s="262">
        <v>2</v>
      </c>
      <c r="BA8" s="262">
        <f>IF(AZ8=1,G8,0)</f>
        <v>0</v>
      </c>
      <c r="BB8" s="262">
        <f>IF(AZ8=2,G8,0)</f>
        <v>0</v>
      </c>
      <c r="BC8" s="262">
        <f>IF(AZ8=3,G8,0)</f>
        <v>0</v>
      </c>
      <c r="BD8" s="262">
        <f>IF(AZ8=4,G8,0)</f>
        <v>0</v>
      </c>
      <c r="BE8" s="262">
        <f>IF(AZ8=5,G8,0)</f>
        <v>0</v>
      </c>
      <c r="CA8" s="293">
        <v>1</v>
      </c>
      <c r="CB8" s="293">
        <v>1</v>
      </c>
    </row>
    <row r="9" spans="1:80" ht="22.5" x14ac:dyDescent="0.2">
      <c r="A9" s="302"/>
      <c r="B9" s="303"/>
      <c r="C9" s="304" t="s">
        <v>158</v>
      </c>
      <c r="D9" s="305"/>
      <c r="E9" s="305"/>
      <c r="F9" s="305"/>
      <c r="G9" s="306"/>
      <c r="I9" s="307"/>
      <c r="K9" s="307"/>
      <c r="L9" s="308" t="s">
        <v>158</v>
      </c>
      <c r="O9" s="293">
        <v>3</v>
      </c>
    </row>
    <row r="10" spans="1:80" x14ac:dyDescent="0.2">
      <c r="A10" s="302"/>
      <c r="B10" s="303"/>
      <c r="C10" s="304"/>
      <c r="D10" s="305"/>
      <c r="E10" s="305"/>
      <c r="F10" s="305"/>
      <c r="G10" s="306"/>
      <c r="I10" s="307"/>
      <c r="K10" s="307"/>
      <c r="L10" s="308"/>
      <c r="O10" s="293">
        <v>3</v>
      </c>
    </row>
    <row r="11" spans="1:80" x14ac:dyDescent="0.2">
      <c r="A11" s="302"/>
      <c r="B11" s="303"/>
      <c r="C11" s="304" t="s">
        <v>159</v>
      </c>
      <c r="D11" s="305"/>
      <c r="E11" s="305"/>
      <c r="F11" s="305"/>
      <c r="G11" s="306"/>
      <c r="I11" s="307"/>
      <c r="K11" s="307"/>
      <c r="L11" s="308" t="s">
        <v>159</v>
      </c>
      <c r="O11" s="293">
        <v>3</v>
      </c>
    </row>
    <row r="12" spans="1:80" x14ac:dyDescent="0.2">
      <c r="A12" s="302"/>
      <c r="B12" s="303"/>
      <c r="C12" s="304"/>
      <c r="D12" s="305"/>
      <c r="E12" s="305"/>
      <c r="F12" s="305"/>
      <c r="G12" s="306"/>
      <c r="I12" s="307"/>
      <c r="K12" s="307"/>
      <c r="L12" s="308"/>
      <c r="O12" s="293">
        <v>3</v>
      </c>
    </row>
    <row r="13" spans="1:80" x14ac:dyDescent="0.2">
      <c r="A13" s="302"/>
      <c r="B13" s="303"/>
      <c r="C13" s="304" t="s">
        <v>160</v>
      </c>
      <c r="D13" s="305"/>
      <c r="E13" s="305"/>
      <c r="F13" s="305"/>
      <c r="G13" s="306"/>
      <c r="I13" s="307"/>
      <c r="K13" s="307"/>
      <c r="L13" s="308" t="s">
        <v>160</v>
      </c>
      <c r="O13" s="293">
        <v>3</v>
      </c>
    </row>
    <row r="14" spans="1:80" x14ac:dyDescent="0.2">
      <c r="A14" s="302"/>
      <c r="B14" s="303"/>
      <c r="C14" s="304"/>
      <c r="D14" s="305"/>
      <c r="E14" s="305"/>
      <c r="F14" s="305"/>
      <c r="G14" s="306"/>
      <c r="I14" s="307"/>
      <c r="K14" s="307"/>
      <c r="L14" s="308"/>
      <c r="O14" s="293">
        <v>3</v>
      </c>
    </row>
    <row r="15" spans="1:80" ht="33.75" x14ac:dyDescent="0.2">
      <c r="A15" s="302"/>
      <c r="B15" s="303"/>
      <c r="C15" s="304" t="s">
        <v>161</v>
      </c>
      <c r="D15" s="305"/>
      <c r="E15" s="305"/>
      <c r="F15" s="305"/>
      <c r="G15" s="306"/>
      <c r="I15" s="307"/>
      <c r="K15" s="307"/>
      <c r="L15" s="308" t="s">
        <v>161</v>
      </c>
      <c r="O15" s="293">
        <v>3</v>
      </c>
    </row>
    <row r="16" spans="1:80" x14ac:dyDescent="0.2">
      <c r="A16" s="302"/>
      <c r="B16" s="303"/>
      <c r="C16" s="304"/>
      <c r="D16" s="305"/>
      <c r="E16" s="305"/>
      <c r="F16" s="305"/>
      <c r="G16" s="306"/>
      <c r="I16" s="307"/>
      <c r="K16" s="307"/>
      <c r="L16" s="308"/>
      <c r="O16" s="293">
        <v>3</v>
      </c>
    </row>
    <row r="17" spans="1:80" ht="67.5" x14ac:dyDescent="0.2">
      <c r="A17" s="302"/>
      <c r="B17" s="303"/>
      <c r="C17" s="304" t="s">
        <v>162</v>
      </c>
      <c r="D17" s="305"/>
      <c r="E17" s="305"/>
      <c r="F17" s="305"/>
      <c r="G17" s="306"/>
      <c r="I17" s="307"/>
      <c r="K17" s="307"/>
      <c r="L17" s="308" t="s">
        <v>162</v>
      </c>
      <c r="O17" s="293">
        <v>3</v>
      </c>
    </row>
    <row r="18" spans="1:80" x14ac:dyDescent="0.2">
      <c r="A18" s="302"/>
      <c r="B18" s="303"/>
      <c r="C18" s="304"/>
      <c r="D18" s="305"/>
      <c r="E18" s="305"/>
      <c r="F18" s="305"/>
      <c r="G18" s="306"/>
      <c r="I18" s="307"/>
      <c r="K18" s="307"/>
      <c r="L18" s="308"/>
      <c r="O18" s="293">
        <v>3</v>
      </c>
    </row>
    <row r="19" spans="1:80" x14ac:dyDescent="0.2">
      <c r="A19" s="302"/>
      <c r="B19" s="303"/>
      <c r="C19" s="304" t="s">
        <v>163</v>
      </c>
      <c r="D19" s="305"/>
      <c r="E19" s="305"/>
      <c r="F19" s="305"/>
      <c r="G19" s="306"/>
      <c r="I19" s="307"/>
      <c r="K19" s="307"/>
      <c r="L19" s="308" t="s">
        <v>163</v>
      </c>
      <c r="O19" s="293">
        <v>3</v>
      </c>
    </row>
    <row r="20" spans="1:80" x14ac:dyDescent="0.2">
      <c r="A20" s="302"/>
      <c r="B20" s="309"/>
      <c r="C20" s="310" t="s">
        <v>98</v>
      </c>
      <c r="D20" s="311"/>
      <c r="E20" s="312">
        <v>1</v>
      </c>
      <c r="F20" s="313"/>
      <c r="G20" s="314"/>
      <c r="H20" s="315"/>
      <c r="I20" s="307"/>
      <c r="J20" s="316"/>
      <c r="K20" s="307"/>
      <c r="M20" s="308">
        <v>1</v>
      </c>
      <c r="O20" s="293"/>
    </row>
    <row r="21" spans="1:80" x14ac:dyDescent="0.2">
      <c r="A21" s="294">
        <v>2</v>
      </c>
      <c r="B21" s="295" t="s">
        <v>164</v>
      </c>
      <c r="C21" s="296" t="s">
        <v>165</v>
      </c>
      <c r="D21" s="297" t="s">
        <v>116</v>
      </c>
      <c r="E21" s="298">
        <v>1</v>
      </c>
      <c r="F21" s="298">
        <v>0</v>
      </c>
      <c r="G21" s="299">
        <f>E21*F21</f>
        <v>0</v>
      </c>
      <c r="H21" s="300">
        <v>0</v>
      </c>
      <c r="I21" s="301">
        <f>E21*H21</f>
        <v>0</v>
      </c>
      <c r="J21" s="300">
        <v>0</v>
      </c>
      <c r="K21" s="301">
        <f>E21*J21</f>
        <v>0</v>
      </c>
      <c r="O21" s="293">
        <v>2</v>
      </c>
      <c r="AA21" s="262">
        <v>1</v>
      </c>
      <c r="AB21" s="262">
        <v>1</v>
      </c>
      <c r="AC21" s="262">
        <v>1</v>
      </c>
      <c r="AZ21" s="262">
        <v>2</v>
      </c>
      <c r="BA21" s="262">
        <f>IF(AZ21=1,G21,0)</f>
        <v>0</v>
      </c>
      <c r="BB21" s="262">
        <f>IF(AZ21=2,G21,0)</f>
        <v>0</v>
      </c>
      <c r="BC21" s="262">
        <f>IF(AZ21=3,G21,0)</f>
        <v>0</v>
      </c>
      <c r="BD21" s="262">
        <f>IF(AZ21=4,G21,0)</f>
        <v>0</v>
      </c>
      <c r="BE21" s="262">
        <f>IF(AZ21=5,G21,0)</f>
        <v>0</v>
      </c>
      <c r="CA21" s="293">
        <v>1</v>
      </c>
      <c r="CB21" s="293">
        <v>1</v>
      </c>
    </row>
    <row r="22" spans="1:80" x14ac:dyDescent="0.2">
      <c r="A22" s="302"/>
      <c r="B22" s="303"/>
      <c r="C22" s="304" t="s">
        <v>166</v>
      </c>
      <c r="D22" s="305"/>
      <c r="E22" s="305"/>
      <c r="F22" s="305"/>
      <c r="G22" s="306"/>
      <c r="I22" s="307"/>
      <c r="K22" s="307"/>
      <c r="L22" s="308" t="s">
        <v>166</v>
      </c>
      <c r="O22" s="293">
        <v>3</v>
      </c>
    </row>
    <row r="23" spans="1:80" x14ac:dyDescent="0.2">
      <c r="A23" s="302"/>
      <c r="B23" s="303"/>
      <c r="C23" s="304"/>
      <c r="D23" s="305"/>
      <c r="E23" s="305"/>
      <c r="F23" s="305"/>
      <c r="G23" s="306"/>
      <c r="I23" s="307"/>
      <c r="K23" s="307"/>
      <c r="L23" s="308"/>
      <c r="O23" s="293">
        <v>3</v>
      </c>
    </row>
    <row r="24" spans="1:80" x14ac:dyDescent="0.2">
      <c r="A24" s="302"/>
      <c r="B24" s="303"/>
      <c r="C24" s="304" t="s">
        <v>167</v>
      </c>
      <c r="D24" s="305"/>
      <c r="E24" s="305"/>
      <c r="F24" s="305"/>
      <c r="G24" s="306"/>
      <c r="I24" s="307"/>
      <c r="K24" s="307"/>
      <c r="L24" s="308" t="s">
        <v>167</v>
      </c>
      <c r="O24" s="293">
        <v>3</v>
      </c>
    </row>
    <row r="25" spans="1:80" x14ac:dyDescent="0.2">
      <c r="A25" s="302"/>
      <c r="B25" s="303"/>
      <c r="C25" s="304"/>
      <c r="D25" s="305"/>
      <c r="E25" s="305"/>
      <c r="F25" s="305"/>
      <c r="G25" s="306"/>
      <c r="I25" s="307"/>
      <c r="K25" s="307"/>
      <c r="L25" s="308"/>
      <c r="O25" s="293">
        <v>3</v>
      </c>
    </row>
    <row r="26" spans="1:80" x14ac:dyDescent="0.2">
      <c r="A26" s="302"/>
      <c r="B26" s="303"/>
      <c r="C26" s="304" t="s">
        <v>168</v>
      </c>
      <c r="D26" s="305"/>
      <c r="E26" s="305"/>
      <c r="F26" s="305"/>
      <c r="G26" s="306"/>
      <c r="I26" s="307"/>
      <c r="K26" s="307"/>
      <c r="L26" s="308" t="s">
        <v>168</v>
      </c>
      <c r="O26" s="293">
        <v>3</v>
      </c>
    </row>
    <row r="27" spans="1:80" x14ac:dyDescent="0.2">
      <c r="A27" s="302"/>
      <c r="B27" s="303"/>
      <c r="C27" s="304"/>
      <c r="D27" s="305"/>
      <c r="E27" s="305"/>
      <c r="F27" s="305"/>
      <c r="G27" s="306"/>
      <c r="I27" s="307"/>
      <c r="K27" s="307"/>
      <c r="L27" s="308"/>
      <c r="O27" s="293">
        <v>3</v>
      </c>
    </row>
    <row r="28" spans="1:80" ht="22.5" x14ac:dyDescent="0.2">
      <c r="A28" s="302"/>
      <c r="B28" s="303"/>
      <c r="C28" s="304" t="s">
        <v>169</v>
      </c>
      <c r="D28" s="305"/>
      <c r="E28" s="305"/>
      <c r="F28" s="305"/>
      <c r="G28" s="306"/>
      <c r="I28" s="307"/>
      <c r="K28" s="307"/>
      <c r="L28" s="308" t="s">
        <v>169</v>
      </c>
      <c r="O28" s="293">
        <v>3</v>
      </c>
    </row>
    <row r="29" spans="1:80" x14ac:dyDescent="0.2">
      <c r="A29" s="302"/>
      <c r="B29" s="309"/>
      <c r="C29" s="310" t="s">
        <v>98</v>
      </c>
      <c r="D29" s="311"/>
      <c r="E29" s="312">
        <v>1</v>
      </c>
      <c r="F29" s="313"/>
      <c r="G29" s="314"/>
      <c r="H29" s="315"/>
      <c r="I29" s="307"/>
      <c r="J29" s="316"/>
      <c r="K29" s="307"/>
      <c r="M29" s="308">
        <v>1</v>
      </c>
      <c r="O29" s="293"/>
    </row>
    <row r="30" spans="1:80" x14ac:dyDescent="0.2">
      <c r="A30" s="294">
        <v>3</v>
      </c>
      <c r="B30" s="295" t="s">
        <v>170</v>
      </c>
      <c r="C30" s="296" t="s">
        <v>171</v>
      </c>
      <c r="D30" s="297" t="s">
        <v>116</v>
      </c>
      <c r="E30" s="298">
        <v>1</v>
      </c>
      <c r="F30" s="298">
        <v>0</v>
      </c>
      <c r="G30" s="299">
        <f>E30*F30</f>
        <v>0</v>
      </c>
      <c r="H30" s="300">
        <v>0</v>
      </c>
      <c r="I30" s="301">
        <f>E30*H30</f>
        <v>0</v>
      </c>
      <c r="J30" s="300">
        <v>0</v>
      </c>
      <c r="K30" s="301">
        <f>E30*J30</f>
        <v>0</v>
      </c>
      <c r="O30" s="293">
        <v>2</v>
      </c>
      <c r="AA30" s="262">
        <v>1</v>
      </c>
      <c r="AB30" s="262">
        <v>1</v>
      </c>
      <c r="AC30" s="262">
        <v>1</v>
      </c>
      <c r="AZ30" s="262">
        <v>2</v>
      </c>
      <c r="BA30" s="262">
        <f>IF(AZ30=1,G30,0)</f>
        <v>0</v>
      </c>
      <c r="BB30" s="262">
        <f>IF(AZ30=2,G30,0)</f>
        <v>0</v>
      </c>
      <c r="BC30" s="262">
        <f>IF(AZ30=3,G30,0)</f>
        <v>0</v>
      </c>
      <c r="BD30" s="262">
        <f>IF(AZ30=4,G30,0)</f>
        <v>0</v>
      </c>
      <c r="BE30" s="262">
        <f>IF(AZ30=5,G30,0)</f>
        <v>0</v>
      </c>
      <c r="CA30" s="293">
        <v>1</v>
      </c>
      <c r="CB30" s="293">
        <v>1</v>
      </c>
    </row>
    <row r="31" spans="1:80" x14ac:dyDescent="0.2">
      <c r="A31" s="302"/>
      <c r="B31" s="303"/>
      <c r="C31" s="304" t="s">
        <v>172</v>
      </c>
      <c r="D31" s="305"/>
      <c r="E31" s="305"/>
      <c r="F31" s="305"/>
      <c r="G31" s="306"/>
      <c r="I31" s="307"/>
      <c r="K31" s="307"/>
      <c r="L31" s="308" t="s">
        <v>172</v>
      </c>
      <c r="O31" s="293">
        <v>3</v>
      </c>
    </row>
    <row r="32" spans="1:80" x14ac:dyDescent="0.2">
      <c r="A32" s="302"/>
      <c r="B32" s="303"/>
      <c r="C32" s="304"/>
      <c r="D32" s="305"/>
      <c r="E32" s="305"/>
      <c r="F32" s="305"/>
      <c r="G32" s="306"/>
      <c r="I32" s="307"/>
      <c r="K32" s="307"/>
      <c r="L32" s="308"/>
      <c r="O32" s="293">
        <v>3</v>
      </c>
    </row>
    <row r="33" spans="1:80" x14ac:dyDescent="0.2">
      <c r="A33" s="302"/>
      <c r="B33" s="303"/>
      <c r="C33" s="304" t="s">
        <v>173</v>
      </c>
      <c r="D33" s="305"/>
      <c r="E33" s="305"/>
      <c r="F33" s="305"/>
      <c r="G33" s="306"/>
      <c r="I33" s="307"/>
      <c r="K33" s="307"/>
      <c r="L33" s="308" t="s">
        <v>173</v>
      </c>
      <c r="O33" s="293">
        <v>3</v>
      </c>
    </row>
    <row r="34" spans="1:80" x14ac:dyDescent="0.2">
      <c r="A34" s="302"/>
      <c r="B34" s="309"/>
      <c r="C34" s="310" t="s">
        <v>98</v>
      </c>
      <c r="D34" s="311"/>
      <c r="E34" s="312">
        <v>1</v>
      </c>
      <c r="F34" s="313"/>
      <c r="G34" s="314"/>
      <c r="H34" s="315"/>
      <c r="I34" s="307"/>
      <c r="J34" s="316"/>
      <c r="K34" s="307"/>
      <c r="M34" s="308">
        <v>1</v>
      </c>
      <c r="O34" s="293"/>
    </row>
    <row r="35" spans="1:80" x14ac:dyDescent="0.2">
      <c r="A35" s="294">
        <v>4</v>
      </c>
      <c r="B35" s="295" t="s">
        <v>174</v>
      </c>
      <c r="C35" s="296" t="s">
        <v>175</v>
      </c>
      <c r="D35" s="297" t="s">
        <v>116</v>
      </c>
      <c r="E35" s="298">
        <v>1</v>
      </c>
      <c r="F35" s="298">
        <v>0</v>
      </c>
      <c r="G35" s="299">
        <f>E35*F35</f>
        <v>0</v>
      </c>
      <c r="H35" s="300">
        <v>0</v>
      </c>
      <c r="I35" s="301">
        <f>E35*H35</f>
        <v>0</v>
      </c>
      <c r="J35" s="300">
        <v>0</v>
      </c>
      <c r="K35" s="301">
        <f>E35*J35</f>
        <v>0</v>
      </c>
      <c r="O35" s="293">
        <v>2</v>
      </c>
      <c r="AA35" s="262">
        <v>1</v>
      </c>
      <c r="AB35" s="262">
        <v>0</v>
      </c>
      <c r="AC35" s="262">
        <v>0</v>
      </c>
      <c r="AZ35" s="262">
        <v>2</v>
      </c>
      <c r="BA35" s="262">
        <f>IF(AZ35=1,G35,0)</f>
        <v>0</v>
      </c>
      <c r="BB35" s="262">
        <f>IF(AZ35=2,G35,0)</f>
        <v>0</v>
      </c>
      <c r="BC35" s="262">
        <f>IF(AZ35=3,G35,0)</f>
        <v>0</v>
      </c>
      <c r="BD35" s="262">
        <f>IF(AZ35=4,G35,0)</f>
        <v>0</v>
      </c>
      <c r="BE35" s="262">
        <f>IF(AZ35=5,G35,0)</f>
        <v>0</v>
      </c>
      <c r="CA35" s="293">
        <v>1</v>
      </c>
      <c r="CB35" s="293">
        <v>0</v>
      </c>
    </row>
    <row r="36" spans="1:80" x14ac:dyDescent="0.2">
      <c r="A36" s="302"/>
      <c r="B36" s="303"/>
      <c r="C36" s="304" t="s">
        <v>176</v>
      </c>
      <c r="D36" s="305"/>
      <c r="E36" s="305"/>
      <c r="F36" s="305"/>
      <c r="G36" s="306"/>
      <c r="I36" s="307"/>
      <c r="K36" s="307"/>
      <c r="L36" s="308" t="s">
        <v>176</v>
      </c>
      <c r="O36" s="293">
        <v>3</v>
      </c>
    </row>
    <row r="37" spans="1:80" x14ac:dyDescent="0.2">
      <c r="A37" s="302"/>
      <c r="B37" s="303"/>
      <c r="C37" s="304"/>
      <c r="D37" s="305"/>
      <c r="E37" s="305"/>
      <c r="F37" s="305"/>
      <c r="G37" s="306"/>
      <c r="I37" s="307"/>
      <c r="K37" s="307"/>
      <c r="L37" s="308"/>
      <c r="O37" s="293">
        <v>3</v>
      </c>
    </row>
    <row r="38" spans="1:80" x14ac:dyDescent="0.2">
      <c r="A38" s="302"/>
      <c r="B38" s="309"/>
      <c r="C38" s="310" t="s">
        <v>98</v>
      </c>
      <c r="D38" s="311"/>
      <c r="E38" s="312">
        <v>1</v>
      </c>
      <c r="F38" s="313"/>
      <c r="G38" s="314"/>
      <c r="H38" s="315"/>
      <c r="I38" s="307"/>
      <c r="J38" s="316"/>
      <c r="K38" s="307"/>
      <c r="M38" s="308">
        <v>1</v>
      </c>
      <c r="O38" s="293"/>
    </row>
    <row r="39" spans="1:80" x14ac:dyDescent="0.2">
      <c r="A39" s="294">
        <v>5</v>
      </c>
      <c r="B39" s="295" t="s">
        <v>177</v>
      </c>
      <c r="C39" s="296" t="s">
        <v>178</v>
      </c>
      <c r="D39" s="297" t="s">
        <v>116</v>
      </c>
      <c r="E39" s="298">
        <v>1</v>
      </c>
      <c r="F39" s="298">
        <v>0</v>
      </c>
      <c r="G39" s="299">
        <f>E39*F39</f>
        <v>0</v>
      </c>
      <c r="H39" s="300">
        <v>0</v>
      </c>
      <c r="I39" s="301">
        <f>E39*H39</f>
        <v>0</v>
      </c>
      <c r="J39" s="300">
        <v>0</v>
      </c>
      <c r="K39" s="301">
        <f>E39*J39</f>
        <v>0</v>
      </c>
      <c r="O39" s="293">
        <v>2</v>
      </c>
      <c r="AA39" s="262">
        <v>1</v>
      </c>
      <c r="AB39" s="262">
        <v>0</v>
      </c>
      <c r="AC39" s="262">
        <v>0</v>
      </c>
      <c r="AZ39" s="262">
        <v>2</v>
      </c>
      <c r="BA39" s="262">
        <f>IF(AZ39=1,G39,0)</f>
        <v>0</v>
      </c>
      <c r="BB39" s="262">
        <f>IF(AZ39=2,G39,0)</f>
        <v>0</v>
      </c>
      <c r="BC39" s="262">
        <f>IF(AZ39=3,G39,0)</f>
        <v>0</v>
      </c>
      <c r="BD39" s="262">
        <f>IF(AZ39=4,G39,0)</f>
        <v>0</v>
      </c>
      <c r="BE39" s="262">
        <f>IF(AZ39=5,G39,0)</f>
        <v>0</v>
      </c>
      <c r="CA39" s="293">
        <v>1</v>
      </c>
      <c r="CB39" s="293">
        <v>0</v>
      </c>
    </row>
    <row r="40" spans="1:80" ht="33.75" x14ac:dyDescent="0.2">
      <c r="A40" s="302"/>
      <c r="B40" s="303"/>
      <c r="C40" s="304" t="s">
        <v>179</v>
      </c>
      <c r="D40" s="305"/>
      <c r="E40" s="305"/>
      <c r="F40" s="305"/>
      <c r="G40" s="306"/>
      <c r="I40" s="307"/>
      <c r="K40" s="307"/>
      <c r="L40" s="308" t="s">
        <v>179</v>
      </c>
      <c r="O40" s="293">
        <v>3</v>
      </c>
    </row>
    <row r="41" spans="1:80" x14ac:dyDescent="0.2">
      <c r="A41" s="302"/>
      <c r="B41" s="303"/>
      <c r="C41" s="304"/>
      <c r="D41" s="305"/>
      <c r="E41" s="305"/>
      <c r="F41" s="305"/>
      <c r="G41" s="306"/>
      <c r="I41" s="307"/>
      <c r="K41" s="307"/>
      <c r="L41" s="308"/>
      <c r="O41" s="293">
        <v>3</v>
      </c>
    </row>
    <row r="42" spans="1:80" x14ac:dyDescent="0.2">
      <c r="A42" s="302"/>
      <c r="B42" s="309"/>
      <c r="C42" s="310" t="s">
        <v>98</v>
      </c>
      <c r="D42" s="311"/>
      <c r="E42" s="312">
        <v>1</v>
      </c>
      <c r="F42" s="313"/>
      <c r="G42" s="314"/>
      <c r="H42" s="315"/>
      <c r="I42" s="307"/>
      <c r="J42" s="316"/>
      <c r="K42" s="307"/>
      <c r="M42" s="308">
        <v>1</v>
      </c>
      <c r="O42" s="293"/>
    </row>
    <row r="43" spans="1:80" x14ac:dyDescent="0.2">
      <c r="A43" s="294">
        <v>6</v>
      </c>
      <c r="B43" s="295" t="s">
        <v>180</v>
      </c>
      <c r="C43" s="296" t="s">
        <v>181</v>
      </c>
      <c r="D43" s="297" t="s">
        <v>116</v>
      </c>
      <c r="E43" s="298">
        <v>1</v>
      </c>
      <c r="F43" s="298">
        <v>0</v>
      </c>
      <c r="G43" s="299">
        <f>E43*F43</f>
        <v>0</v>
      </c>
      <c r="H43" s="300">
        <v>0</v>
      </c>
      <c r="I43" s="301">
        <f>E43*H43</f>
        <v>0</v>
      </c>
      <c r="J43" s="300">
        <v>0</v>
      </c>
      <c r="K43" s="301">
        <f>E43*J43</f>
        <v>0</v>
      </c>
      <c r="O43" s="293">
        <v>2</v>
      </c>
      <c r="AA43" s="262">
        <v>1</v>
      </c>
      <c r="AB43" s="262">
        <v>0</v>
      </c>
      <c r="AC43" s="262">
        <v>0</v>
      </c>
      <c r="AZ43" s="262">
        <v>2</v>
      </c>
      <c r="BA43" s="262">
        <f>IF(AZ43=1,G43,0)</f>
        <v>0</v>
      </c>
      <c r="BB43" s="262">
        <f>IF(AZ43=2,G43,0)</f>
        <v>0</v>
      </c>
      <c r="BC43" s="262">
        <f>IF(AZ43=3,G43,0)</f>
        <v>0</v>
      </c>
      <c r="BD43" s="262">
        <f>IF(AZ43=4,G43,0)</f>
        <v>0</v>
      </c>
      <c r="BE43" s="262">
        <f>IF(AZ43=5,G43,0)</f>
        <v>0</v>
      </c>
      <c r="CA43" s="293">
        <v>1</v>
      </c>
      <c r="CB43" s="293">
        <v>0</v>
      </c>
    </row>
    <row r="44" spans="1:80" ht="33.75" x14ac:dyDescent="0.2">
      <c r="A44" s="302"/>
      <c r="B44" s="303"/>
      <c r="C44" s="304" t="s">
        <v>182</v>
      </c>
      <c r="D44" s="305"/>
      <c r="E44" s="305"/>
      <c r="F44" s="305"/>
      <c r="G44" s="306"/>
      <c r="I44" s="307"/>
      <c r="K44" s="307"/>
      <c r="L44" s="308" t="s">
        <v>182</v>
      </c>
      <c r="O44" s="293">
        <v>3</v>
      </c>
    </row>
    <row r="45" spans="1:80" x14ac:dyDescent="0.2">
      <c r="A45" s="302"/>
      <c r="B45" s="309"/>
      <c r="C45" s="310" t="s">
        <v>98</v>
      </c>
      <c r="D45" s="311"/>
      <c r="E45" s="312">
        <v>1</v>
      </c>
      <c r="F45" s="313"/>
      <c r="G45" s="314"/>
      <c r="H45" s="315"/>
      <c r="I45" s="307"/>
      <c r="J45" s="316"/>
      <c r="K45" s="307"/>
      <c r="M45" s="308">
        <v>1</v>
      </c>
      <c r="O45" s="293"/>
    </row>
    <row r="46" spans="1:80" x14ac:dyDescent="0.2">
      <c r="A46" s="294">
        <v>7</v>
      </c>
      <c r="B46" s="295" t="s">
        <v>183</v>
      </c>
      <c r="C46" s="296" t="s">
        <v>184</v>
      </c>
      <c r="D46" s="297" t="s">
        <v>116</v>
      </c>
      <c r="E46" s="298">
        <v>1</v>
      </c>
      <c r="F46" s="298">
        <v>0</v>
      </c>
      <c r="G46" s="299">
        <f>E46*F46</f>
        <v>0</v>
      </c>
      <c r="H46" s="300">
        <v>0</v>
      </c>
      <c r="I46" s="301">
        <f>E46*H46</f>
        <v>0</v>
      </c>
      <c r="J46" s="300">
        <v>0</v>
      </c>
      <c r="K46" s="301">
        <f>E46*J46</f>
        <v>0</v>
      </c>
      <c r="O46" s="293">
        <v>2</v>
      </c>
      <c r="AA46" s="262">
        <v>1</v>
      </c>
      <c r="AB46" s="262">
        <v>0</v>
      </c>
      <c r="AC46" s="262">
        <v>0</v>
      </c>
      <c r="AZ46" s="262">
        <v>2</v>
      </c>
      <c r="BA46" s="262">
        <f>IF(AZ46=1,G46,0)</f>
        <v>0</v>
      </c>
      <c r="BB46" s="262">
        <f>IF(AZ46=2,G46,0)</f>
        <v>0</v>
      </c>
      <c r="BC46" s="262">
        <f>IF(AZ46=3,G46,0)</f>
        <v>0</v>
      </c>
      <c r="BD46" s="262">
        <f>IF(AZ46=4,G46,0)</f>
        <v>0</v>
      </c>
      <c r="BE46" s="262">
        <f>IF(AZ46=5,G46,0)</f>
        <v>0</v>
      </c>
      <c r="CA46" s="293">
        <v>1</v>
      </c>
      <c r="CB46" s="293">
        <v>0</v>
      </c>
    </row>
    <row r="47" spans="1:80" x14ac:dyDescent="0.2">
      <c r="A47" s="302"/>
      <c r="B47" s="303"/>
      <c r="C47" s="304" t="s">
        <v>185</v>
      </c>
      <c r="D47" s="305"/>
      <c r="E47" s="305"/>
      <c r="F47" s="305"/>
      <c r="G47" s="306"/>
      <c r="I47" s="307"/>
      <c r="K47" s="307"/>
      <c r="L47" s="308" t="s">
        <v>185</v>
      </c>
      <c r="O47" s="293">
        <v>3</v>
      </c>
    </row>
    <row r="48" spans="1:80" x14ac:dyDescent="0.2">
      <c r="A48" s="302"/>
      <c r="B48" s="309"/>
      <c r="C48" s="310" t="s">
        <v>98</v>
      </c>
      <c r="D48" s="311"/>
      <c r="E48" s="312">
        <v>1</v>
      </c>
      <c r="F48" s="313"/>
      <c r="G48" s="314"/>
      <c r="H48" s="315"/>
      <c r="I48" s="307"/>
      <c r="J48" s="316"/>
      <c r="K48" s="307"/>
      <c r="M48" s="308">
        <v>1</v>
      </c>
      <c r="O48" s="293"/>
    </row>
    <row r="49" spans="1:57" x14ac:dyDescent="0.2">
      <c r="A49" s="317"/>
      <c r="B49" s="318" t="s">
        <v>101</v>
      </c>
      <c r="C49" s="319" t="s">
        <v>113</v>
      </c>
      <c r="D49" s="320"/>
      <c r="E49" s="321"/>
      <c r="F49" s="322"/>
      <c r="G49" s="323">
        <f>SUM(G7:G48)</f>
        <v>0</v>
      </c>
      <c r="H49" s="324"/>
      <c r="I49" s="325">
        <f>SUM(I7:I48)</f>
        <v>0</v>
      </c>
      <c r="J49" s="324"/>
      <c r="K49" s="325">
        <f>SUM(K7:K48)</f>
        <v>0</v>
      </c>
      <c r="O49" s="293">
        <v>4</v>
      </c>
      <c r="BA49" s="326">
        <f>SUM(BA7:BA48)</f>
        <v>0</v>
      </c>
      <c r="BB49" s="326">
        <f>SUM(BB7:BB48)</f>
        <v>0</v>
      </c>
      <c r="BC49" s="326">
        <f>SUM(BC7:BC48)</f>
        <v>0</v>
      </c>
      <c r="BD49" s="326">
        <f>SUM(BD7:BD48)</f>
        <v>0</v>
      </c>
      <c r="BE49" s="326">
        <f>SUM(BE7:BE48)</f>
        <v>0</v>
      </c>
    </row>
    <row r="50" spans="1:57" x14ac:dyDescent="0.2">
      <c r="E50" s="262"/>
    </row>
    <row r="51" spans="1:57" x14ac:dyDescent="0.2">
      <c r="E51" s="262"/>
    </row>
    <row r="52" spans="1:57" x14ac:dyDescent="0.2">
      <c r="E52" s="262"/>
    </row>
    <row r="53" spans="1:57" x14ac:dyDescent="0.2">
      <c r="E53" s="262"/>
    </row>
    <row r="54" spans="1:57" x14ac:dyDescent="0.2">
      <c r="E54" s="262"/>
    </row>
    <row r="55" spans="1:57" x14ac:dyDescent="0.2">
      <c r="E55" s="262"/>
    </row>
    <row r="56" spans="1:57" x14ac:dyDescent="0.2">
      <c r="E56" s="262"/>
    </row>
    <row r="57" spans="1:57" x14ac:dyDescent="0.2">
      <c r="E57" s="262"/>
    </row>
    <row r="58" spans="1:57" x14ac:dyDescent="0.2">
      <c r="E58" s="262"/>
    </row>
    <row r="59" spans="1:57" x14ac:dyDescent="0.2">
      <c r="E59" s="262"/>
    </row>
    <row r="60" spans="1:57" x14ac:dyDescent="0.2">
      <c r="E60" s="262"/>
    </row>
    <row r="61" spans="1:57" x14ac:dyDescent="0.2">
      <c r="E61" s="262"/>
    </row>
    <row r="62" spans="1:57" x14ac:dyDescent="0.2">
      <c r="E62" s="262"/>
    </row>
    <row r="63" spans="1:57" x14ac:dyDescent="0.2">
      <c r="E63" s="262"/>
    </row>
    <row r="64" spans="1:57" x14ac:dyDescent="0.2">
      <c r="E64" s="262"/>
    </row>
    <row r="65" spans="1:7" x14ac:dyDescent="0.2">
      <c r="E65" s="262"/>
    </row>
    <row r="66" spans="1:7" x14ac:dyDescent="0.2">
      <c r="E66" s="262"/>
    </row>
    <row r="67" spans="1:7" x14ac:dyDescent="0.2">
      <c r="E67" s="262"/>
    </row>
    <row r="68" spans="1:7" x14ac:dyDescent="0.2">
      <c r="E68" s="262"/>
    </row>
    <row r="69" spans="1:7" x14ac:dyDescent="0.2">
      <c r="E69" s="262"/>
    </row>
    <row r="70" spans="1:7" x14ac:dyDescent="0.2">
      <c r="E70" s="262"/>
    </row>
    <row r="71" spans="1:7" x14ac:dyDescent="0.2">
      <c r="E71" s="262"/>
    </row>
    <row r="72" spans="1:7" x14ac:dyDescent="0.2">
      <c r="E72" s="262"/>
    </row>
    <row r="73" spans="1:7" x14ac:dyDescent="0.2">
      <c r="A73" s="316"/>
      <c r="B73" s="316"/>
      <c r="C73" s="316"/>
      <c r="D73" s="316"/>
      <c r="E73" s="316"/>
      <c r="F73" s="316"/>
      <c r="G73" s="316"/>
    </row>
    <row r="74" spans="1:7" x14ac:dyDescent="0.2">
      <c r="A74" s="316"/>
      <c r="B74" s="316"/>
      <c r="C74" s="316"/>
      <c r="D74" s="316"/>
      <c r="E74" s="316"/>
      <c r="F74" s="316"/>
      <c r="G74" s="316"/>
    </row>
    <row r="75" spans="1:7" x14ac:dyDescent="0.2">
      <c r="A75" s="316"/>
      <c r="B75" s="316"/>
      <c r="C75" s="316"/>
      <c r="D75" s="316"/>
      <c r="E75" s="316"/>
      <c r="F75" s="316"/>
      <c r="G75" s="316"/>
    </row>
    <row r="76" spans="1:7" x14ac:dyDescent="0.2">
      <c r="A76" s="316"/>
      <c r="B76" s="316"/>
      <c r="C76" s="316"/>
      <c r="D76" s="316"/>
      <c r="E76" s="316"/>
      <c r="F76" s="316"/>
      <c r="G76" s="316"/>
    </row>
    <row r="77" spans="1:7" x14ac:dyDescent="0.2">
      <c r="E77" s="262"/>
    </row>
    <row r="78" spans="1:7" x14ac:dyDescent="0.2">
      <c r="E78" s="262"/>
    </row>
    <row r="79" spans="1:7" x14ac:dyDescent="0.2">
      <c r="E79" s="262"/>
    </row>
    <row r="80" spans="1:7" x14ac:dyDescent="0.2">
      <c r="E80" s="262"/>
    </row>
    <row r="81" spans="5:5" x14ac:dyDescent="0.2">
      <c r="E81" s="262"/>
    </row>
    <row r="82" spans="5:5" x14ac:dyDescent="0.2">
      <c r="E82" s="262"/>
    </row>
    <row r="83" spans="5:5" x14ac:dyDescent="0.2">
      <c r="E83" s="262"/>
    </row>
    <row r="84" spans="5:5" x14ac:dyDescent="0.2">
      <c r="E84" s="262"/>
    </row>
    <row r="85" spans="5:5" x14ac:dyDescent="0.2">
      <c r="E85" s="262"/>
    </row>
    <row r="86" spans="5:5" x14ac:dyDescent="0.2">
      <c r="E86" s="262"/>
    </row>
    <row r="87" spans="5:5" x14ac:dyDescent="0.2">
      <c r="E87" s="262"/>
    </row>
    <row r="88" spans="5:5" x14ac:dyDescent="0.2">
      <c r="E88" s="262"/>
    </row>
    <row r="89" spans="5:5" x14ac:dyDescent="0.2">
      <c r="E89" s="262"/>
    </row>
    <row r="90" spans="5:5" x14ac:dyDescent="0.2">
      <c r="E90" s="262"/>
    </row>
    <row r="91" spans="5:5" x14ac:dyDescent="0.2">
      <c r="E91" s="262"/>
    </row>
    <row r="92" spans="5:5" x14ac:dyDescent="0.2">
      <c r="E92" s="262"/>
    </row>
    <row r="93" spans="5:5" x14ac:dyDescent="0.2">
      <c r="E93" s="262"/>
    </row>
    <row r="94" spans="5:5" x14ac:dyDescent="0.2">
      <c r="E94" s="262"/>
    </row>
    <row r="95" spans="5:5" x14ac:dyDescent="0.2">
      <c r="E95" s="262"/>
    </row>
    <row r="96" spans="5:5" x14ac:dyDescent="0.2">
      <c r="E96" s="262"/>
    </row>
    <row r="97" spans="1:7" x14ac:dyDescent="0.2">
      <c r="E97" s="262"/>
    </row>
    <row r="98" spans="1:7" x14ac:dyDescent="0.2">
      <c r="E98" s="262"/>
    </row>
    <row r="99" spans="1:7" x14ac:dyDescent="0.2">
      <c r="E99" s="262"/>
    </row>
    <row r="100" spans="1:7" x14ac:dyDescent="0.2">
      <c r="E100" s="262"/>
    </row>
    <row r="101" spans="1:7" x14ac:dyDescent="0.2">
      <c r="E101" s="262"/>
    </row>
    <row r="102" spans="1:7" x14ac:dyDescent="0.2">
      <c r="E102" s="262"/>
    </row>
    <row r="103" spans="1:7" x14ac:dyDescent="0.2">
      <c r="E103" s="262"/>
    </row>
    <row r="104" spans="1:7" x14ac:dyDescent="0.2">
      <c r="E104" s="262"/>
    </row>
    <row r="105" spans="1:7" x14ac:dyDescent="0.2">
      <c r="E105" s="262"/>
    </row>
    <row r="106" spans="1:7" x14ac:dyDescent="0.2">
      <c r="E106" s="262"/>
    </row>
    <row r="107" spans="1:7" x14ac:dyDescent="0.2">
      <c r="E107" s="262"/>
    </row>
    <row r="108" spans="1:7" x14ac:dyDescent="0.2">
      <c r="A108" s="327"/>
      <c r="B108" s="327"/>
    </row>
    <row r="109" spans="1:7" x14ac:dyDescent="0.2">
      <c r="A109" s="316"/>
      <c r="B109" s="316"/>
      <c r="C109" s="328"/>
      <c r="D109" s="328"/>
      <c r="E109" s="329"/>
      <c r="F109" s="328"/>
      <c r="G109" s="330"/>
    </row>
    <row r="110" spans="1:7" x14ac:dyDescent="0.2">
      <c r="A110" s="331"/>
      <c r="B110" s="331"/>
      <c r="C110" s="316"/>
      <c r="D110" s="316"/>
      <c r="E110" s="332"/>
      <c r="F110" s="316"/>
      <c r="G110" s="316"/>
    </row>
    <row r="111" spans="1:7" x14ac:dyDescent="0.2">
      <c r="A111" s="316"/>
      <c r="B111" s="316"/>
      <c r="C111" s="316"/>
      <c r="D111" s="316"/>
      <c r="E111" s="332"/>
      <c r="F111" s="316"/>
      <c r="G111" s="316"/>
    </row>
    <row r="112" spans="1:7" x14ac:dyDescent="0.2">
      <c r="A112" s="316"/>
      <c r="B112" s="316"/>
      <c r="C112" s="316"/>
      <c r="D112" s="316"/>
      <c r="E112" s="332"/>
      <c r="F112" s="316"/>
      <c r="G112" s="316"/>
    </row>
    <row r="113" spans="1:7" x14ac:dyDescent="0.2">
      <c r="A113" s="316"/>
      <c r="B113" s="316"/>
      <c r="C113" s="316"/>
      <c r="D113" s="316"/>
      <c r="E113" s="332"/>
      <c r="F113" s="316"/>
      <c r="G113" s="316"/>
    </row>
    <row r="114" spans="1:7" x14ac:dyDescent="0.2">
      <c r="A114" s="316"/>
      <c r="B114" s="316"/>
      <c r="C114" s="316"/>
      <c r="D114" s="316"/>
      <c r="E114" s="332"/>
      <c r="F114" s="316"/>
      <c r="G114" s="316"/>
    </row>
    <row r="115" spans="1:7" x14ac:dyDescent="0.2">
      <c r="A115" s="316"/>
      <c r="B115" s="316"/>
      <c r="C115" s="316"/>
      <c r="D115" s="316"/>
      <c r="E115" s="332"/>
      <c r="F115" s="316"/>
      <c r="G115" s="316"/>
    </row>
    <row r="116" spans="1:7" x14ac:dyDescent="0.2">
      <c r="A116" s="316"/>
      <c r="B116" s="316"/>
      <c r="C116" s="316"/>
      <c r="D116" s="316"/>
      <c r="E116" s="332"/>
      <c r="F116" s="316"/>
      <c r="G116" s="316"/>
    </row>
    <row r="117" spans="1:7" x14ac:dyDescent="0.2">
      <c r="A117" s="316"/>
      <c r="B117" s="316"/>
      <c r="C117" s="316"/>
      <c r="D117" s="316"/>
      <c r="E117" s="332"/>
      <c r="F117" s="316"/>
      <c r="G117" s="316"/>
    </row>
    <row r="118" spans="1:7" x14ac:dyDescent="0.2">
      <c r="A118" s="316"/>
      <c r="B118" s="316"/>
      <c r="C118" s="316"/>
      <c r="D118" s="316"/>
      <c r="E118" s="332"/>
      <c r="F118" s="316"/>
      <c r="G118" s="316"/>
    </row>
    <row r="119" spans="1:7" x14ac:dyDescent="0.2">
      <c r="A119" s="316"/>
      <c r="B119" s="316"/>
      <c r="C119" s="316"/>
      <c r="D119" s="316"/>
      <c r="E119" s="332"/>
      <c r="F119" s="316"/>
      <c r="G119" s="316"/>
    </row>
    <row r="120" spans="1:7" x14ac:dyDescent="0.2">
      <c r="A120" s="316"/>
      <c r="B120" s="316"/>
      <c r="C120" s="316"/>
      <c r="D120" s="316"/>
      <c r="E120" s="332"/>
      <c r="F120" s="316"/>
      <c r="G120" s="316"/>
    </row>
    <row r="121" spans="1:7" x14ac:dyDescent="0.2">
      <c r="A121" s="316"/>
      <c r="B121" s="316"/>
      <c r="C121" s="316"/>
      <c r="D121" s="316"/>
      <c r="E121" s="332"/>
      <c r="F121" s="316"/>
      <c r="G121" s="316"/>
    </row>
    <row r="122" spans="1:7" x14ac:dyDescent="0.2">
      <c r="A122" s="316"/>
      <c r="B122" s="316"/>
      <c r="C122" s="316"/>
      <c r="D122" s="316"/>
      <c r="E122" s="332"/>
      <c r="F122" s="316"/>
      <c r="G122" s="316"/>
    </row>
  </sheetData>
  <mergeCells count="38">
    <mergeCell ref="C41:G41"/>
    <mergeCell ref="C42:D42"/>
    <mergeCell ref="C44:G44"/>
    <mergeCell ref="C45:D45"/>
    <mergeCell ref="C47:G47"/>
    <mergeCell ref="C48:D48"/>
    <mergeCell ref="C33:G33"/>
    <mergeCell ref="C34:D34"/>
    <mergeCell ref="C36:G36"/>
    <mergeCell ref="C37:G37"/>
    <mergeCell ref="C38:D38"/>
    <mergeCell ref="C40:G40"/>
    <mergeCell ref="C26:G26"/>
    <mergeCell ref="C27:G27"/>
    <mergeCell ref="C28:G28"/>
    <mergeCell ref="C29:D29"/>
    <mergeCell ref="C31:G31"/>
    <mergeCell ref="C32:G32"/>
    <mergeCell ref="C19:G19"/>
    <mergeCell ref="C20:D20"/>
    <mergeCell ref="C22:G22"/>
    <mergeCell ref="C23:G23"/>
    <mergeCell ref="C24:G24"/>
    <mergeCell ref="C25:G25"/>
    <mergeCell ref="C13:G13"/>
    <mergeCell ref="C14:G14"/>
    <mergeCell ref="C15:G15"/>
    <mergeCell ref="C16:G16"/>
    <mergeCell ref="C17:G17"/>
    <mergeCell ref="C18:G18"/>
    <mergeCell ref="A1:G1"/>
    <mergeCell ref="A3:B3"/>
    <mergeCell ref="A4:B4"/>
    <mergeCell ref="E4:G4"/>
    <mergeCell ref="C9:G9"/>
    <mergeCell ref="C10:G10"/>
    <mergeCell ref="C11:G11"/>
    <mergeCell ref="C12:G12"/>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7"/>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751</v>
      </c>
      <c r="D2" s="106" t="s">
        <v>2337</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2332</v>
      </c>
      <c r="B5" s="119"/>
      <c r="C5" s="120" t="s">
        <v>2333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'Z01 01-03 Rek'!E19</f>
        <v>0</v>
      </c>
      <c r="D15" s="161" t="str">
        <f>'Z01 01-03 Rek'!A24</f>
        <v>Ztížené výrobní podmínky</v>
      </c>
      <c r="E15" s="162"/>
      <c r="F15" s="163"/>
      <c r="G15" s="160">
        <f>'Z01 01-03 Rek'!I24</f>
        <v>0</v>
      </c>
    </row>
    <row r="16" spans="1:57" ht="15.95" customHeight="1" x14ac:dyDescent="0.2">
      <c r="A16" s="158" t="s">
        <v>52</v>
      </c>
      <c r="B16" s="159" t="s">
        <v>53</v>
      </c>
      <c r="C16" s="160">
        <f>'Z01 01-03 Rek'!F19</f>
        <v>0</v>
      </c>
      <c r="D16" s="110" t="str">
        <f>'Z01 01-03 Rek'!A25</f>
        <v>Oborová přirážka</v>
      </c>
      <c r="E16" s="164"/>
      <c r="F16" s="165"/>
      <c r="G16" s="160">
        <f>'Z01 01-03 Rek'!I25</f>
        <v>0</v>
      </c>
    </row>
    <row r="17" spans="1:7" ht="15.95" customHeight="1" x14ac:dyDescent="0.2">
      <c r="A17" s="158" t="s">
        <v>54</v>
      </c>
      <c r="B17" s="159" t="s">
        <v>55</v>
      </c>
      <c r="C17" s="160">
        <f>'Z01 01-03 Rek'!H19</f>
        <v>0</v>
      </c>
      <c r="D17" s="110" t="str">
        <f>'Z01 01-03 Rek'!A26</f>
        <v>Přesun stavebních kapacit</v>
      </c>
      <c r="E17" s="164"/>
      <c r="F17" s="165"/>
      <c r="G17" s="160">
        <f>'Z01 01-03 Rek'!I26</f>
        <v>0</v>
      </c>
    </row>
    <row r="18" spans="1:7" ht="15.95" customHeight="1" x14ac:dyDescent="0.2">
      <c r="A18" s="166" t="s">
        <v>56</v>
      </c>
      <c r="B18" s="167" t="s">
        <v>57</v>
      </c>
      <c r="C18" s="160">
        <f>'Z01 01-03 Rek'!G19</f>
        <v>0</v>
      </c>
      <c r="D18" s="110" t="str">
        <f>'Z01 01-03 Rek'!A27</f>
        <v>Mimostaveništní doprava</v>
      </c>
      <c r="E18" s="164"/>
      <c r="F18" s="165"/>
      <c r="G18" s="160">
        <f>'Z01 01-03 Rek'!I27</f>
        <v>0</v>
      </c>
    </row>
    <row r="19" spans="1:7" ht="15.95" customHeight="1" x14ac:dyDescent="0.2">
      <c r="A19" s="168" t="s">
        <v>58</v>
      </c>
      <c r="B19" s="159"/>
      <c r="C19" s="160">
        <f>SUM(C15:C18)</f>
        <v>0</v>
      </c>
      <c r="D19" s="110" t="str">
        <f>'Z01 01-03 Rek'!A28</f>
        <v>Zařízení staveniště</v>
      </c>
      <c r="E19" s="164"/>
      <c r="F19" s="165"/>
      <c r="G19" s="160">
        <f>'Z01 01-03 Rek'!I28</f>
        <v>0</v>
      </c>
    </row>
    <row r="20" spans="1:7" ht="15.95" customHeight="1" x14ac:dyDescent="0.2">
      <c r="A20" s="168"/>
      <c r="B20" s="159"/>
      <c r="C20" s="160"/>
      <c r="D20" s="110" t="str">
        <f>'Z01 01-03 Rek'!A29</f>
        <v>Provoz investora</v>
      </c>
      <c r="E20" s="164"/>
      <c r="F20" s="165"/>
      <c r="G20" s="160">
        <f>'Z01 01-03 Rek'!I29</f>
        <v>0</v>
      </c>
    </row>
    <row r="21" spans="1:7" ht="15.95" customHeight="1" x14ac:dyDescent="0.2">
      <c r="A21" s="168" t="s">
        <v>29</v>
      </c>
      <c r="B21" s="159"/>
      <c r="C21" s="160">
        <f>'Z01 01-03 Rek'!I19</f>
        <v>0</v>
      </c>
      <c r="D21" s="110" t="str">
        <f>'Z01 01-03 Rek'!A30</f>
        <v>Kompletační činnost (IČD)</v>
      </c>
      <c r="E21" s="164"/>
      <c r="F21" s="165"/>
      <c r="G21" s="160">
        <f>'Z01 01-03 Rek'!I30</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'Z01 01-03 Rek'!H32</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8"/>
  <dimension ref="A1:BE83"/>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9" ht="13.5" thickTop="1" x14ac:dyDescent="0.2">
      <c r="A1" s="206" t="s">
        <v>2</v>
      </c>
      <c r="B1" s="207"/>
      <c r="C1" s="208" t="s">
        <v>106</v>
      </c>
      <c r="D1" s="209"/>
      <c r="E1" s="210"/>
      <c r="F1" s="209"/>
      <c r="G1" s="211" t="s">
        <v>75</v>
      </c>
      <c r="H1" s="212" t="s">
        <v>751</v>
      </c>
      <c r="I1" s="213"/>
    </row>
    <row r="2" spans="1:9" ht="13.5" thickBot="1" x14ac:dyDescent="0.25">
      <c r="A2" s="214" t="s">
        <v>76</v>
      </c>
      <c r="B2" s="215"/>
      <c r="C2" s="216" t="s">
        <v>2334</v>
      </c>
      <c r="D2" s="217"/>
      <c r="E2" s="218"/>
      <c r="F2" s="217"/>
      <c r="G2" s="219" t="s">
        <v>2337</v>
      </c>
      <c r="H2" s="220"/>
      <c r="I2" s="221"/>
    </row>
    <row r="3" spans="1:9" ht="13.5" thickTop="1" x14ac:dyDescent="0.2">
      <c r="F3" s="138"/>
    </row>
    <row r="4" spans="1:9" ht="19.5" customHeight="1" x14ac:dyDescent="0.25">
      <c r="A4" s="222" t="s">
        <v>77</v>
      </c>
      <c r="B4" s="223"/>
      <c r="C4" s="223"/>
      <c r="D4" s="223"/>
      <c r="E4" s="224"/>
      <c r="F4" s="223"/>
      <c r="G4" s="223"/>
      <c r="H4" s="223"/>
      <c r="I4" s="223"/>
    </row>
    <row r="5" spans="1:9" ht="13.5" thickBot="1" x14ac:dyDescent="0.25"/>
    <row r="6" spans="1:9" s="138" customFormat="1" ht="13.5" thickBot="1" x14ac:dyDescent="0.25">
      <c r="A6" s="225"/>
      <c r="B6" s="226" t="s">
        <v>78</v>
      </c>
      <c r="C6" s="226"/>
      <c r="D6" s="227"/>
      <c r="E6" s="228" t="s">
        <v>25</v>
      </c>
      <c r="F6" s="229" t="s">
        <v>26</v>
      </c>
      <c r="G6" s="229" t="s">
        <v>27</v>
      </c>
      <c r="H6" s="229" t="s">
        <v>28</v>
      </c>
      <c r="I6" s="230" t="s">
        <v>29</v>
      </c>
    </row>
    <row r="7" spans="1:9" s="138" customFormat="1" x14ac:dyDescent="0.2">
      <c r="A7" s="333" t="str">
        <f>'Z01 01-03 Pol'!B7</f>
        <v>96</v>
      </c>
      <c r="B7" s="70" t="str">
        <f>'Z01 01-03 Pol'!C7</f>
        <v>Bourání konstrukcí</v>
      </c>
      <c r="D7" s="231"/>
      <c r="E7" s="334">
        <f>'Z01 01-03 Pol'!BA150</f>
        <v>0</v>
      </c>
      <c r="F7" s="335">
        <f>'Z01 01-03 Pol'!BB150</f>
        <v>0</v>
      </c>
      <c r="G7" s="335">
        <f>'Z01 01-03 Pol'!BC150</f>
        <v>0</v>
      </c>
      <c r="H7" s="335">
        <f>'Z01 01-03 Pol'!BD150</f>
        <v>0</v>
      </c>
      <c r="I7" s="336">
        <f>'Z01 01-03 Pol'!BE150</f>
        <v>0</v>
      </c>
    </row>
    <row r="8" spans="1:9" s="138" customFormat="1" x14ac:dyDescent="0.2">
      <c r="A8" s="333" t="str">
        <f>'Z01 01-03 Pol'!B151</f>
        <v>97</v>
      </c>
      <c r="B8" s="70" t="str">
        <f>'Z01 01-03 Pol'!C151</f>
        <v>Prorážení otvorů</v>
      </c>
      <c r="D8" s="231"/>
      <c r="E8" s="334">
        <f>'Z01 01-03 Pol'!BA162</f>
        <v>0</v>
      </c>
      <c r="F8" s="335">
        <f>'Z01 01-03 Pol'!BB162</f>
        <v>0</v>
      </c>
      <c r="G8" s="335">
        <f>'Z01 01-03 Pol'!BC162</f>
        <v>0</v>
      </c>
      <c r="H8" s="335">
        <f>'Z01 01-03 Pol'!BD162</f>
        <v>0</v>
      </c>
      <c r="I8" s="336">
        <f>'Z01 01-03 Pol'!BE162</f>
        <v>0</v>
      </c>
    </row>
    <row r="9" spans="1:9" s="138" customFormat="1" x14ac:dyDescent="0.2">
      <c r="A9" s="333" t="str">
        <f>'Z01 01-03 Pol'!B163</f>
        <v>99</v>
      </c>
      <c r="B9" s="70" t="str">
        <f>'Z01 01-03 Pol'!C163</f>
        <v>Staveništní přesun hmot</v>
      </c>
      <c r="D9" s="231"/>
      <c r="E9" s="334">
        <f>'Z01 01-03 Pol'!BA165</f>
        <v>0</v>
      </c>
      <c r="F9" s="335">
        <f>'Z01 01-03 Pol'!BB165</f>
        <v>0</v>
      </c>
      <c r="G9" s="335">
        <f>'Z01 01-03 Pol'!BC165</f>
        <v>0</v>
      </c>
      <c r="H9" s="335">
        <f>'Z01 01-03 Pol'!BD165</f>
        <v>0</v>
      </c>
      <c r="I9" s="336">
        <f>'Z01 01-03 Pol'!BE165</f>
        <v>0</v>
      </c>
    </row>
    <row r="10" spans="1:9" s="138" customFormat="1" x14ac:dyDescent="0.2">
      <c r="A10" s="333" t="str">
        <f>'Z01 01-03 Pol'!B166</f>
        <v>712</v>
      </c>
      <c r="B10" s="70" t="str">
        <f>'Z01 01-03 Pol'!C166</f>
        <v>Živičné krytiny</v>
      </c>
      <c r="D10" s="231"/>
      <c r="E10" s="334">
        <f>'Z01 01-03 Pol'!BA171</f>
        <v>0</v>
      </c>
      <c r="F10" s="335">
        <f>'Z01 01-03 Pol'!BB171</f>
        <v>0</v>
      </c>
      <c r="G10" s="335">
        <f>'Z01 01-03 Pol'!BC171</f>
        <v>0</v>
      </c>
      <c r="H10" s="335">
        <f>'Z01 01-03 Pol'!BD171</f>
        <v>0</v>
      </c>
      <c r="I10" s="336">
        <f>'Z01 01-03 Pol'!BE171</f>
        <v>0</v>
      </c>
    </row>
    <row r="11" spans="1:9" s="138" customFormat="1" x14ac:dyDescent="0.2">
      <c r="A11" s="333" t="str">
        <f>'Z01 01-03 Pol'!B172</f>
        <v>713</v>
      </c>
      <c r="B11" s="70" t="str">
        <f>'Z01 01-03 Pol'!C172</f>
        <v>Izolace tepelné</v>
      </c>
      <c r="D11" s="231"/>
      <c r="E11" s="334">
        <f>'Z01 01-03 Pol'!BA177</f>
        <v>0</v>
      </c>
      <c r="F11" s="335">
        <f>'Z01 01-03 Pol'!BB177</f>
        <v>0</v>
      </c>
      <c r="G11" s="335">
        <f>'Z01 01-03 Pol'!BC177</f>
        <v>0</v>
      </c>
      <c r="H11" s="335">
        <f>'Z01 01-03 Pol'!BD177</f>
        <v>0</v>
      </c>
      <c r="I11" s="336">
        <f>'Z01 01-03 Pol'!BE177</f>
        <v>0</v>
      </c>
    </row>
    <row r="12" spans="1:9" s="138" customFormat="1" x14ac:dyDescent="0.2">
      <c r="A12" s="333" t="str">
        <f>'Z01 01-03 Pol'!B178</f>
        <v>725</v>
      </c>
      <c r="B12" s="70" t="str">
        <f>'Z01 01-03 Pol'!C178</f>
        <v>Zařizovací předměty</v>
      </c>
      <c r="D12" s="231"/>
      <c r="E12" s="334">
        <f>'Z01 01-03 Pol'!BA233</f>
        <v>0</v>
      </c>
      <c r="F12" s="335">
        <f>'Z01 01-03 Pol'!BB233</f>
        <v>0</v>
      </c>
      <c r="G12" s="335">
        <f>'Z01 01-03 Pol'!BC233</f>
        <v>0</v>
      </c>
      <c r="H12" s="335">
        <f>'Z01 01-03 Pol'!BD233</f>
        <v>0</v>
      </c>
      <c r="I12" s="336">
        <f>'Z01 01-03 Pol'!BE233</f>
        <v>0</v>
      </c>
    </row>
    <row r="13" spans="1:9" s="138" customFormat="1" x14ac:dyDescent="0.2">
      <c r="A13" s="333" t="str">
        <f>'Z01 01-03 Pol'!B234</f>
        <v>764</v>
      </c>
      <c r="B13" s="70" t="str">
        <f>'Z01 01-03 Pol'!C234</f>
        <v>Konstrukce klempířské</v>
      </c>
      <c r="D13" s="231"/>
      <c r="E13" s="334">
        <f>'Z01 01-03 Pol'!BA256</f>
        <v>0</v>
      </c>
      <c r="F13" s="335">
        <f>'Z01 01-03 Pol'!BB256</f>
        <v>0</v>
      </c>
      <c r="G13" s="335">
        <f>'Z01 01-03 Pol'!BC256</f>
        <v>0</v>
      </c>
      <c r="H13" s="335">
        <f>'Z01 01-03 Pol'!BD256</f>
        <v>0</v>
      </c>
      <c r="I13" s="336">
        <f>'Z01 01-03 Pol'!BE256</f>
        <v>0</v>
      </c>
    </row>
    <row r="14" spans="1:9" s="138" customFormat="1" x14ac:dyDescent="0.2">
      <c r="A14" s="333" t="str">
        <f>'Z01 01-03 Pol'!B257</f>
        <v>766</v>
      </c>
      <c r="B14" s="70" t="str">
        <f>'Z01 01-03 Pol'!C257</f>
        <v>Konstrukce truhlářské</v>
      </c>
      <c r="D14" s="231"/>
      <c r="E14" s="334">
        <f>'Z01 01-03 Pol'!BA290</f>
        <v>0</v>
      </c>
      <c r="F14" s="335">
        <f>'Z01 01-03 Pol'!BB290</f>
        <v>0</v>
      </c>
      <c r="G14" s="335">
        <f>'Z01 01-03 Pol'!BC290</f>
        <v>0</v>
      </c>
      <c r="H14" s="335">
        <f>'Z01 01-03 Pol'!BD290</f>
        <v>0</v>
      </c>
      <c r="I14" s="336">
        <f>'Z01 01-03 Pol'!BE290</f>
        <v>0</v>
      </c>
    </row>
    <row r="15" spans="1:9" s="138" customFormat="1" x14ac:dyDescent="0.2">
      <c r="A15" s="333" t="str">
        <f>'Z01 01-03 Pol'!B291</f>
        <v>767</v>
      </c>
      <c r="B15" s="70" t="str">
        <f>'Z01 01-03 Pol'!C291</f>
        <v>Konstrukce zámečnické</v>
      </c>
      <c r="D15" s="231"/>
      <c r="E15" s="334">
        <f>'Z01 01-03 Pol'!BA311</f>
        <v>0</v>
      </c>
      <c r="F15" s="335">
        <f>'Z01 01-03 Pol'!BB311</f>
        <v>0</v>
      </c>
      <c r="G15" s="335">
        <f>'Z01 01-03 Pol'!BC311</f>
        <v>0</v>
      </c>
      <c r="H15" s="335">
        <f>'Z01 01-03 Pol'!BD311</f>
        <v>0</v>
      </c>
      <c r="I15" s="336">
        <f>'Z01 01-03 Pol'!BE311</f>
        <v>0</v>
      </c>
    </row>
    <row r="16" spans="1:9" s="138" customFormat="1" x14ac:dyDescent="0.2">
      <c r="A16" s="333" t="str">
        <f>'Z01 01-03 Pol'!B312</f>
        <v>775</v>
      </c>
      <c r="B16" s="70" t="str">
        <f>'Z01 01-03 Pol'!C312</f>
        <v>Podlahy vlysové a parketové</v>
      </c>
      <c r="D16" s="231"/>
      <c r="E16" s="334">
        <f>'Z01 01-03 Pol'!BA320</f>
        <v>0</v>
      </c>
      <c r="F16" s="335">
        <f>'Z01 01-03 Pol'!BB320</f>
        <v>0</v>
      </c>
      <c r="G16" s="335">
        <f>'Z01 01-03 Pol'!BC320</f>
        <v>0</v>
      </c>
      <c r="H16" s="335">
        <f>'Z01 01-03 Pol'!BD320</f>
        <v>0</v>
      </c>
      <c r="I16" s="336">
        <f>'Z01 01-03 Pol'!BE320</f>
        <v>0</v>
      </c>
    </row>
    <row r="17" spans="1:57" s="138" customFormat="1" x14ac:dyDescent="0.2">
      <c r="A17" s="333" t="str">
        <f>'Z01 01-03 Pol'!B321</f>
        <v>776</v>
      </c>
      <c r="B17" s="70" t="str">
        <f>'Z01 01-03 Pol'!C321</f>
        <v>Podlahy povlakové</v>
      </c>
      <c r="D17" s="231"/>
      <c r="E17" s="334">
        <f>'Z01 01-03 Pol'!BA332</f>
        <v>0</v>
      </c>
      <c r="F17" s="335">
        <f>'Z01 01-03 Pol'!BB332</f>
        <v>0</v>
      </c>
      <c r="G17" s="335">
        <f>'Z01 01-03 Pol'!BC332</f>
        <v>0</v>
      </c>
      <c r="H17" s="335">
        <f>'Z01 01-03 Pol'!BD332</f>
        <v>0</v>
      </c>
      <c r="I17" s="336">
        <f>'Z01 01-03 Pol'!BE332</f>
        <v>0</v>
      </c>
    </row>
    <row r="18" spans="1:57" s="138" customFormat="1" ht="13.5" thickBot="1" x14ac:dyDescent="0.25">
      <c r="A18" s="333" t="str">
        <f>'Z01 01-03 Pol'!B333</f>
        <v>D96</v>
      </c>
      <c r="B18" s="70" t="str">
        <f>'Z01 01-03 Pol'!C333</f>
        <v>Přesuny suti a vybouraných hmot</v>
      </c>
      <c r="D18" s="231"/>
      <c r="E18" s="334">
        <f>'Z01 01-03 Pol'!BA338</f>
        <v>0</v>
      </c>
      <c r="F18" s="335">
        <f>'Z01 01-03 Pol'!BB338</f>
        <v>0</v>
      </c>
      <c r="G18" s="335">
        <f>'Z01 01-03 Pol'!BC338</f>
        <v>0</v>
      </c>
      <c r="H18" s="335">
        <f>'Z01 01-03 Pol'!BD338</f>
        <v>0</v>
      </c>
      <c r="I18" s="336">
        <f>'Z01 01-03 Pol'!BE338</f>
        <v>0</v>
      </c>
    </row>
    <row r="19" spans="1:57" s="14" customFormat="1" ht="13.5" thickBot="1" x14ac:dyDescent="0.25">
      <c r="A19" s="232"/>
      <c r="B19" s="233" t="s">
        <v>79</v>
      </c>
      <c r="C19" s="233"/>
      <c r="D19" s="234"/>
      <c r="E19" s="235">
        <f>SUM(E7:E18)</f>
        <v>0</v>
      </c>
      <c r="F19" s="236">
        <f>SUM(F7:F18)</f>
        <v>0</v>
      </c>
      <c r="G19" s="236">
        <f>SUM(G7:G18)</f>
        <v>0</v>
      </c>
      <c r="H19" s="236">
        <f>SUM(H7:H18)</f>
        <v>0</v>
      </c>
      <c r="I19" s="237">
        <f>SUM(I7:I18)</f>
        <v>0</v>
      </c>
    </row>
    <row r="20" spans="1:57" x14ac:dyDescent="0.2">
      <c r="A20" s="138"/>
      <c r="B20" s="138"/>
      <c r="C20" s="138"/>
      <c r="D20" s="138"/>
      <c r="E20" s="138"/>
      <c r="F20" s="138"/>
      <c r="G20" s="138"/>
      <c r="H20" s="138"/>
      <c r="I20" s="138"/>
    </row>
    <row r="21" spans="1:57" ht="19.5" customHeight="1" x14ac:dyDescent="0.25">
      <c r="A21" s="223" t="s">
        <v>80</v>
      </c>
      <c r="B21" s="223"/>
      <c r="C21" s="223"/>
      <c r="D21" s="223"/>
      <c r="E21" s="223"/>
      <c r="F21" s="223"/>
      <c r="G21" s="238"/>
      <c r="H21" s="223"/>
      <c r="I21" s="223"/>
      <c r="BA21" s="144"/>
      <c r="BB21" s="144"/>
      <c r="BC21" s="144"/>
      <c r="BD21" s="144"/>
      <c r="BE21" s="144"/>
    </row>
    <row r="22" spans="1:57" ht="13.5" thickBot="1" x14ac:dyDescent="0.25"/>
    <row r="23" spans="1:57" x14ac:dyDescent="0.2">
      <c r="A23" s="176" t="s">
        <v>81</v>
      </c>
      <c r="B23" s="177"/>
      <c r="C23" s="177"/>
      <c r="D23" s="239"/>
      <c r="E23" s="240" t="s">
        <v>82</v>
      </c>
      <c r="F23" s="241" t="s">
        <v>12</v>
      </c>
      <c r="G23" s="242" t="s">
        <v>83</v>
      </c>
      <c r="H23" s="243"/>
      <c r="I23" s="244" t="s">
        <v>82</v>
      </c>
    </row>
    <row r="24" spans="1:57" x14ac:dyDescent="0.2">
      <c r="A24" s="168" t="s">
        <v>145</v>
      </c>
      <c r="B24" s="159"/>
      <c r="C24" s="159"/>
      <c r="D24" s="245"/>
      <c r="E24" s="246"/>
      <c r="F24" s="247"/>
      <c r="G24" s="248">
        <v>0</v>
      </c>
      <c r="H24" s="249"/>
      <c r="I24" s="250">
        <f>E24+F24*G24/100</f>
        <v>0</v>
      </c>
      <c r="BA24" s="1">
        <v>0</v>
      </c>
    </row>
    <row r="25" spans="1:57" x14ac:dyDescent="0.2">
      <c r="A25" s="168" t="s">
        <v>146</v>
      </c>
      <c r="B25" s="159"/>
      <c r="C25" s="159"/>
      <c r="D25" s="245"/>
      <c r="E25" s="246"/>
      <c r="F25" s="247"/>
      <c r="G25" s="248">
        <v>0</v>
      </c>
      <c r="H25" s="249"/>
      <c r="I25" s="250">
        <f>E25+F25*G25/100</f>
        <v>0</v>
      </c>
      <c r="BA25" s="1">
        <v>0</v>
      </c>
    </row>
    <row r="26" spans="1:57" x14ac:dyDescent="0.2">
      <c r="A26" s="168" t="s">
        <v>147</v>
      </c>
      <c r="B26" s="159"/>
      <c r="C26" s="159"/>
      <c r="D26" s="245"/>
      <c r="E26" s="246"/>
      <c r="F26" s="247"/>
      <c r="G26" s="248">
        <v>0</v>
      </c>
      <c r="H26" s="249"/>
      <c r="I26" s="250">
        <f>E26+F26*G26/100</f>
        <v>0</v>
      </c>
      <c r="BA26" s="1">
        <v>0</v>
      </c>
    </row>
    <row r="27" spans="1:57" x14ac:dyDescent="0.2">
      <c r="A27" s="168" t="s">
        <v>148</v>
      </c>
      <c r="B27" s="159"/>
      <c r="C27" s="159"/>
      <c r="D27" s="245"/>
      <c r="E27" s="246"/>
      <c r="F27" s="247"/>
      <c r="G27" s="248">
        <v>0</v>
      </c>
      <c r="H27" s="249"/>
      <c r="I27" s="250">
        <f>E27+F27*G27/100</f>
        <v>0</v>
      </c>
      <c r="BA27" s="1">
        <v>0</v>
      </c>
    </row>
    <row r="28" spans="1:57" x14ac:dyDescent="0.2">
      <c r="A28" s="168" t="s">
        <v>149</v>
      </c>
      <c r="B28" s="159"/>
      <c r="C28" s="159"/>
      <c r="D28" s="245"/>
      <c r="E28" s="246"/>
      <c r="F28" s="247"/>
      <c r="G28" s="248">
        <v>0</v>
      </c>
      <c r="H28" s="249"/>
      <c r="I28" s="250">
        <f>E28+F28*G28/100</f>
        <v>0</v>
      </c>
      <c r="BA28" s="1">
        <v>1</v>
      </c>
    </row>
    <row r="29" spans="1:57" x14ac:dyDescent="0.2">
      <c r="A29" s="168" t="s">
        <v>150</v>
      </c>
      <c r="B29" s="159"/>
      <c r="C29" s="159"/>
      <c r="D29" s="245"/>
      <c r="E29" s="246"/>
      <c r="F29" s="247"/>
      <c r="G29" s="248">
        <v>0</v>
      </c>
      <c r="H29" s="249"/>
      <c r="I29" s="250">
        <f>E29+F29*G29/100</f>
        <v>0</v>
      </c>
      <c r="BA29" s="1">
        <v>1</v>
      </c>
    </row>
    <row r="30" spans="1:57" x14ac:dyDescent="0.2">
      <c r="A30" s="168" t="s">
        <v>151</v>
      </c>
      <c r="B30" s="159"/>
      <c r="C30" s="159"/>
      <c r="D30" s="245"/>
      <c r="E30" s="246"/>
      <c r="F30" s="247"/>
      <c r="G30" s="248">
        <v>0</v>
      </c>
      <c r="H30" s="249"/>
      <c r="I30" s="250">
        <f>E30+F30*G30/100</f>
        <v>0</v>
      </c>
      <c r="BA30" s="1">
        <v>2</v>
      </c>
    </row>
    <row r="31" spans="1:57" x14ac:dyDescent="0.2">
      <c r="A31" s="168" t="s">
        <v>152</v>
      </c>
      <c r="B31" s="159"/>
      <c r="C31" s="159"/>
      <c r="D31" s="245"/>
      <c r="E31" s="246"/>
      <c r="F31" s="247"/>
      <c r="G31" s="248">
        <v>0</v>
      </c>
      <c r="H31" s="249"/>
      <c r="I31" s="250">
        <f>E31+F31*G31/100</f>
        <v>0</v>
      </c>
      <c r="BA31" s="1">
        <v>2</v>
      </c>
    </row>
    <row r="32" spans="1:57" ht="13.5" thickBot="1" x14ac:dyDescent="0.25">
      <c r="A32" s="251"/>
      <c r="B32" s="252" t="s">
        <v>84</v>
      </c>
      <c r="C32" s="253"/>
      <c r="D32" s="254"/>
      <c r="E32" s="255"/>
      <c r="F32" s="256"/>
      <c r="G32" s="256"/>
      <c r="H32" s="257">
        <f>SUM(I24:I31)</f>
        <v>0</v>
      </c>
      <c r="I32" s="258"/>
    </row>
    <row r="34" spans="2:9" x14ac:dyDescent="0.2">
      <c r="B34" s="14"/>
      <c r="F34" s="259"/>
      <c r="G34" s="260"/>
      <c r="H34" s="260"/>
      <c r="I34" s="54"/>
    </row>
    <row r="35" spans="2:9" x14ac:dyDescent="0.2">
      <c r="F35" s="259"/>
      <c r="G35" s="260"/>
      <c r="H35" s="260"/>
      <c r="I35" s="54"/>
    </row>
    <row r="36" spans="2:9" x14ac:dyDescent="0.2">
      <c r="F36" s="259"/>
      <c r="G36" s="260"/>
      <c r="H36" s="260"/>
      <c r="I36" s="54"/>
    </row>
    <row r="37" spans="2:9" x14ac:dyDescent="0.2">
      <c r="F37" s="259"/>
      <c r="G37" s="260"/>
      <c r="H37" s="260"/>
      <c r="I37" s="54"/>
    </row>
    <row r="38" spans="2:9" x14ac:dyDescent="0.2">
      <c r="F38" s="259"/>
      <c r="G38" s="260"/>
      <c r="H38" s="260"/>
      <c r="I38" s="54"/>
    </row>
    <row r="39" spans="2:9" x14ac:dyDescent="0.2">
      <c r="F39" s="259"/>
      <c r="G39" s="260"/>
      <c r="H39" s="260"/>
      <c r="I39" s="54"/>
    </row>
    <row r="40" spans="2:9" x14ac:dyDescent="0.2">
      <c r="F40" s="259"/>
      <c r="G40" s="260"/>
      <c r="H40" s="260"/>
      <c r="I40" s="54"/>
    </row>
    <row r="41" spans="2:9" x14ac:dyDescent="0.2">
      <c r="F41" s="259"/>
      <c r="G41" s="260"/>
      <c r="H41" s="260"/>
      <c r="I41" s="54"/>
    </row>
    <row r="42" spans="2:9" x14ac:dyDescent="0.2">
      <c r="F42" s="259"/>
      <c r="G42" s="260"/>
      <c r="H42" s="260"/>
      <c r="I42" s="54"/>
    </row>
    <row r="43" spans="2:9" x14ac:dyDescent="0.2">
      <c r="F43" s="259"/>
      <c r="G43" s="260"/>
      <c r="H43" s="260"/>
      <c r="I43" s="54"/>
    </row>
    <row r="44" spans="2:9" x14ac:dyDescent="0.2">
      <c r="F44" s="259"/>
      <c r="G44" s="260"/>
      <c r="H44" s="260"/>
      <c r="I44" s="54"/>
    </row>
    <row r="45" spans="2:9" x14ac:dyDescent="0.2">
      <c r="F45" s="259"/>
      <c r="G45" s="260"/>
      <c r="H45" s="260"/>
      <c r="I45" s="54"/>
    </row>
    <row r="46" spans="2:9" x14ac:dyDescent="0.2">
      <c r="F46" s="259"/>
      <c r="G46" s="260"/>
      <c r="H46" s="260"/>
      <c r="I46" s="54"/>
    </row>
    <row r="47" spans="2:9" x14ac:dyDescent="0.2">
      <c r="F47" s="259"/>
      <c r="G47" s="260"/>
      <c r="H47" s="260"/>
      <c r="I47" s="54"/>
    </row>
    <row r="48" spans="2: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row r="78" spans="6:9" x14ac:dyDescent="0.2">
      <c r="F78" s="259"/>
      <c r="G78" s="260"/>
      <c r="H78" s="260"/>
      <c r="I78" s="54"/>
    </row>
    <row r="79" spans="6:9" x14ac:dyDescent="0.2">
      <c r="F79" s="259"/>
      <c r="G79" s="260"/>
      <c r="H79" s="260"/>
      <c r="I79" s="54"/>
    </row>
    <row r="80" spans="6:9" x14ac:dyDescent="0.2">
      <c r="F80" s="259"/>
      <c r="G80" s="260"/>
      <c r="H80" s="260"/>
      <c r="I80" s="54"/>
    </row>
    <row r="81" spans="6:9" x14ac:dyDescent="0.2">
      <c r="F81" s="259"/>
      <c r="G81" s="260"/>
      <c r="H81" s="260"/>
      <c r="I81" s="54"/>
    </row>
    <row r="82" spans="6:9" x14ac:dyDescent="0.2">
      <c r="F82" s="259"/>
      <c r="G82" s="260"/>
      <c r="H82" s="260"/>
      <c r="I82" s="54"/>
    </row>
    <row r="83" spans="6:9" x14ac:dyDescent="0.2">
      <c r="F83" s="259"/>
      <c r="G83" s="260"/>
      <c r="H83" s="260"/>
      <c r="I83" s="54"/>
    </row>
  </sheetData>
  <mergeCells count="4">
    <mergeCell ref="A1:B1"/>
    <mergeCell ref="A2:B2"/>
    <mergeCell ref="G2:I2"/>
    <mergeCell ref="H32:I32"/>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9"/>
  <dimension ref="A1:CB411"/>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'Z01 01-03 Rek'!H1</f>
        <v>01-03</v>
      </c>
      <c r="G3" s="269"/>
    </row>
    <row r="4" spans="1:80" ht="13.5" thickBot="1" x14ac:dyDescent="0.25">
      <c r="A4" s="270" t="s">
        <v>76</v>
      </c>
      <c r="B4" s="215"/>
      <c r="C4" s="216" t="s">
        <v>2334</v>
      </c>
      <c r="D4" s="271"/>
      <c r="E4" s="272" t="str">
        <f>'Z01 01-03 Rek'!G2</f>
        <v>Odstranění objektu SO1 - stavební část</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862</v>
      </c>
      <c r="C7" s="285" t="s">
        <v>863</v>
      </c>
      <c r="D7" s="286"/>
      <c r="E7" s="287"/>
      <c r="F7" s="287"/>
      <c r="G7" s="288"/>
      <c r="H7" s="289"/>
      <c r="I7" s="290"/>
      <c r="J7" s="291"/>
      <c r="K7" s="292"/>
      <c r="O7" s="293">
        <v>1</v>
      </c>
    </row>
    <row r="8" spans="1:80" x14ac:dyDescent="0.2">
      <c r="A8" s="294">
        <v>1</v>
      </c>
      <c r="B8" s="295" t="s">
        <v>2338</v>
      </c>
      <c r="C8" s="296" t="s">
        <v>2339</v>
      </c>
      <c r="D8" s="297" t="s">
        <v>233</v>
      </c>
      <c r="E8" s="298">
        <v>237.48650000000001</v>
      </c>
      <c r="F8" s="298">
        <v>0</v>
      </c>
      <c r="G8" s="299">
        <f>E8*F8</f>
        <v>0</v>
      </c>
      <c r="H8" s="300">
        <v>0</v>
      </c>
      <c r="I8" s="301">
        <f>E8*H8</f>
        <v>0</v>
      </c>
      <c r="J8" s="300">
        <v>-2.4</v>
      </c>
      <c r="K8" s="301">
        <f>E8*J8</f>
        <v>-569.96759999999995</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2340</v>
      </c>
      <c r="D9" s="311"/>
      <c r="E9" s="312">
        <v>107.41249999999999</v>
      </c>
      <c r="F9" s="313"/>
      <c r="G9" s="314"/>
      <c r="H9" s="315"/>
      <c r="I9" s="307"/>
      <c r="J9" s="316"/>
      <c r="K9" s="307"/>
      <c r="M9" s="308" t="s">
        <v>2340</v>
      </c>
      <c r="O9" s="293"/>
    </row>
    <row r="10" spans="1:80" x14ac:dyDescent="0.2">
      <c r="A10" s="302"/>
      <c r="B10" s="309"/>
      <c r="C10" s="310" t="s">
        <v>2341</v>
      </c>
      <c r="D10" s="311"/>
      <c r="E10" s="312">
        <v>63.084000000000003</v>
      </c>
      <c r="F10" s="313"/>
      <c r="G10" s="314"/>
      <c r="H10" s="315"/>
      <c r="I10" s="307"/>
      <c r="J10" s="316"/>
      <c r="K10" s="307"/>
      <c r="M10" s="308" t="s">
        <v>2341</v>
      </c>
      <c r="O10" s="293"/>
    </row>
    <row r="11" spans="1:80" x14ac:dyDescent="0.2">
      <c r="A11" s="302"/>
      <c r="B11" s="309"/>
      <c r="C11" s="310" t="s">
        <v>2342</v>
      </c>
      <c r="D11" s="311"/>
      <c r="E11" s="312">
        <v>66.989999999999995</v>
      </c>
      <c r="F11" s="313"/>
      <c r="G11" s="314"/>
      <c r="H11" s="315"/>
      <c r="I11" s="307"/>
      <c r="J11" s="316"/>
      <c r="K11" s="307"/>
      <c r="M11" s="308" t="s">
        <v>2342</v>
      </c>
      <c r="O11" s="293"/>
    </row>
    <row r="12" spans="1:80" x14ac:dyDescent="0.2">
      <c r="A12" s="294">
        <v>2</v>
      </c>
      <c r="B12" s="295" t="s">
        <v>2343</v>
      </c>
      <c r="C12" s="296" t="s">
        <v>2344</v>
      </c>
      <c r="D12" s="297" t="s">
        <v>195</v>
      </c>
      <c r="E12" s="298">
        <v>603.28800000000001</v>
      </c>
      <c r="F12" s="298">
        <v>0</v>
      </c>
      <c r="G12" s="299">
        <f>E12*F12</f>
        <v>0</v>
      </c>
      <c r="H12" s="300">
        <v>6.7000000000000002E-4</v>
      </c>
      <c r="I12" s="301">
        <f>E12*H12</f>
        <v>0.40420296</v>
      </c>
      <c r="J12" s="300">
        <v>-0.13100000000000001</v>
      </c>
      <c r="K12" s="301">
        <f>E12*J12</f>
        <v>-79.030728000000011</v>
      </c>
      <c r="O12" s="293">
        <v>2</v>
      </c>
      <c r="AA12" s="262">
        <v>1</v>
      </c>
      <c r="AB12" s="262">
        <v>1</v>
      </c>
      <c r="AC12" s="262">
        <v>1</v>
      </c>
      <c r="AZ12" s="262">
        <v>1</v>
      </c>
      <c r="BA12" s="262">
        <f>IF(AZ12=1,G12,0)</f>
        <v>0</v>
      </c>
      <c r="BB12" s="262">
        <f>IF(AZ12=2,G12,0)</f>
        <v>0</v>
      </c>
      <c r="BC12" s="262">
        <f>IF(AZ12=3,G12,0)</f>
        <v>0</v>
      </c>
      <c r="BD12" s="262">
        <f>IF(AZ12=4,G12,0)</f>
        <v>0</v>
      </c>
      <c r="BE12" s="262">
        <f>IF(AZ12=5,G12,0)</f>
        <v>0</v>
      </c>
      <c r="CA12" s="293">
        <v>1</v>
      </c>
      <c r="CB12" s="293">
        <v>1</v>
      </c>
    </row>
    <row r="13" spans="1:80" x14ac:dyDescent="0.2">
      <c r="A13" s="302"/>
      <c r="B13" s="303"/>
      <c r="C13" s="304" t="s">
        <v>2345</v>
      </c>
      <c r="D13" s="305"/>
      <c r="E13" s="305"/>
      <c r="F13" s="305"/>
      <c r="G13" s="306"/>
      <c r="I13" s="307"/>
      <c r="K13" s="307"/>
      <c r="L13" s="308" t="s">
        <v>2345</v>
      </c>
      <c r="O13" s="293">
        <v>3</v>
      </c>
    </row>
    <row r="14" spans="1:80" x14ac:dyDescent="0.2">
      <c r="A14" s="302"/>
      <c r="B14" s="303"/>
      <c r="C14" s="304" t="s">
        <v>2346</v>
      </c>
      <c r="D14" s="305"/>
      <c r="E14" s="305"/>
      <c r="F14" s="305"/>
      <c r="G14" s="306"/>
      <c r="I14" s="307"/>
      <c r="K14" s="307"/>
      <c r="L14" s="308" t="s">
        <v>2346</v>
      </c>
      <c r="O14" s="293">
        <v>3</v>
      </c>
    </row>
    <row r="15" spans="1:80" ht="22.5" x14ac:dyDescent="0.2">
      <c r="A15" s="302"/>
      <c r="B15" s="309"/>
      <c r="C15" s="310" t="s">
        <v>2347</v>
      </c>
      <c r="D15" s="311"/>
      <c r="E15" s="312">
        <v>88.816000000000003</v>
      </c>
      <c r="F15" s="313"/>
      <c r="G15" s="314"/>
      <c r="H15" s="315"/>
      <c r="I15" s="307"/>
      <c r="J15" s="316"/>
      <c r="K15" s="307"/>
      <c r="M15" s="308" t="s">
        <v>2347</v>
      </c>
      <c r="O15" s="293"/>
    </row>
    <row r="16" spans="1:80" ht="22.5" x14ac:dyDescent="0.2">
      <c r="A16" s="302"/>
      <c r="B16" s="309"/>
      <c r="C16" s="310" t="s">
        <v>2348</v>
      </c>
      <c r="D16" s="311"/>
      <c r="E16" s="312">
        <v>47.582000000000001</v>
      </c>
      <c r="F16" s="313"/>
      <c r="G16" s="314"/>
      <c r="H16" s="315"/>
      <c r="I16" s="307"/>
      <c r="J16" s="316"/>
      <c r="K16" s="307"/>
      <c r="M16" s="308" t="s">
        <v>2348</v>
      </c>
      <c r="O16" s="293"/>
    </row>
    <row r="17" spans="1:80" ht="22.5" x14ac:dyDescent="0.2">
      <c r="A17" s="302"/>
      <c r="B17" s="309"/>
      <c r="C17" s="310" t="s">
        <v>2349</v>
      </c>
      <c r="D17" s="311"/>
      <c r="E17" s="312">
        <v>65.52</v>
      </c>
      <c r="F17" s="313"/>
      <c r="G17" s="314"/>
      <c r="H17" s="315"/>
      <c r="I17" s="307"/>
      <c r="J17" s="316"/>
      <c r="K17" s="307"/>
      <c r="M17" s="308" t="s">
        <v>2349</v>
      </c>
      <c r="O17" s="293"/>
    </row>
    <row r="18" spans="1:80" x14ac:dyDescent="0.2">
      <c r="A18" s="302"/>
      <c r="B18" s="309"/>
      <c r="C18" s="310" t="s">
        <v>2350</v>
      </c>
      <c r="D18" s="311"/>
      <c r="E18" s="312">
        <v>43.161999999999999</v>
      </c>
      <c r="F18" s="313"/>
      <c r="G18" s="314"/>
      <c r="H18" s="315"/>
      <c r="I18" s="307"/>
      <c r="J18" s="316"/>
      <c r="K18" s="307"/>
      <c r="M18" s="308" t="s">
        <v>2350</v>
      </c>
      <c r="O18" s="293"/>
    </row>
    <row r="19" spans="1:80" ht="22.5" x14ac:dyDescent="0.2">
      <c r="A19" s="302"/>
      <c r="B19" s="309"/>
      <c r="C19" s="310" t="s">
        <v>2351</v>
      </c>
      <c r="D19" s="311"/>
      <c r="E19" s="312">
        <v>65.52</v>
      </c>
      <c r="F19" s="313"/>
      <c r="G19" s="314"/>
      <c r="H19" s="315"/>
      <c r="I19" s="307"/>
      <c r="J19" s="316"/>
      <c r="K19" s="307"/>
      <c r="M19" s="308" t="s">
        <v>2351</v>
      </c>
      <c r="O19" s="293"/>
    </row>
    <row r="20" spans="1:80" x14ac:dyDescent="0.2">
      <c r="A20" s="302"/>
      <c r="B20" s="309"/>
      <c r="C20" s="310" t="s">
        <v>2350</v>
      </c>
      <c r="D20" s="311"/>
      <c r="E20" s="312">
        <v>43.161999999999999</v>
      </c>
      <c r="F20" s="313"/>
      <c r="G20" s="314"/>
      <c r="H20" s="315"/>
      <c r="I20" s="307"/>
      <c r="J20" s="316"/>
      <c r="K20" s="307"/>
      <c r="M20" s="308" t="s">
        <v>2350</v>
      </c>
      <c r="O20" s="293"/>
    </row>
    <row r="21" spans="1:80" ht="22.5" x14ac:dyDescent="0.2">
      <c r="A21" s="302"/>
      <c r="B21" s="309"/>
      <c r="C21" s="310" t="s">
        <v>2352</v>
      </c>
      <c r="D21" s="311"/>
      <c r="E21" s="312">
        <v>68.319999999999993</v>
      </c>
      <c r="F21" s="313"/>
      <c r="G21" s="314"/>
      <c r="H21" s="315"/>
      <c r="I21" s="307"/>
      <c r="J21" s="316"/>
      <c r="K21" s="307"/>
      <c r="M21" s="308" t="s">
        <v>2352</v>
      </c>
      <c r="O21" s="293"/>
    </row>
    <row r="22" spans="1:80" x14ac:dyDescent="0.2">
      <c r="A22" s="302"/>
      <c r="B22" s="309"/>
      <c r="C22" s="310" t="s">
        <v>2353</v>
      </c>
      <c r="D22" s="311"/>
      <c r="E22" s="312">
        <v>41.661999999999999</v>
      </c>
      <c r="F22" s="313"/>
      <c r="G22" s="314"/>
      <c r="H22" s="315"/>
      <c r="I22" s="307"/>
      <c r="J22" s="316"/>
      <c r="K22" s="307"/>
      <c r="M22" s="308" t="s">
        <v>2353</v>
      </c>
      <c r="O22" s="293"/>
    </row>
    <row r="23" spans="1:80" ht="22.5" x14ac:dyDescent="0.2">
      <c r="A23" s="302"/>
      <c r="B23" s="309"/>
      <c r="C23" s="310" t="s">
        <v>2354</v>
      </c>
      <c r="D23" s="311"/>
      <c r="E23" s="312">
        <v>68.319999999999993</v>
      </c>
      <c r="F23" s="313"/>
      <c r="G23" s="314"/>
      <c r="H23" s="315"/>
      <c r="I23" s="307"/>
      <c r="J23" s="316"/>
      <c r="K23" s="307"/>
      <c r="M23" s="308" t="s">
        <v>2354</v>
      </c>
      <c r="O23" s="293"/>
    </row>
    <row r="24" spans="1:80" x14ac:dyDescent="0.2">
      <c r="A24" s="302"/>
      <c r="B24" s="309"/>
      <c r="C24" s="310" t="s">
        <v>2353</v>
      </c>
      <c r="D24" s="311"/>
      <c r="E24" s="312">
        <v>41.661999999999999</v>
      </c>
      <c r="F24" s="313"/>
      <c r="G24" s="314"/>
      <c r="H24" s="315"/>
      <c r="I24" s="307"/>
      <c r="J24" s="316"/>
      <c r="K24" s="307"/>
      <c r="M24" s="308" t="s">
        <v>2353</v>
      </c>
      <c r="O24" s="293"/>
    </row>
    <row r="25" spans="1:80" x14ac:dyDescent="0.2">
      <c r="A25" s="302"/>
      <c r="B25" s="309"/>
      <c r="C25" s="310" t="s">
        <v>2355</v>
      </c>
      <c r="D25" s="311"/>
      <c r="E25" s="312">
        <v>29.562000000000001</v>
      </c>
      <c r="F25" s="313"/>
      <c r="G25" s="314"/>
      <c r="H25" s="315"/>
      <c r="I25" s="307"/>
      <c r="J25" s="316"/>
      <c r="K25" s="307"/>
      <c r="M25" s="308" t="s">
        <v>2355</v>
      </c>
      <c r="O25" s="293"/>
    </row>
    <row r="26" spans="1:80" x14ac:dyDescent="0.2">
      <c r="A26" s="294">
        <v>3</v>
      </c>
      <c r="B26" s="295" t="s">
        <v>2356</v>
      </c>
      <c r="C26" s="296" t="s">
        <v>2357</v>
      </c>
      <c r="D26" s="297" t="s">
        <v>233</v>
      </c>
      <c r="E26" s="298">
        <v>132.006</v>
      </c>
      <c r="F26" s="298">
        <v>0</v>
      </c>
      <c r="G26" s="299">
        <f>E26*F26</f>
        <v>0</v>
      </c>
      <c r="H26" s="300">
        <v>1.2800000000000001E-3</v>
      </c>
      <c r="I26" s="301">
        <f>E26*H26</f>
        <v>0.16896768000000001</v>
      </c>
      <c r="J26" s="300">
        <v>-1.8</v>
      </c>
      <c r="K26" s="301">
        <f>E26*J26</f>
        <v>-237.61080000000001</v>
      </c>
      <c r="O26" s="293">
        <v>2</v>
      </c>
      <c r="AA26" s="262">
        <v>1</v>
      </c>
      <c r="AB26" s="262">
        <v>1</v>
      </c>
      <c r="AC26" s="262">
        <v>1</v>
      </c>
      <c r="AZ26" s="262">
        <v>1</v>
      </c>
      <c r="BA26" s="262">
        <f>IF(AZ26=1,G26,0)</f>
        <v>0</v>
      </c>
      <c r="BB26" s="262">
        <f>IF(AZ26=2,G26,0)</f>
        <v>0</v>
      </c>
      <c r="BC26" s="262">
        <f>IF(AZ26=3,G26,0)</f>
        <v>0</v>
      </c>
      <c r="BD26" s="262">
        <f>IF(AZ26=4,G26,0)</f>
        <v>0</v>
      </c>
      <c r="BE26" s="262">
        <f>IF(AZ26=5,G26,0)</f>
        <v>0</v>
      </c>
      <c r="CA26" s="293">
        <v>1</v>
      </c>
      <c r="CB26" s="293">
        <v>1</v>
      </c>
    </row>
    <row r="27" spans="1:80" x14ac:dyDescent="0.2">
      <c r="A27" s="302"/>
      <c r="B27" s="303"/>
      <c r="C27" s="304" t="s">
        <v>2358</v>
      </c>
      <c r="D27" s="305"/>
      <c r="E27" s="305"/>
      <c r="F27" s="305"/>
      <c r="G27" s="306"/>
      <c r="I27" s="307"/>
      <c r="K27" s="307"/>
      <c r="L27" s="308" t="s">
        <v>2358</v>
      </c>
      <c r="O27" s="293">
        <v>3</v>
      </c>
    </row>
    <row r="28" spans="1:80" x14ac:dyDescent="0.2">
      <c r="A28" s="302"/>
      <c r="B28" s="309"/>
      <c r="C28" s="310" t="s">
        <v>2359</v>
      </c>
      <c r="D28" s="311"/>
      <c r="E28" s="312">
        <v>30.4237</v>
      </c>
      <c r="F28" s="313"/>
      <c r="G28" s="314"/>
      <c r="H28" s="315"/>
      <c r="I28" s="307"/>
      <c r="J28" s="316"/>
      <c r="K28" s="307"/>
      <c r="M28" s="308" t="s">
        <v>2359</v>
      </c>
      <c r="O28" s="293"/>
    </row>
    <row r="29" spans="1:80" x14ac:dyDescent="0.2">
      <c r="A29" s="302"/>
      <c r="B29" s="309"/>
      <c r="C29" s="310" t="s">
        <v>2360</v>
      </c>
      <c r="D29" s="311"/>
      <c r="E29" s="312">
        <v>-7.4907000000000004</v>
      </c>
      <c r="F29" s="313"/>
      <c r="G29" s="314"/>
      <c r="H29" s="315"/>
      <c r="I29" s="307"/>
      <c r="J29" s="316"/>
      <c r="K29" s="307"/>
      <c r="M29" s="308" t="s">
        <v>2360</v>
      </c>
      <c r="O29" s="293"/>
    </row>
    <row r="30" spans="1:80" x14ac:dyDescent="0.2">
      <c r="A30" s="302"/>
      <c r="B30" s="309"/>
      <c r="C30" s="310" t="s">
        <v>2361</v>
      </c>
      <c r="D30" s="311"/>
      <c r="E30" s="312">
        <v>47.456499999999998</v>
      </c>
      <c r="F30" s="313"/>
      <c r="G30" s="314"/>
      <c r="H30" s="315"/>
      <c r="I30" s="307"/>
      <c r="J30" s="316"/>
      <c r="K30" s="307"/>
      <c r="M30" s="308" t="s">
        <v>2361</v>
      </c>
      <c r="O30" s="293"/>
    </row>
    <row r="31" spans="1:80" ht="22.5" x14ac:dyDescent="0.2">
      <c r="A31" s="302"/>
      <c r="B31" s="309"/>
      <c r="C31" s="310" t="s">
        <v>2362</v>
      </c>
      <c r="D31" s="311"/>
      <c r="E31" s="312">
        <v>83.946399999999997</v>
      </c>
      <c r="F31" s="313"/>
      <c r="G31" s="314"/>
      <c r="H31" s="315"/>
      <c r="I31" s="307"/>
      <c r="J31" s="316"/>
      <c r="K31" s="307"/>
      <c r="M31" s="308" t="s">
        <v>2362</v>
      </c>
      <c r="O31" s="293"/>
    </row>
    <row r="32" spans="1:80" x14ac:dyDescent="0.2">
      <c r="A32" s="302"/>
      <c r="B32" s="309"/>
      <c r="C32" s="310" t="s">
        <v>2363</v>
      </c>
      <c r="D32" s="311"/>
      <c r="E32" s="312">
        <v>-22.33</v>
      </c>
      <c r="F32" s="313"/>
      <c r="G32" s="314"/>
      <c r="H32" s="315"/>
      <c r="I32" s="307"/>
      <c r="J32" s="316"/>
      <c r="K32" s="307"/>
      <c r="M32" s="308" t="s">
        <v>2363</v>
      </c>
      <c r="O32" s="293"/>
    </row>
    <row r="33" spans="1:80" x14ac:dyDescent="0.2">
      <c r="A33" s="294">
        <v>4</v>
      </c>
      <c r="B33" s="295" t="s">
        <v>2364</v>
      </c>
      <c r="C33" s="296" t="s">
        <v>2365</v>
      </c>
      <c r="D33" s="297" t="s">
        <v>195</v>
      </c>
      <c r="E33" s="298">
        <v>1960.289</v>
      </c>
      <c r="F33" s="298">
        <v>0</v>
      </c>
      <c r="G33" s="299">
        <f>E33*F33</f>
        <v>0</v>
      </c>
      <c r="H33" s="300">
        <v>6.7000000000000002E-4</v>
      </c>
      <c r="I33" s="301">
        <f>E33*H33</f>
        <v>1.31339363</v>
      </c>
      <c r="J33" s="300">
        <v>-0.32400000000000001</v>
      </c>
      <c r="K33" s="301">
        <f>E33*J33</f>
        <v>-635.13363600000002</v>
      </c>
      <c r="O33" s="293">
        <v>2</v>
      </c>
      <c r="AA33" s="262">
        <v>1</v>
      </c>
      <c r="AB33" s="262">
        <v>1</v>
      </c>
      <c r="AC33" s="262">
        <v>1</v>
      </c>
      <c r="AZ33" s="262">
        <v>1</v>
      </c>
      <c r="BA33" s="262">
        <f>IF(AZ33=1,G33,0)</f>
        <v>0</v>
      </c>
      <c r="BB33" s="262">
        <f>IF(AZ33=2,G33,0)</f>
        <v>0</v>
      </c>
      <c r="BC33" s="262">
        <f>IF(AZ33=3,G33,0)</f>
        <v>0</v>
      </c>
      <c r="BD33" s="262">
        <f>IF(AZ33=4,G33,0)</f>
        <v>0</v>
      </c>
      <c r="BE33" s="262">
        <f>IF(AZ33=5,G33,0)</f>
        <v>0</v>
      </c>
      <c r="CA33" s="293">
        <v>1</v>
      </c>
      <c r="CB33" s="293">
        <v>1</v>
      </c>
    </row>
    <row r="34" spans="1:80" x14ac:dyDescent="0.2">
      <c r="A34" s="302"/>
      <c r="B34" s="309"/>
      <c r="C34" s="310" t="s">
        <v>2366</v>
      </c>
      <c r="D34" s="311"/>
      <c r="E34" s="312">
        <v>444.5498</v>
      </c>
      <c r="F34" s="313"/>
      <c r="G34" s="314"/>
      <c r="H34" s="315"/>
      <c r="I34" s="307"/>
      <c r="J34" s="316"/>
      <c r="K34" s="307"/>
      <c r="M34" s="308" t="s">
        <v>2366</v>
      </c>
      <c r="O34" s="293"/>
    </row>
    <row r="35" spans="1:80" x14ac:dyDescent="0.2">
      <c r="A35" s="302"/>
      <c r="B35" s="309"/>
      <c r="C35" s="310" t="s">
        <v>2367</v>
      </c>
      <c r="D35" s="311"/>
      <c r="E35" s="312">
        <v>-53.368000000000002</v>
      </c>
      <c r="F35" s="313"/>
      <c r="G35" s="314"/>
      <c r="H35" s="315"/>
      <c r="I35" s="307"/>
      <c r="J35" s="316"/>
      <c r="K35" s="307"/>
      <c r="M35" s="308" t="s">
        <v>2367</v>
      </c>
      <c r="O35" s="293"/>
    </row>
    <row r="36" spans="1:80" x14ac:dyDescent="0.2">
      <c r="A36" s="302"/>
      <c r="B36" s="309"/>
      <c r="C36" s="310" t="s">
        <v>2368</v>
      </c>
      <c r="D36" s="311"/>
      <c r="E36" s="312">
        <v>454.14080000000001</v>
      </c>
      <c r="F36" s="313"/>
      <c r="G36" s="314"/>
      <c r="H36" s="315"/>
      <c r="I36" s="307"/>
      <c r="J36" s="316"/>
      <c r="K36" s="307"/>
      <c r="M36" s="308" t="s">
        <v>2368</v>
      </c>
      <c r="O36" s="293"/>
    </row>
    <row r="37" spans="1:80" x14ac:dyDescent="0.2">
      <c r="A37" s="302"/>
      <c r="B37" s="309"/>
      <c r="C37" s="310" t="s">
        <v>2369</v>
      </c>
      <c r="D37" s="311"/>
      <c r="E37" s="312">
        <v>-61.863999999999997</v>
      </c>
      <c r="F37" s="313"/>
      <c r="G37" s="314"/>
      <c r="H37" s="315"/>
      <c r="I37" s="307"/>
      <c r="J37" s="316"/>
      <c r="K37" s="307"/>
      <c r="M37" s="308" t="s">
        <v>2369</v>
      </c>
      <c r="O37" s="293"/>
    </row>
    <row r="38" spans="1:80" x14ac:dyDescent="0.2">
      <c r="A38" s="302"/>
      <c r="B38" s="309"/>
      <c r="C38" s="310" t="s">
        <v>2370</v>
      </c>
      <c r="D38" s="311"/>
      <c r="E38" s="312">
        <v>454.14080000000001</v>
      </c>
      <c r="F38" s="313"/>
      <c r="G38" s="314"/>
      <c r="H38" s="315"/>
      <c r="I38" s="307"/>
      <c r="J38" s="316"/>
      <c r="K38" s="307"/>
      <c r="M38" s="308" t="s">
        <v>2370</v>
      </c>
      <c r="O38" s="293"/>
    </row>
    <row r="39" spans="1:80" x14ac:dyDescent="0.2">
      <c r="A39" s="302"/>
      <c r="B39" s="309"/>
      <c r="C39" s="310" t="s">
        <v>2369</v>
      </c>
      <c r="D39" s="311"/>
      <c r="E39" s="312">
        <v>-61.863999999999997</v>
      </c>
      <c r="F39" s="313"/>
      <c r="G39" s="314"/>
      <c r="H39" s="315"/>
      <c r="I39" s="307"/>
      <c r="J39" s="316"/>
      <c r="K39" s="307"/>
      <c r="M39" s="308" t="s">
        <v>2369</v>
      </c>
      <c r="O39" s="293"/>
    </row>
    <row r="40" spans="1:80" x14ac:dyDescent="0.2">
      <c r="A40" s="302"/>
      <c r="B40" s="309"/>
      <c r="C40" s="310" t="s">
        <v>2371</v>
      </c>
      <c r="D40" s="311"/>
      <c r="E40" s="312">
        <v>454.14080000000001</v>
      </c>
      <c r="F40" s="313"/>
      <c r="G40" s="314"/>
      <c r="H40" s="315"/>
      <c r="I40" s="307"/>
      <c r="J40" s="316"/>
      <c r="K40" s="307"/>
      <c r="M40" s="308" t="s">
        <v>2371</v>
      </c>
      <c r="O40" s="293"/>
    </row>
    <row r="41" spans="1:80" x14ac:dyDescent="0.2">
      <c r="A41" s="302"/>
      <c r="B41" s="309"/>
      <c r="C41" s="310" t="s">
        <v>2369</v>
      </c>
      <c r="D41" s="311"/>
      <c r="E41" s="312">
        <v>-61.863999999999997</v>
      </c>
      <c r="F41" s="313"/>
      <c r="G41" s="314"/>
      <c r="H41" s="315"/>
      <c r="I41" s="307"/>
      <c r="J41" s="316"/>
      <c r="K41" s="307"/>
      <c r="M41" s="308" t="s">
        <v>2369</v>
      </c>
      <c r="O41" s="293"/>
    </row>
    <row r="42" spans="1:80" x14ac:dyDescent="0.2">
      <c r="A42" s="302"/>
      <c r="B42" s="309"/>
      <c r="C42" s="310" t="s">
        <v>2371</v>
      </c>
      <c r="D42" s="311"/>
      <c r="E42" s="312">
        <v>454.14080000000001</v>
      </c>
      <c r="F42" s="313"/>
      <c r="G42" s="314"/>
      <c r="H42" s="315"/>
      <c r="I42" s="307"/>
      <c r="J42" s="316"/>
      <c r="K42" s="307"/>
      <c r="M42" s="308" t="s">
        <v>2371</v>
      </c>
      <c r="O42" s="293"/>
    </row>
    <row r="43" spans="1:80" x14ac:dyDescent="0.2">
      <c r="A43" s="302"/>
      <c r="B43" s="309"/>
      <c r="C43" s="310" t="s">
        <v>2369</v>
      </c>
      <c r="D43" s="311"/>
      <c r="E43" s="312">
        <v>-61.863999999999997</v>
      </c>
      <c r="F43" s="313"/>
      <c r="G43" s="314"/>
      <c r="H43" s="315"/>
      <c r="I43" s="307"/>
      <c r="J43" s="316"/>
      <c r="K43" s="307"/>
      <c r="M43" s="308" t="s">
        <v>2369</v>
      </c>
      <c r="O43" s="293"/>
    </row>
    <row r="44" spans="1:80" x14ac:dyDescent="0.2">
      <c r="A44" s="294">
        <v>5</v>
      </c>
      <c r="B44" s="295" t="s">
        <v>869</v>
      </c>
      <c r="C44" s="296" t="s">
        <v>870</v>
      </c>
      <c r="D44" s="297" t="s">
        <v>233</v>
      </c>
      <c r="E44" s="298">
        <v>288.99720000000002</v>
      </c>
      <c r="F44" s="298">
        <v>0</v>
      </c>
      <c r="G44" s="299">
        <f>E44*F44</f>
        <v>0</v>
      </c>
      <c r="H44" s="300">
        <v>1.47E-3</v>
      </c>
      <c r="I44" s="301">
        <f>E44*H44</f>
        <v>0.42482588400000004</v>
      </c>
      <c r="J44" s="300">
        <v>-2.4</v>
      </c>
      <c r="K44" s="301">
        <f>E44*J44</f>
        <v>-693.59328000000005</v>
      </c>
      <c r="O44" s="293">
        <v>2</v>
      </c>
      <c r="AA44" s="262">
        <v>1</v>
      </c>
      <c r="AB44" s="262">
        <v>1</v>
      </c>
      <c r="AC44" s="262">
        <v>1</v>
      </c>
      <c r="AZ44" s="262">
        <v>1</v>
      </c>
      <c r="BA44" s="262">
        <f>IF(AZ44=1,G44,0)</f>
        <v>0</v>
      </c>
      <c r="BB44" s="262">
        <f>IF(AZ44=2,G44,0)</f>
        <v>0</v>
      </c>
      <c r="BC44" s="262">
        <f>IF(AZ44=3,G44,0)</f>
        <v>0</v>
      </c>
      <c r="BD44" s="262">
        <f>IF(AZ44=4,G44,0)</f>
        <v>0</v>
      </c>
      <c r="BE44" s="262">
        <f>IF(AZ44=5,G44,0)</f>
        <v>0</v>
      </c>
      <c r="CA44" s="293">
        <v>1</v>
      </c>
      <c r="CB44" s="293">
        <v>1</v>
      </c>
    </row>
    <row r="45" spans="1:80" x14ac:dyDescent="0.2">
      <c r="A45" s="302"/>
      <c r="B45" s="309"/>
      <c r="C45" s="310" t="s">
        <v>2372</v>
      </c>
      <c r="D45" s="311"/>
      <c r="E45" s="312">
        <v>366.3</v>
      </c>
      <c r="F45" s="313"/>
      <c r="G45" s="314"/>
      <c r="H45" s="315"/>
      <c r="I45" s="307"/>
      <c r="J45" s="316"/>
      <c r="K45" s="307"/>
      <c r="M45" s="308" t="s">
        <v>2372</v>
      </c>
      <c r="O45" s="293"/>
    </row>
    <row r="46" spans="1:80" ht="33.75" x14ac:dyDescent="0.2">
      <c r="A46" s="302"/>
      <c r="B46" s="309"/>
      <c r="C46" s="310" t="s">
        <v>2373</v>
      </c>
      <c r="D46" s="311"/>
      <c r="E46" s="312">
        <v>-14.5656</v>
      </c>
      <c r="F46" s="313"/>
      <c r="G46" s="314"/>
      <c r="H46" s="315"/>
      <c r="I46" s="307"/>
      <c r="J46" s="316"/>
      <c r="K46" s="307"/>
      <c r="M46" s="308" t="s">
        <v>2373</v>
      </c>
      <c r="O46" s="293"/>
    </row>
    <row r="47" spans="1:80" ht="33.75" x14ac:dyDescent="0.2">
      <c r="A47" s="302"/>
      <c r="B47" s="309"/>
      <c r="C47" s="310" t="s">
        <v>2374</v>
      </c>
      <c r="D47" s="311"/>
      <c r="E47" s="312">
        <v>-15.454800000000001</v>
      </c>
      <c r="F47" s="313"/>
      <c r="G47" s="314"/>
      <c r="H47" s="315"/>
      <c r="I47" s="307"/>
      <c r="J47" s="316"/>
      <c r="K47" s="307"/>
      <c r="M47" s="308" t="s">
        <v>2374</v>
      </c>
      <c r="O47" s="293"/>
    </row>
    <row r="48" spans="1:80" ht="33.75" x14ac:dyDescent="0.2">
      <c r="A48" s="302"/>
      <c r="B48" s="309"/>
      <c r="C48" s="310" t="s">
        <v>2375</v>
      </c>
      <c r="D48" s="311"/>
      <c r="E48" s="312">
        <v>-15.7608</v>
      </c>
      <c r="F48" s="313"/>
      <c r="G48" s="314"/>
      <c r="H48" s="315"/>
      <c r="I48" s="307"/>
      <c r="J48" s="316"/>
      <c r="K48" s="307"/>
      <c r="M48" s="308" t="s">
        <v>2375</v>
      </c>
      <c r="O48" s="293"/>
    </row>
    <row r="49" spans="1:80" ht="33.75" x14ac:dyDescent="0.2">
      <c r="A49" s="302"/>
      <c r="B49" s="309"/>
      <c r="C49" s="310" t="s">
        <v>2376</v>
      </c>
      <c r="D49" s="311"/>
      <c r="E49" s="312">
        <v>-15.7608</v>
      </c>
      <c r="F49" s="313"/>
      <c r="G49" s="314"/>
      <c r="H49" s="315"/>
      <c r="I49" s="307"/>
      <c r="J49" s="316"/>
      <c r="K49" s="307"/>
      <c r="M49" s="308" t="s">
        <v>2376</v>
      </c>
      <c r="O49" s="293"/>
    </row>
    <row r="50" spans="1:80" ht="33.75" x14ac:dyDescent="0.2">
      <c r="A50" s="302"/>
      <c r="B50" s="309"/>
      <c r="C50" s="310" t="s">
        <v>2377</v>
      </c>
      <c r="D50" s="311"/>
      <c r="E50" s="312">
        <v>-15.7608</v>
      </c>
      <c r="F50" s="313"/>
      <c r="G50" s="314"/>
      <c r="H50" s="315"/>
      <c r="I50" s="307"/>
      <c r="J50" s="316"/>
      <c r="K50" s="307"/>
      <c r="M50" s="308" t="s">
        <v>2377</v>
      </c>
      <c r="O50" s="293"/>
    </row>
    <row r="51" spans="1:80" x14ac:dyDescent="0.2">
      <c r="A51" s="294">
        <v>6</v>
      </c>
      <c r="B51" s="295" t="s">
        <v>2378</v>
      </c>
      <c r="C51" s="296" t="s">
        <v>2379</v>
      </c>
      <c r="D51" s="297" t="s">
        <v>195</v>
      </c>
      <c r="E51" s="298">
        <v>114.95</v>
      </c>
      <c r="F51" s="298">
        <v>0</v>
      </c>
      <c r="G51" s="299">
        <f>E51*F51</f>
        <v>0</v>
      </c>
      <c r="H51" s="300">
        <v>6.7000000000000002E-4</v>
      </c>
      <c r="I51" s="301">
        <f>E51*H51</f>
        <v>7.7016500000000002E-2</v>
      </c>
      <c r="J51" s="300">
        <v>-8.2000000000000003E-2</v>
      </c>
      <c r="K51" s="301">
        <f>E51*J51</f>
        <v>-9.4259000000000004</v>
      </c>
      <c r="O51" s="293">
        <v>2</v>
      </c>
      <c r="AA51" s="262">
        <v>1</v>
      </c>
      <c r="AB51" s="262">
        <v>1</v>
      </c>
      <c r="AC51" s="262">
        <v>1</v>
      </c>
      <c r="AZ51" s="262">
        <v>1</v>
      </c>
      <c r="BA51" s="262">
        <f>IF(AZ51=1,G51,0)</f>
        <v>0</v>
      </c>
      <c r="BB51" s="262">
        <f>IF(AZ51=2,G51,0)</f>
        <v>0</v>
      </c>
      <c r="BC51" s="262">
        <f>IF(AZ51=3,G51,0)</f>
        <v>0</v>
      </c>
      <c r="BD51" s="262">
        <f>IF(AZ51=4,G51,0)</f>
        <v>0</v>
      </c>
      <c r="BE51" s="262">
        <f>IF(AZ51=5,G51,0)</f>
        <v>0</v>
      </c>
      <c r="CA51" s="293">
        <v>1</v>
      </c>
      <c r="CB51" s="293">
        <v>1</v>
      </c>
    </row>
    <row r="52" spans="1:80" x14ac:dyDescent="0.2">
      <c r="A52" s="302"/>
      <c r="B52" s="303"/>
      <c r="C52" s="304" t="s">
        <v>2380</v>
      </c>
      <c r="D52" s="305"/>
      <c r="E52" s="305"/>
      <c r="F52" s="305"/>
      <c r="G52" s="306"/>
      <c r="I52" s="307"/>
      <c r="K52" s="307"/>
      <c r="L52" s="308" t="s">
        <v>2380</v>
      </c>
      <c r="O52" s="293">
        <v>3</v>
      </c>
    </row>
    <row r="53" spans="1:80" x14ac:dyDescent="0.2">
      <c r="A53" s="302"/>
      <c r="B53" s="309"/>
      <c r="C53" s="310" t="s">
        <v>2381</v>
      </c>
      <c r="D53" s="311"/>
      <c r="E53" s="312">
        <v>114.95</v>
      </c>
      <c r="F53" s="313"/>
      <c r="G53" s="314"/>
      <c r="H53" s="315"/>
      <c r="I53" s="307"/>
      <c r="J53" s="316"/>
      <c r="K53" s="307"/>
      <c r="M53" s="308" t="s">
        <v>2381</v>
      </c>
      <c r="O53" s="293"/>
    </row>
    <row r="54" spans="1:80" x14ac:dyDescent="0.2">
      <c r="A54" s="294">
        <v>7</v>
      </c>
      <c r="B54" s="295" t="s">
        <v>875</v>
      </c>
      <c r="C54" s="296" t="s">
        <v>876</v>
      </c>
      <c r="D54" s="297" t="s">
        <v>233</v>
      </c>
      <c r="E54" s="298">
        <v>388.43430000000001</v>
      </c>
      <c r="F54" s="298">
        <v>0</v>
      </c>
      <c r="G54" s="299">
        <f>E54*F54</f>
        <v>0</v>
      </c>
      <c r="H54" s="300">
        <v>6.6600000000000001E-3</v>
      </c>
      <c r="I54" s="301">
        <f>E54*H54</f>
        <v>2.5869724380000001</v>
      </c>
      <c r="J54" s="300">
        <v>-2.4</v>
      </c>
      <c r="K54" s="301">
        <f>E54*J54</f>
        <v>-932.24231999999995</v>
      </c>
      <c r="O54" s="293">
        <v>2</v>
      </c>
      <c r="AA54" s="262">
        <v>1</v>
      </c>
      <c r="AB54" s="262">
        <v>1</v>
      </c>
      <c r="AC54" s="262">
        <v>1</v>
      </c>
      <c r="AZ54" s="262">
        <v>1</v>
      </c>
      <c r="BA54" s="262">
        <f>IF(AZ54=1,G54,0)</f>
        <v>0</v>
      </c>
      <c r="BB54" s="262">
        <f>IF(AZ54=2,G54,0)</f>
        <v>0</v>
      </c>
      <c r="BC54" s="262">
        <f>IF(AZ54=3,G54,0)</f>
        <v>0</v>
      </c>
      <c r="BD54" s="262">
        <f>IF(AZ54=4,G54,0)</f>
        <v>0</v>
      </c>
      <c r="BE54" s="262">
        <f>IF(AZ54=5,G54,0)</f>
        <v>0</v>
      </c>
      <c r="CA54" s="293">
        <v>1</v>
      </c>
      <c r="CB54" s="293">
        <v>1</v>
      </c>
    </row>
    <row r="55" spans="1:80" x14ac:dyDescent="0.2">
      <c r="A55" s="302"/>
      <c r="B55" s="309"/>
      <c r="C55" s="310" t="s">
        <v>2382</v>
      </c>
      <c r="D55" s="311"/>
      <c r="E55" s="312">
        <v>54.986400000000003</v>
      </c>
      <c r="F55" s="313"/>
      <c r="G55" s="314"/>
      <c r="H55" s="315"/>
      <c r="I55" s="307"/>
      <c r="J55" s="316"/>
      <c r="K55" s="307"/>
      <c r="M55" s="308" t="s">
        <v>2382</v>
      </c>
      <c r="O55" s="293"/>
    </row>
    <row r="56" spans="1:80" x14ac:dyDescent="0.2">
      <c r="A56" s="302"/>
      <c r="B56" s="309"/>
      <c r="C56" s="310" t="s">
        <v>2383</v>
      </c>
      <c r="D56" s="311"/>
      <c r="E56" s="312">
        <v>54.986400000000003</v>
      </c>
      <c r="F56" s="313"/>
      <c r="G56" s="314"/>
      <c r="H56" s="315"/>
      <c r="I56" s="307"/>
      <c r="J56" s="316"/>
      <c r="K56" s="307"/>
      <c r="M56" s="308" t="s">
        <v>2383</v>
      </c>
      <c r="O56" s="293"/>
    </row>
    <row r="57" spans="1:80" x14ac:dyDescent="0.2">
      <c r="A57" s="302"/>
      <c r="B57" s="309"/>
      <c r="C57" s="310" t="s">
        <v>2384</v>
      </c>
      <c r="D57" s="311"/>
      <c r="E57" s="312">
        <v>58.199399999999997</v>
      </c>
      <c r="F57" s="313"/>
      <c r="G57" s="314"/>
      <c r="H57" s="315"/>
      <c r="I57" s="307"/>
      <c r="J57" s="316"/>
      <c r="K57" s="307"/>
      <c r="M57" s="308" t="s">
        <v>2384</v>
      </c>
      <c r="O57" s="293"/>
    </row>
    <row r="58" spans="1:80" x14ac:dyDescent="0.2">
      <c r="A58" s="302"/>
      <c r="B58" s="309"/>
      <c r="C58" s="310" t="s">
        <v>2385</v>
      </c>
      <c r="D58" s="311"/>
      <c r="E58" s="312">
        <v>58.199399999999997</v>
      </c>
      <c r="F58" s="313"/>
      <c r="G58" s="314"/>
      <c r="H58" s="315"/>
      <c r="I58" s="307"/>
      <c r="J58" s="316"/>
      <c r="K58" s="307"/>
      <c r="M58" s="308" t="s">
        <v>2385</v>
      </c>
      <c r="O58" s="293"/>
    </row>
    <row r="59" spans="1:80" x14ac:dyDescent="0.2">
      <c r="A59" s="302"/>
      <c r="B59" s="309"/>
      <c r="C59" s="310" t="s">
        <v>2386</v>
      </c>
      <c r="D59" s="311"/>
      <c r="E59" s="312">
        <v>58.199399999999997</v>
      </c>
      <c r="F59" s="313"/>
      <c r="G59" s="314"/>
      <c r="H59" s="315"/>
      <c r="I59" s="307"/>
      <c r="J59" s="316"/>
      <c r="K59" s="307"/>
      <c r="M59" s="308" t="s">
        <v>2386</v>
      </c>
      <c r="O59" s="293"/>
    </row>
    <row r="60" spans="1:80" x14ac:dyDescent="0.2">
      <c r="A60" s="302"/>
      <c r="B60" s="309"/>
      <c r="C60" s="310" t="s">
        <v>2387</v>
      </c>
      <c r="D60" s="311"/>
      <c r="E60" s="312">
        <v>62.295900000000003</v>
      </c>
      <c r="F60" s="313"/>
      <c r="G60" s="314"/>
      <c r="H60" s="315"/>
      <c r="I60" s="307"/>
      <c r="J60" s="316"/>
      <c r="K60" s="307"/>
      <c r="M60" s="308" t="s">
        <v>2387</v>
      </c>
      <c r="O60" s="293"/>
    </row>
    <row r="61" spans="1:80" x14ac:dyDescent="0.2">
      <c r="A61" s="302"/>
      <c r="B61" s="309"/>
      <c r="C61" s="310" t="s">
        <v>2388</v>
      </c>
      <c r="D61" s="311"/>
      <c r="E61" s="312">
        <v>7.0959000000000003</v>
      </c>
      <c r="F61" s="313"/>
      <c r="G61" s="314"/>
      <c r="H61" s="315"/>
      <c r="I61" s="307"/>
      <c r="J61" s="316"/>
      <c r="K61" s="307"/>
      <c r="M61" s="308" t="s">
        <v>2388</v>
      </c>
      <c r="O61" s="293"/>
    </row>
    <row r="62" spans="1:80" x14ac:dyDescent="0.2">
      <c r="A62" s="302"/>
      <c r="B62" s="309"/>
      <c r="C62" s="310" t="s">
        <v>2389</v>
      </c>
      <c r="D62" s="311"/>
      <c r="E62" s="312">
        <v>15.311999999999999</v>
      </c>
      <c r="F62" s="313"/>
      <c r="G62" s="314"/>
      <c r="H62" s="315"/>
      <c r="I62" s="307"/>
      <c r="J62" s="316"/>
      <c r="K62" s="307"/>
      <c r="M62" s="308" t="s">
        <v>2389</v>
      </c>
      <c r="O62" s="293"/>
    </row>
    <row r="63" spans="1:80" x14ac:dyDescent="0.2">
      <c r="A63" s="302"/>
      <c r="B63" s="309"/>
      <c r="C63" s="310" t="s">
        <v>2390</v>
      </c>
      <c r="D63" s="311"/>
      <c r="E63" s="312">
        <v>19.159500000000001</v>
      </c>
      <c r="F63" s="313"/>
      <c r="G63" s="314"/>
      <c r="H63" s="315"/>
      <c r="I63" s="307"/>
      <c r="J63" s="316"/>
      <c r="K63" s="307"/>
      <c r="M63" s="308" t="s">
        <v>2390</v>
      </c>
      <c r="O63" s="293"/>
    </row>
    <row r="64" spans="1:80" x14ac:dyDescent="0.2">
      <c r="A64" s="294">
        <v>8</v>
      </c>
      <c r="B64" s="295" t="s">
        <v>2391</v>
      </c>
      <c r="C64" s="296" t="s">
        <v>2392</v>
      </c>
      <c r="D64" s="297" t="s">
        <v>195</v>
      </c>
      <c r="E64" s="298">
        <v>42.43</v>
      </c>
      <c r="F64" s="298">
        <v>0</v>
      </c>
      <c r="G64" s="299">
        <f>E64*F64</f>
        <v>0</v>
      </c>
      <c r="H64" s="300">
        <v>0</v>
      </c>
      <c r="I64" s="301">
        <f>E64*H64</f>
        <v>0</v>
      </c>
      <c r="J64" s="300">
        <v>-0.432</v>
      </c>
      <c r="K64" s="301">
        <f>E64*J64</f>
        <v>-18.32976</v>
      </c>
      <c r="O64" s="293">
        <v>2</v>
      </c>
      <c r="AA64" s="262">
        <v>1</v>
      </c>
      <c r="AB64" s="262">
        <v>0</v>
      </c>
      <c r="AC64" s="262">
        <v>0</v>
      </c>
      <c r="AZ64" s="262">
        <v>1</v>
      </c>
      <c r="BA64" s="262">
        <f>IF(AZ64=1,G64,0)</f>
        <v>0</v>
      </c>
      <c r="BB64" s="262">
        <f>IF(AZ64=2,G64,0)</f>
        <v>0</v>
      </c>
      <c r="BC64" s="262">
        <f>IF(AZ64=3,G64,0)</f>
        <v>0</v>
      </c>
      <c r="BD64" s="262">
        <f>IF(AZ64=4,G64,0)</f>
        <v>0</v>
      </c>
      <c r="BE64" s="262">
        <f>IF(AZ64=5,G64,0)</f>
        <v>0</v>
      </c>
      <c r="CA64" s="293">
        <v>1</v>
      </c>
      <c r="CB64" s="293">
        <v>0</v>
      </c>
    </row>
    <row r="65" spans="1:80" x14ac:dyDescent="0.2">
      <c r="A65" s="302"/>
      <c r="B65" s="309"/>
      <c r="C65" s="310" t="s">
        <v>2393</v>
      </c>
      <c r="D65" s="311"/>
      <c r="E65" s="312">
        <v>40.71</v>
      </c>
      <c r="F65" s="313"/>
      <c r="G65" s="314"/>
      <c r="H65" s="315"/>
      <c r="I65" s="307"/>
      <c r="J65" s="316"/>
      <c r="K65" s="307"/>
      <c r="M65" s="308" t="s">
        <v>2393</v>
      </c>
      <c r="O65" s="293"/>
    </row>
    <row r="66" spans="1:80" x14ac:dyDescent="0.2">
      <c r="A66" s="302"/>
      <c r="B66" s="309"/>
      <c r="C66" s="310" t="s">
        <v>2394</v>
      </c>
      <c r="D66" s="311"/>
      <c r="E66" s="312">
        <v>1.72</v>
      </c>
      <c r="F66" s="313"/>
      <c r="G66" s="314"/>
      <c r="H66" s="315"/>
      <c r="I66" s="307"/>
      <c r="J66" s="316"/>
      <c r="K66" s="307"/>
      <c r="M66" s="308" t="s">
        <v>2394</v>
      </c>
      <c r="O66" s="293"/>
    </row>
    <row r="67" spans="1:80" x14ac:dyDescent="0.2">
      <c r="A67" s="294">
        <v>9</v>
      </c>
      <c r="B67" s="295" t="s">
        <v>2395</v>
      </c>
      <c r="C67" s="296" t="s">
        <v>2396</v>
      </c>
      <c r="D67" s="297" t="s">
        <v>227</v>
      </c>
      <c r="E67" s="298">
        <v>0.2</v>
      </c>
      <c r="F67" s="298">
        <v>0</v>
      </c>
      <c r="G67" s="299">
        <f>E67*F67</f>
        <v>0</v>
      </c>
      <c r="H67" s="300">
        <v>3.746E-2</v>
      </c>
      <c r="I67" s="301">
        <f>E67*H67</f>
        <v>7.4920000000000004E-3</v>
      </c>
      <c r="J67" s="300">
        <v>-1.258</v>
      </c>
      <c r="K67" s="301">
        <f>E67*J67</f>
        <v>-0.25159999999999999</v>
      </c>
      <c r="O67" s="293">
        <v>2</v>
      </c>
      <c r="AA67" s="262">
        <v>1</v>
      </c>
      <c r="AB67" s="262">
        <v>0</v>
      </c>
      <c r="AC67" s="262">
        <v>0</v>
      </c>
      <c r="AZ67" s="262">
        <v>1</v>
      </c>
      <c r="BA67" s="262">
        <f>IF(AZ67=1,G67,0)</f>
        <v>0</v>
      </c>
      <c r="BB67" s="262">
        <f>IF(AZ67=2,G67,0)</f>
        <v>0</v>
      </c>
      <c r="BC67" s="262">
        <f>IF(AZ67=3,G67,0)</f>
        <v>0</v>
      </c>
      <c r="BD67" s="262">
        <f>IF(AZ67=4,G67,0)</f>
        <v>0</v>
      </c>
      <c r="BE67" s="262">
        <f>IF(AZ67=5,G67,0)</f>
        <v>0</v>
      </c>
      <c r="CA67" s="293">
        <v>1</v>
      </c>
      <c r="CB67" s="293">
        <v>0</v>
      </c>
    </row>
    <row r="68" spans="1:80" x14ac:dyDescent="0.2">
      <c r="A68" s="302"/>
      <c r="B68" s="309"/>
      <c r="C68" s="310" t="s">
        <v>785</v>
      </c>
      <c r="D68" s="311"/>
      <c r="E68" s="312">
        <v>0.2</v>
      </c>
      <c r="F68" s="313"/>
      <c r="G68" s="314"/>
      <c r="H68" s="315"/>
      <c r="I68" s="307"/>
      <c r="J68" s="316"/>
      <c r="K68" s="307"/>
      <c r="M68" s="308" t="s">
        <v>785</v>
      </c>
      <c r="O68" s="293"/>
    </row>
    <row r="69" spans="1:80" ht="22.5" x14ac:dyDescent="0.2">
      <c r="A69" s="294">
        <v>10</v>
      </c>
      <c r="B69" s="295" t="s">
        <v>2397</v>
      </c>
      <c r="C69" s="296" t="s">
        <v>2398</v>
      </c>
      <c r="D69" s="297" t="s">
        <v>233</v>
      </c>
      <c r="E69" s="298">
        <v>180.3168</v>
      </c>
      <c r="F69" s="298">
        <v>0</v>
      </c>
      <c r="G69" s="299">
        <f>E69*F69</f>
        <v>0</v>
      </c>
      <c r="H69" s="300">
        <v>0</v>
      </c>
      <c r="I69" s="301">
        <f>E69*H69</f>
        <v>0</v>
      </c>
      <c r="J69" s="300">
        <v>-2.2000000000000002</v>
      </c>
      <c r="K69" s="301">
        <f>E69*J69</f>
        <v>-396.69696000000005</v>
      </c>
      <c r="O69" s="293">
        <v>2</v>
      </c>
      <c r="AA69" s="262">
        <v>1</v>
      </c>
      <c r="AB69" s="262">
        <v>1</v>
      </c>
      <c r="AC69" s="262">
        <v>1</v>
      </c>
      <c r="AZ69" s="262">
        <v>1</v>
      </c>
      <c r="BA69" s="262">
        <f>IF(AZ69=1,G69,0)</f>
        <v>0</v>
      </c>
      <c r="BB69" s="262">
        <f>IF(AZ69=2,G69,0)</f>
        <v>0</v>
      </c>
      <c r="BC69" s="262">
        <f>IF(AZ69=3,G69,0)</f>
        <v>0</v>
      </c>
      <c r="BD69" s="262">
        <f>IF(AZ69=4,G69,0)</f>
        <v>0</v>
      </c>
      <c r="BE69" s="262">
        <f>IF(AZ69=5,G69,0)</f>
        <v>0</v>
      </c>
      <c r="CA69" s="293">
        <v>1</v>
      </c>
      <c r="CB69" s="293">
        <v>1</v>
      </c>
    </row>
    <row r="70" spans="1:80" x14ac:dyDescent="0.2">
      <c r="A70" s="302"/>
      <c r="B70" s="309"/>
      <c r="C70" s="310" t="s">
        <v>2399</v>
      </c>
      <c r="D70" s="311"/>
      <c r="E70" s="312">
        <v>48.971200000000003</v>
      </c>
      <c r="F70" s="313"/>
      <c r="G70" s="314"/>
      <c r="H70" s="315"/>
      <c r="I70" s="307"/>
      <c r="J70" s="316"/>
      <c r="K70" s="307"/>
      <c r="M70" s="308" t="s">
        <v>2399</v>
      </c>
      <c r="O70" s="293"/>
    </row>
    <row r="71" spans="1:80" x14ac:dyDescent="0.2">
      <c r="A71" s="302"/>
      <c r="B71" s="309"/>
      <c r="C71" s="310" t="s">
        <v>2400</v>
      </c>
      <c r="D71" s="311"/>
      <c r="E71" s="312">
        <v>32.861600000000003</v>
      </c>
      <c r="F71" s="313"/>
      <c r="G71" s="314"/>
      <c r="H71" s="315"/>
      <c r="I71" s="307"/>
      <c r="J71" s="316"/>
      <c r="K71" s="307"/>
      <c r="M71" s="308" t="s">
        <v>2400</v>
      </c>
      <c r="O71" s="293"/>
    </row>
    <row r="72" spans="1:80" x14ac:dyDescent="0.2">
      <c r="A72" s="302"/>
      <c r="B72" s="309"/>
      <c r="C72" s="310" t="s">
        <v>2401</v>
      </c>
      <c r="D72" s="311"/>
      <c r="E72" s="312">
        <v>32.861600000000003</v>
      </c>
      <c r="F72" s="313"/>
      <c r="G72" s="314"/>
      <c r="H72" s="315"/>
      <c r="I72" s="307"/>
      <c r="J72" s="316"/>
      <c r="K72" s="307"/>
      <c r="M72" s="308" t="s">
        <v>2401</v>
      </c>
      <c r="O72" s="293"/>
    </row>
    <row r="73" spans="1:80" x14ac:dyDescent="0.2">
      <c r="A73" s="302"/>
      <c r="B73" s="309"/>
      <c r="C73" s="310" t="s">
        <v>2402</v>
      </c>
      <c r="D73" s="311"/>
      <c r="E73" s="312">
        <v>32.811199999999999</v>
      </c>
      <c r="F73" s="313"/>
      <c r="G73" s="314"/>
      <c r="H73" s="315"/>
      <c r="I73" s="307"/>
      <c r="J73" s="316"/>
      <c r="K73" s="307"/>
      <c r="M73" s="308" t="s">
        <v>2402</v>
      </c>
      <c r="O73" s="293"/>
    </row>
    <row r="74" spans="1:80" x14ac:dyDescent="0.2">
      <c r="A74" s="302"/>
      <c r="B74" s="309"/>
      <c r="C74" s="310" t="s">
        <v>2403</v>
      </c>
      <c r="D74" s="311"/>
      <c r="E74" s="312">
        <v>32.811199999999999</v>
      </c>
      <c r="F74" s="313"/>
      <c r="G74" s="314"/>
      <c r="H74" s="315"/>
      <c r="I74" s="307"/>
      <c r="J74" s="316"/>
      <c r="K74" s="307"/>
      <c r="M74" s="308" t="s">
        <v>2403</v>
      </c>
      <c r="O74" s="293"/>
    </row>
    <row r="75" spans="1:80" ht="22.5" x14ac:dyDescent="0.2">
      <c r="A75" s="294">
        <v>11</v>
      </c>
      <c r="B75" s="295" t="s">
        <v>2404</v>
      </c>
      <c r="C75" s="296" t="s">
        <v>2405</v>
      </c>
      <c r="D75" s="297" t="s">
        <v>233</v>
      </c>
      <c r="E75" s="298">
        <v>51.392000000000003</v>
      </c>
      <c r="F75" s="298">
        <v>0</v>
      </c>
      <c r="G75" s="299">
        <f>E75*F75</f>
        <v>0</v>
      </c>
      <c r="H75" s="300">
        <v>0</v>
      </c>
      <c r="I75" s="301">
        <f>E75*H75</f>
        <v>0</v>
      </c>
      <c r="J75" s="300">
        <v>-2.2000000000000002</v>
      </c>
      <c r="K75" s="301">
        <f>E75*J75</f>
        <v>-113.06240000000001</v>
      </c>
      <c r="O75" s="293">
        <v>2</v>
      </c>
      <c r="AA75" s="262">
        <v>1</v>
      </c>
      <c r="AB75" s="262">
        <v>1</v>
      </c>
      <c r="AC75" s="262">
        <v>1</v>
      </c>
      <c r="AZ75" s="262">
        <v>1</v>
      </c>
      <c r="BA75" s="262">
        <f>IF(AZ75=1,G75,0)</f>
        <v>0</v>
      </c>
      <c r="BB75" s="262">
        <f>IF(AZ75=2,G75,0)</f>
        <v>0</v>
      </c>
      <c r="BC75" s="262">
        <f>IF(AZ75=3,G75,0)</f>
        <v>0</v>
      </c>
      <c r="BD75" s="262">
        <f>IF(AZ75=4,G75,0)</f>
        <v>0</v>
      </c>
      <c r="BE75" s="262">
        <f>IF(AZ75=5,G75,0)</f>
        <v>0</v>
      </c>
      <c r="CA75" s="293">
        <v>1</v>
      </c>
      <c r="CB75" s="293">
        <v>1</v>
      </c>
    </row>
    <row r="76" spans="1:80" x14ac:dyDescent="0.2">
      <c r="A76" s="302"/>
      <c r="B76" s="303"/>
      <c r="C76" s="304" t="s">
        <v>2406</v>
      </c>
      <c r="D76" s="305"/>
      <c r="E76" s="305"/>
      <c r="F76" s="305"/>
      <c r="G76" s="306"/>
      <c r="I76" s="307"/>
      <c r="K76" s="307"/>
      <c r="L76" s="308" t="s">
        <v>2406</v>
      </c>
      <c r="O76" s="293">
        <v>3</v>
      </c>
    </row>
    <row r="77" spans="1:80" x14ac:dyDescent="0.2">
      <c r="A77" s="302"/>
      <c r="B77" s="303"/>
      <c r="C77" s="304" t="s">
        <v>2407</v>
      </c>
      <c r="D77" s="305"/>
      <c r="E77" s="305"/>
      <c r="F77" s="305"/>
      <c r="G77" s="306"/>
      <c r="I77" s="307"/>
      <c r="K77" s="307"/>
      <c r="L77" s="308" t="s">
        <v>2407</v>
      </c>
      <c r="O77" s="293">
        <v>3</v>
      </c>
    </row>
    <row r="78" spans="1:80" x14ac:dyDescent="0.2">
      <c r="A78" s="302"/>
      <c r="B78" s="309"/>
      <c r="C78" s="310" t="s">
        <v>2408</v>
      </c>
      <c r="D78" s="311"/>
      <c r="E78" s="312">
        <v>34.683</v>
      </c>
      <c r="F78" s="313"/>
      <c r="G78" s="314"/>
      <c r="H78" s="315"/>
      <c r="I78" s="307"/>
      <c r="J78" s="316"/>
      <c r="K78" s="307"/>
      <c r="M78" s="308" t="s">
        <v>2408</v>
      </c>
      <c r="O78" s="293"/>
    </row>
    <row r="79" spans="1:80" x14ac:dyDescent="0.2">
      <c r="A79" s="302"/>
      <c r="B79" s="309"/>
      <c r="C79" s="310" t="s">
        <v>2409</v>
      </c>
      <c r="D79" s="311"/>
      <c r="E79" s="312">
        <v>9.1609999999999996</v>
      </c>
      <c r="F79" s="313"/>
      <c r="G79" s="314"/>
      <c r="H79" s="315"/>
      <c r="I79" s="307"/>
      <c r="J79" s="316"/>
      <c r="K79" s="307"/>
      <c r="M79" s="308" t="s">
        <v>2409</v>
      </c>
      <c r="O79" s="293"/>
    </row>
    <row r="80" spans="1:80" x14ac:dyDescent="0.2">
      <c r="A80" s="302"/>
      <c r="B80" s="309"/>
      <c r="C80" s="310" t="s">
        <v>2410</v>
      </c>
      <c r="D80" s="311"/>
      <c r="E80" s="312">
        <v>7.548</v>
      </c>
      <c r="F80" s="313"/>
      <c r="G80" s="314"/>
      <c r="H80" s="315"/>
      <c r="I80" s="307"/>
      <c r="J80" s="316"/>
      <c r="K80" s="307"/>
      <c r="M80" s="308" t="s">
        <v>2410</v>
      </c>
      <c r="O80" s="293"/>
    </row>
    <row r="81" spans="1:80" x14ac:dyDescent="0.2">
      <c r="A81" s="294">
        <v>12</v>
      </c>
      <c r="B81" s="295" t="s">
        <v>2411</v>
      </c>
      <c r="C81" s="296" t="s">
        <v>2412</v>
      </c>
      <c r="D81" s="297" t="s">
        <v>233</v>
      </c>
      <c r="E81" s="298">
        <v>180.3168</v>
      </c>
      <c r="F81" s="298">
        <v>0</v>
      </c>
      <c r="G81" s="299">
        <f>E81*F81</f>
        <v>0</v>
      </c>
      <c r="H81" s="300">
        <v>0</v>
      </c>
      <c r="I81" s="301">
        <f>E81*H81</f>
        <v>0</v>
      </c>
      <c r="J81" s="300">
        <v>0</v>
      </c>
      <c r="K81" s="301">
        <f>E81*J81</f>
        <v>0</v>
      </c>
      <c r="O81" s="293">
        <v>2</v>
      </c>
      <c r="AA81" s="262">
        <v>1</v>
      </c>
      <c r="AB81" s="262">
        <v>1</v>
      </c>
      <c r="AC81" s="262">
        <v>1</v>
      </c>
      <c r="AZ81" s="262">
        <v>1</v>
      </c>
      <c r="BA81" s="262">
        <f>IF(AZ81=1,G81,0)</f>
        <v>0</v>
      </c>
      <c r="BB81" s="262">
        <f>IF(AZ81=2,G81,0)</f>
        <v>0</v>
      </c>
      <c r="BC81" s="262">
        <f>IF(AZ81=3,G81,0)</f>
        <v>0</v>
      </c>
      <c r="BD81" s="262">
        <f>IF(AZ81=4,G81,0)</f>
        <v>0</v>
      </c>
      <c r="BE81" s="262">
        <f>IF(AZ81=5,G81,0)</f>
        <v>0</v>
      </c>
      <c r="CA81" s="293">
        <v>1</v>
      </c>
      <c r="CB81" s="293">
        <v>1</v>
      </c>
    </row>
    <row r="82" spans="1:80" x14ac:dyDescent="0.2">
      <c r="A82" s="302"/>
      <c r="B82" s="309"/>
      <c r="C82" s="310" t="s">
        <v>2413</v>
      </c>
      <c r="D82" s="311"/>
      <c r="E82" s="312">
        <v>180.3168</v>
      </c>
      <c r="F82" s="313"/>
      <c r="G82" s="314"/>
      <c r="H82" s="315"/>
      <c r="I82" s="307"/>
      <c r="J82" s="316"/>
      <c r="K82" s="307"/>
      <c r="M82" s="308" t="s">
        <v>2413</v>
      </c>
      <c r="O82" s="293"/>
    </row>
    <row r="83" spans="1:80" ht="22.5" x14ac:dyDescent="0.2">
      <c r="A83" s="294">
        <v>13</v>
      </c>
      <c r="B83" s="295" t="s">
        <v>878</v>
      </c>
      <c r="C83" s="296" t="s">
        <v>2414</v>
      </c>
      <c r="D83" s="297" t="s">
        <v>195</v>
      </c>
      <c r="E83" s="298">
        <v>251.49</v>
      </c>
      <c r="F83" s="298">
        <v>0</v>
      </c>
      <c r="G83" s="299">
        <f>E83*F83</f>
        <v>0</v>
      </c>
      <c r="H83" s="300">
        <v>0</v>
      </c>
      <c r="I83" s="301">
        <f>E83*H83</f>
        <v>0</v>
      </c>
      <c r="J83" s="300">
        <v>-0.02</v>
      </c>
      <c r="K83" s="301">
        <f>E83*J83</f>
        <v>-5.0298000000000007</v>
      </c>
      <c r="O83" s="293">
        <v>2</v>
      </c>
      <c r="AA83" s="262">
        <v>1</v>
      </c>
      <c r="AB83" s="262">
        <v>1</v>
      </c>
      <c r="AC83" s="262">
        <v>1</v>
      </c>
      <c r="AZ83" s="262">
        <v>1</v>
      </c>
      <c r="BA83" s="262">
        <f>IF(AZ83=1,G83,0)</f>
        <v>0</v>
      </c>
      <c r="BB83" s="262">
        <f>IF(AZ83=2,G83,0)</f>
        <v>0</v>
      </c>
      <c r="BC83" s="262">
        <f>IF(AZ83=3,G83,0)</f>
        <v>0</v>
      </c>
      <c r="BD83" s="262">
        <f>IF(AZ83=4,G83,0)</f>
        <v>0</v>
      </c>
      <c r="BE83" s="262">
        <f>IF(AZ83=5,G83,0)</f>
        <v>0</v>
      </c>
      <c r="CA83" s="293">
        <v>1</v>
      </c>
      <c r="CB83" s="293">
        <v>1</v>
      </c>
    </row>
    <row r="84" spans="1:80" ht="22.5" x14ac:dyDescent="0.2">
      <c r="A84" s="302"/>
      <c r="B84" s="309"/>
      <c r="C84" s="310" t="s">
        <v>2415</v>
      </c>
      <c r="D84" s="311"/>
      <c r="E84" s="312">
        <v>98.15</v>
      </c>
      <c r="F84" s="313"/>
      <c r="G84" s="314"/>
      <c r="H84" s="315"/>
      <c r="I84" s="307"/>
      <c r="J84" s="316"/>
      <c r="K84" s="307"/>
      <c r="M84" s="308" t="s">
        <v>2415</v>
      </c>
      <c r="O84" s="293"/>
    </row>
    <row r="85" spans="1:80" x14ac:dyDescent="0.2">
      <c r="A85" s="302"/>
      <c r="B85" s="309"/>
      <c r="C85" s="310" t="s">
        <v>2416</v>
      </c>
      <c r="D85" s="311"/>
      <c r="E85" s="312">
        <v>38.659999999999997</v>
      </c>
      <c r="F85" s="313"/>
      <c r="G85" s="314"/>
      <c r="H85" s="315"/>
      <c r="I85" s="307"/>
      <c r="J85" s="316"/>
      <c r="K85" s="307"/>
      <c r="M85" s="308" t="s">
        <v>2416</v>
      </c>
      <c r="O85" s="293"/>
    </row>
    <row r="86" spans="1:80" x14ac:dyDescent="0.2">
      <c r="A86" s="302"/>
      <c r="B86" s="309"/>
      <c r="C86" s="310" t="s">
        <v>2417</v>
      </c>
      <c r="D86" s="311"/>
      <c r="E86" s="312">
        <v>38.659999999999997</v>
      </c>
      <c r="F86" s="313"/>
      <c r="G86" s="314"/>
      <c r="H86" s="315"/>
      <c r="I86" s="307"/>
      <c r="J86" s="316"/>
      <c r="K86" s="307"/>
      <c r="M86" s="308" t="s">
        <v>2417</v>
      </c>
      <c r="O86" s="293"/>
    </row>
    <row r="87" spans="1:80" x14ac:dyDescent="0.2">
      <c r="A87" s="302"/>
      <c r="B87" s="309"/>
      <c r="C87" s="310" t="s">
        <v>2418</v>
      </c>
      <c r="D87" s="311"/>
      <c r="E87" s="312">
        <v>38.01</v>
      </c>
      <c r="F87" s="313"/>
      <c r="G87" s="314"/>
      <c r="H87" s="315"/>
      <c r="I87" s="307"/>
      <c r="J87" s="316"/>
      <c r="K87" s="307"/>
      <c r="M87" s="308" t="s">
        <v>2418</v>
      </c>
      <c r="O87" s="293"/>
    </row>
    <row r="88" spans="1:80" x14ac:dyDescent="0.2">
      <c r="A88" s="302"/>
      <c r="B88" s="309"/>
      <c r="C88" s="310" t="s">
        <v>2419</v>
      </c>
      <c r="D88" s="311"/>
      <c r="E88" s="312">
        <v>38.01</v>
      </c>
      <c r="F88" s="313"/>
      <c r="G88" s="314"/>
      <c r="H88" s="315"/>
      <c r="I88" s="307"/>
      <c r="J88" s="316"/>
      <c r="K88" s="307"/>
      <c r="M88" s="308" t="s">
        <v>2419</v>
      </c>
      <c r="O88" s="293"/>
    </row>
    <row r="89" spans="1:80" x14ac:dyDescent="0.2">
      <c r="A89" s="294">
        <v>14</v>
      </c>
      <c r="B89" s="295" t="s">
        <v>2420</v>
      </c>
      <c r="C89" s="296" t="s">
        <v>2421</v>
      </c>
      <c r="D89" s="297" t="s">
        <v>195</v>
      </c>
      <c r="E89" s="298">
        <v>107.1</v>
      </c>
      <c r="F89" s="298">
        <v>0</v>
      </c>
      <c r="G89" s="299">
        <f>E89*F89</f>
        <v>0</v>
      </c>
      <c r="H89" s="300">
        <v>0</v>
      </c>
      <c r="I89" s="301">
        <f>E89*H89</f>
        <v>0</v>
      </c>
      <c r="J89" s="300">
        <v>-4.4999999999999998E-2</v>
      </c>
      <c r="K89" s="301">
        <f>E89*J89</f>
        <v>-4.8194999999999997</v>
      </c>
      <c r="O89" s="293">
        <v>2</v>
      </c>
      <c r="AA89" s="262">
        <v>1</v>
      </c>
      <c r="AB89" s="262">
        <v>1</v>
      </c>
      <c r="AC89" s="262">
        <v>1</v>
      </c>
      <c r="AZ89" s="262">
        <v>1</v>
      </c>
      <c r="BA89" s="262">
        <f>IF(AZ89=1,G89,0)</f>
        <v>0</v>
      </c>
      <c r="BB89" s="262">
        <f>IF(AZ89=2,G89,0)</f>
        <v>0</v>
      </c>
      <c r="BC89" s="262">
        <f>IF(AZ89=3,G89,0)</f>
        <v>0</v>
      </c>
      <c r="BD89" s="262">
        <f>IF(AZ89=4,G89,0)</f>
        <v>0</v>
      </c>
      <c r="BE89" s="262">
        <f>IF(AZ89=5,G89,0)</f>
        <v>0</v>
      </c>
      <c r="CA89" s="293">
        <v>1</v>
      </c>
      <c r="CB89" s="293">
        <v>1</v>
      </c>
    </row>
    <row r="90" spans="1:80" x14ac:dyDescent="0.2">
      <c r="A90" s="302"/>
      <c r="B90" s="303"/>
      <c r="C90" s="304" t="s">
        <v>2422</v>
      </c>
      <c r="D90" s="305"/>
      <c r="E90" s="305"/>
      <c r="F90" s="305"/>
      <c r="G90" s="306"/>
      <c r="I90" s="307"/>
      <c r="K90" s="307"/>
      <c r="L90" s="308" t="s">
        <v>2422</v>
      </c>
      <c r="O90" s="293">
        <v>3</v>
      </c>
    </row>
    <row r="91" spans="1:80" x14ac:dyDescent="0.2">
      <c r="A91" s="302"/>
      <c r="B91" s="309"/>
      <c r="C91" s="310" t="s">
        <v>2423</v>
      </c>
      <c r="D91" s="311"/>
      <c r="E91" s="312">
        <v>0</v>
      </c>
      <c r="F91" s="313"/>
      <c r="G91" s="314"/>
      <c r="H91" s="315"/>
      <c r="I91" s="307"/>
      <c r="J91" s="316"/>
      <c r="K91" s="307"/>
      <c r="M91" s="308" t="s">
        <v>2423</v>
      </c>
      <c r="O91" s="293"/>
    </row>
    <row r="92" spans="1:80" x14ac:dyDescent="0.2">
      <c r="A92" s="302"/>
      <c r="B92" s="309"/>
      <c r="C92" s="310" t="s">
        <v>2424</v>
      </c>
      <c r="D92" s="311"/>
      <c r="E92" s="312">
        <v>26.774999999999999</v>
      </c>
      <c r="F92" s="313"/>
      <c r="G92" s="314"/>
      <c r="H92" s="315"/>
      <c r="I92" s="307"/>
      <c r="J92" s="316"/>
      <c r="K92" s="307"/>
      <c r="M92" s="308" t="s">
        <v>2424</v>
      </c>
      <c r="O92" s="293"/>
    </row>
    <row r="93" spans="1:80" x14ac:dyDescent="0.2">
      <c r="A93" s="302"/>
      <c r="B93" s="309"/>
      <c r="C93" s="310" t="s">
        <v>2425</v>
      </c>
      <c r="D93" s="311"/>
      <c r="E93" s="312">
        <v>26.774999999999999</v>
      </c>
      <c r="F93" s="313"/>
      <c r="G93" s="314"/>
      <c r="H93" s="315"/>
      <c r="I93" s="307"/>
      <c r="J93" s="316"/>
      <c r="K93" s="307"/>
      <c r="M93" s="308" t="s">
        <v>2425</v>
      </c>
      <c r="O93" s="293"/>
    </row>
    <row r="94" spans="1:80" x14ac:dyDescent="0.2">
      <c r="A94" s="302"/>
      <c r="B94" s="309"/>
      <c r="C94" s="310" t="s">
        <v>2426</v>
      </c>
      <c r="D94" s="311"/>
      <c r="E94" s="312">
        <v>26.774999999999999</v>
      </c>
      <c r="F94" s="313"/>
      <c r="G94" s="314"/>
      <c r="H94" s="315"/>
      <c r="I94" s="307"/>
      <c r="J94" s="316"/>
      <c r="K94" s="307"/>
      <c r="M94" s="308" t="s">
        <v>2426</v>
      </c>
      <c r="O94" s="293"/>
    </row>
    <row r="95" spans="1:80" x14ac:dyDescent="0.2">
      <c r="A95" s="302"/>
      <c r="B95" s="309"/>
      <c r="C95" s="310" t="s">
        <v>2427</v>
      </c>
      <c r="D95" s="311"/>
      <c r="E95" s="312">
        <v>26.774999999999999</v>
      </c>
      <c r="F95" s="313"/>
      <c r="G95" s="314"/>
      <c r="H95" s="315"/>
      <c r="I95" s="307"/>
      <c r="J95" s="316"/>
      <c r="K95" s="307"/>
      <c r="M95" s="308" t="s">
        <v>2427</v>
      </c>
      <c r="O95" s="293"/>
    </row>
    <row r="96" spans="1:80" ht="22.5" x14ac:dyDescent="0.2">
      <c r="A96" s="294">
        <v>15</v>
      </c>
      <c r="B96" s="295" t="s">
        <v>2428</v>
      </c>
      <c r="C96" s="296" t="s">
        <v>2429</v>
      </c>
      <c r="D96" s="297" t="s">
        <v>195</v>
      </c>
      <c r="E96" s="298">
        <v>174.55</v>
      </c>
      <c r="F96" s="298">
        <v>0</v>
      </c>
      <c r="G96" s="299">
        <f>E96*F96</f>
        <v>0</v>
      </c>
      <c r="H96" s="300">
        <v>0</v>
      </c>
      <c r="I96" s="301">
        <f>E96*H96</f>
        <v>0</v>
      </c>
      <c r="J96" s="300">
        <v>-7.0000000000000007E-2</v>
      </c>
      <c r="K96" s="301">
        <f>E96*J96</f>
        <v>-12.218500000000002</v>
      </c>
      <c r="O96" s="293">
        <v>2</v>
      </c>
      <c r="AA96" s="262">
        <v>1</v>
      </c>
      <c r="AB96" s="262">
        <v>1</v>
      </c>
      <c r="AC96" s="262">
        <v>1</v>
      </c>
      <c r="AZ96" s="262">
        <v>1</v>
      </c>
      <c r="BA96" s="262">
        <f>IF(AZ96=1,G96,0)</f>
        <v>0</v>
      </c>
      <c r="BB96" s="262">
        <f>IF(AZ96=2,G96,0)</f>
        <v>0</v>
      </c>
      <c r="BC96" s="262">
        <f>IF(AZ96=3,G96,0)</f>
        <v>0</v>
      </c>
      <c r="BD96" s="262">
        <f>IF(AZ96=4,G96,0)</f>
        <v>0</v>
      </c>
      <c r="BE96" s="262">
        <f>IF(AZ96=5,G96,0)</f>
        <v>0</v>
      </c>
      <c r="CA96" s="293">
        <v>1</v>
      </c>
      <c r="CB96" s="293">
        <v>1</v>
      </c>
    </row>
    <row r="97" spans="1:80" x14ac:dyDescent="0.2">
      <c r="A97" s="302"/>
      <c r="B97" s="309"/>
      <c r="C97" s="310" t="s">
        <v>2430</v>
      </c>
      <c r="D97" s="311"/>
      <c r="E97" s="312">
        <v>174.55</v>
      </c>
      <c r="F97" s="313"/>
      <c r="G97" s="314"/>
      <c r="H97" s="315"/>
      <c r="I97" s="307"/>
      <c r="J97" s="316"/>
      <c r="K97" s="307"/>
      <c r="M97" s="308" t="s">
        <v>2430</v>
      </c>
      <c r="O97" s="293"/>
    </row>
    <row r="98" spans="1:80" x14ac:dyDescent="0.2">
      <c r="A98" s="294">
        <v>16</v>
      </c>
      <c r="B98" s="295" t="s">
        <v>2431</v>
      </c>
      <c r="C98" s="296" t="s">
        <v>2432</v>
      </c>
      <c r="D98" s="297" t="s">
        <v>233</v>
      </c>
      <c r="E98" s="298">
        <v>3.774</v>
      </c>
      <c r="F98" s="298">
        <v>0</v>
      </c>
      <c r="G98" s="299">
        <f>E98*F98</f>
        <v>0</v>
      </c>
      <c r="H98" s="300">
        <v>0</v>
      </c>
      <c r="I98" s="301">
        <f>E98*H98</f>
        <v>0</v>
      </c>
      <c r="J98" s="300">
        <v>-1.4</v>
      </c>
      <c r="K98" s="301">
        <f>E98*J98</f>
        <v>-5.2835999999999999</v>
      </c>
      <c r="O98" s="293">
        <v>2</v>
      </c>
      <c r="AA98" s="262">
        <v>1</v>
      </c>
      <c r="AB98" s="262">
        <v>1</v>
      </c>
      <c r="AC98" s="262">
        <v>1</v>
      </c>
      <c r="AZ98" s="262">
        <v>1</v>
      </c>
      <c r="BA98" s="262">
        <f>IF(AZ98=1,G98,0)</f>
        <v>0</v>
      </c>
      <c r="BB98" s="262">
        <f>IF(AZ98=2,G98,0)</f>
        <v>0</v>
      </c>
      <c r="BC98" s="262">
        <f>IF(AZ98=3,G98,0)</f>
        <v>0</v>
      </c>
      <c r="BD98" s="262">
        <f>IF(AZ98=4,G98,0)</f>
        <v>0</v>
      </c>
      <c r="BE98" s="262">
        <f>IF(AZ98=5,G98,0)</f>
        <v>0</v>
      </c>
      <c r="CA98" s="293">
        <v>1</v>
      </c>
      <c r="CB98" s="293">
        <v>1</v>
      </c>
    </row>
    <row r="99" spans="1:80" x14ac:dyDescent="0.2">
      <c r="A99" s="302"/>
      <c r="B99" s="309"/>
      <c r="C99" s="310" t="s">
        <v>2433</v>
      </c>
      <c r="D99" s="311"/>
      <c r="E99" s="312">
        <v>3.774</v>
      </c>
      <c r="F99" s="313"/>
      <c r="G99" s="314"/>
      <c r="H99" s="315"/>
      <c r="I99" s="307"/>
      <c r="J99" s="316"/>
      <c r="K99" s="307"/>
      <c r="M99" s="308" t="s">
        <v>2433</v>
      </c>
      <c r="O99" s="293"/>
    </row>
    <row r="100" spans="1:80" x14ac:dyDescent="0.2">
      <c r="A100" s="294">
        <v>17</v>
      </c>
      <c r="B100" s="295" t="s">
        <v>2434</v>
      </c>
      <c r="C100" s="296" t="s">
        <v>2435</v>
      </c>
      <c r="D100" s="297" t="s">
        <v>233</v>
      </c>
      <c r="E100" s="298">
        <v>109.005</v>
      </c>
      <c r="F100" s="298">
        <v>0</v>
      </c>
      <c r="G100" s="299">
        <f>E100*F100</f>
        <v>0</v>
      </c>
      <c r="H100" s="300">
        <v>0</v>
      </c>
      <c r="I100" s="301">
        <f>E100*H100</f>
        <v>0</v>
      </c>
      <c r="J100" s="300">
        <v>-1.4</v>
      </c>
      <c r="K100" s="301">
        <f>E100*J100</f>
        <v>-152.60699999999997</v>
      </c>
      <c r="O100" s="293">
        <v>2</v>
      </c>
      <c r="AA100" s="262">
        <v>1</v>
      </c>
      <c r="AB100" s="262">
        <v>1</v>
      </c>
      <c r="AC100" s="262">
        <v>1</v>
      </c>
      <c r="AZ100" s="262">
        <v>1</v>
      </c>
      <c r="BA100" s="262">
        <f>IF(AZ100=1,G100,0)</f>
        <v>0</v>
      </c>
      <c r="BB100" s="262">
        <f>IF(AZ100=2,G100,0)</f>
        <v>0</v>
      </c>
      <c r="BC100" s="262">
        <f>IF(AZ100=3,G100,0)</f>
        <v>0</v>
      </c>
      <c r="BD100" s="262">
        <f>IF(AZ100=4,G100,0)</f>
        <v>0</v>
      </c>
      <c r="BE100" s="262">
        <f>IF(AZ100=5,G100,0)</f>
        <v>0</v>
      </c>
      <c r="CA100" s="293">
        <v>1</v>
      </c>
      <c r="CB100" s="293">
        <v>1</v>
      </c>
    </row>
    <row r="101" spans="1:80" x14ac:dyDescent="0.2">
      <c r="A101" s="302"/>
      <c r="B101" s="303"/>
      <c r="C101" s="304" t="s">
        <v>2436</v>
      </c>
      <c r="D101" s="305"/>
      <c r="E101" s="305"/>
      <c r="F101" s="305"/>
      <c r="G101" s="306"/>
      <c r="I101" s="307"/>
      <c r="K101" s="307"/>
      <c r="L101" s="308" t="s">
        <v>2436</v>
      </c>
      <c r="O101" s="293">
        <v>3</v>
      </c>
    </row>
    <row r="102" spans="1:80" x14ac:dyDescent="0.2">
      <c r="A102" s="302"/>
      <c r="B102" s="309"/>
      <c r="C102" s="310" t="s">
        <v>2437</v>
      </c>
      <c r="D102" s="311"/>
      <c r="E102" s="312">
        <v>109.005</v>
      </c>
      <c r="F102" s="313"/>
      <c r="G102" s="314"/>
      <c r="H102" s="315"/>
      <c r="I102" s="307"/>
      <c r="J102" s="316"/>
      <c r="K102" s="307"/>
      <c r="M102" s="308" t="s">
        <v>2437</v>
      </c>
      <c r="O102" s="293"/>
    </row>
    <row r="103" spans="1:80" x14ac:dyDescent="0.2">
      <c r="A103" s="294">
        <v>18</v>
      </c>
      <c r="B103" s="295" t="s">
        <v>2438</v>
      </c>
      <c r="C103" s="296" t="s">
        <v>2439</v>
      </c>
      <c r="D103" s="297" t="s">
        <v>265</v>
      </c>
      <c r="E103" s="298">
        <v>218</v>
      </c>
      <c r="F103" s="298">
        <v>0</v>
      </c>
      <c r="G103" s="299">
        <f>E103*F103</f>
        <v>0</v>
      </c>
      <c r="H103" s="300">
        <v>0</v>
      </c>
      <c r="I103" s="301">
        <f>E103*H103</f>
        <v>0</v>
      </c>
      <c r="J103" s="300">
        <v>0</v>
      </c>
      <c r="K103" s="301">
        <f>E103*J103</f>
        <v>0</v>
      </c>
      <c r="O103" s="293">
        <v>2</v>
      </c>
      <c r="AA103" s="262">
        <v>1</v>
      </c>
      <c r="AB103" s="262">
        <v>1</v>
      </c>
      <c r="AC103" s="262">
        <v>1</v>
      </c>
      <c r="AZ103" s="262">
        <v>1</v>
      </c>
      <c r="BA103" s="262">
        <f>IF(AZ103=1,G103,0)</f>
        <v>0</v>
      </c>
      <c r="BB103" s="262">
        <f>IF(AZ103=2,G103,0)</f>
        <v>0</v>
      </c>
      <c r="BC103" s="262">
        <f>IF(AZ103=3,G103,0)</f>
        <v>0</v>
      </c>
      <c r="BD103" s="262">
        <f>IF(AZ103=4,G103,0)</f>
        <v>0</v>
      </c>
      <c r="BE103" s="262">
        <f>IF(AZ103=5,G103,0)</f>
        <v>0</v>
      </c>
      <c r="CA103" s="293">
        <v>1</v>
      </c>
      <c r="CB103" s="293">
        <v>1</v>
      </c>
    </row>
    <row r="104" spans="1:80" x14ac:dyDescent="0.2">
      <c r="A104" s="302"/>
      <c r="B104" s="309"/>
      <c r="C104" s="310" t="s">
        <v>2440</v>
      </c>
      <c r="D104" s="311"/>
      <c r="E104" s="312">
        <v>62</v>
      </c>
      <c r="F104" s="313"/>
      <c r="G104" s="314"/>
      <c r="H104" s="315"/>
      <c r="I104" s="307"/>
      <c r="J104" s="316"/>
      <c r="K104" s="307"/>
      <c r="M104" s="308" t="s">
        <v>2440</v>
      </c>
      <c r="O104" s="293"/>
    </row>
    <row r="105" spans="1:80" x14ac:dyDescent="0.2">
      <c r="A105" s="302"/>
      <c r="B105" s="309"/>
      <c r="C105" s="310" t="s">
        <v>2441</v>
      </c>
      <c r="D105" s="311"/>
      <c r="E105" s="312">
        <v>41</v>
      </c>
      <c r="F105" s="313"/>
      <c r="G105" s="314"/>
      <c r="H105" s="315"/>
      <c r="I105" s="307"/>
      <c r="J105" s="316"/>
      <c r="K105" s="307"/>
      <c r="M105" s="308" t="s">
        <v>2441</v>
      </c>
      <c r="O105" s="293"/>
    </row>
    <row r="106" spans="1:80" x14ac:dyDescent="0.2">
      <c r="A106" s="302"/>
      <c r="B106" s="309"/>
      <c r="C106" s="310" t="s">
        <v>2442</v>
      </c>
      <c r="D106" s="311"/>
      <c r="E106" s="312">
        <v>39</v>
      </c>
      <c r="F106" s="313"/>
      <c r="G106" s="314"/>
      <c r="H106" s="315"/>
      <c r="I106" s="307"/>
      <c r="J106" s="316"/>
      <c r="K106" s="307"/>
      <c r="M106" s="308" t="s">
        <v>2442</v>
      </c>
      <c r="O106" s="293"/>
    </row>
    <row r="107" spans="1:80" x14ac:dyDescent="0.2">
      <c r="A107" s="302"/>
      <c r="B107" s="309"/>
      <c r="C107" s="310" t="s">
        <v>2443</v>
      </c>
      <c r="D107" s="311"/>
      <c r="E107" s="312">
        <v>39</v>
      </c>
      <c r="F107" s="313"/>
      <c r="G107" s="314"/>
      <c r="H107" s="315"/>
      <c r="I107" s="307"/>
      <c r="J107" s="316"/>
      <c r="K107" s="307"/>
      <c r="M107" s="308" t="s">
        <v>2443</v>
      </c>
      <c r="O107" s="293"/>
    </row>
    <row r="108" spans="1:80" x14ac:dyDescent="0.2">
      <c r="A108" s="302"/>
      <c r="B108" s="309"/>
      <c r="C108" s="310" t="s">
        <v>2444</v>
      </c>
      <c r="D108" s="311"/>
      <c r="E108" s="312">
        <v>37</v>
      </c>
      <c r="F108" s="313"/>
      <c r="G108" s="314"/>
      <c r="H108" s="315"/>
      <c r="I108" s="307"/>
      <c r="J108" s="316"/>
      <c r="K108" s="307"/>
      <c r="M108" s="308" t="s">
        <v>2444</v>
      </c>
      <c r="O108" s="293"/>
    </row>
    <row r="109" spans="1:80" x14ac:dyDescent="0.2">
      <c r="A109" s="294">
        <v>19</v>
      </c>
      <c r="B109" s="295" t="s">
        <v>2445</v>
      </c>
      <c r="C109" s="296" t="s">
        <v>2446</v>
      </c>
      <c r="D109" s="297" t="s">
        <v>265</v>
      </c>
      <c r="E109" s="298">
        <v>209</v>
      </c>
      <c r="F109" s="298">
        <v>0</v>
      </c>
      <c r="G109" s="299">
        <f>E109*F109</f>
        <v>0</v>
      </c>
      <c r="H109" s="300">
        <v>0</v>
      </c>
      <c r="I109" s="301">
        <f>E109*H109</f>
        <v>0</v>
      </c>
      <c r="J109" s="300">
        <v>0</v>
      </c>
      <c r="K109" s="301">
        <f>E109*J109</f>
        <v>0</v>
      </c>
      <c r="O109" s="293">
        <v>2</v>
      </c>
      <c r="AA109" s="262">
        <v>1</v>
      </c>
      <c r="AB109" s="262">
        <v>1</v>
      </c>
      <c r="AC109" s="262">
        <v>1</v>
      </c>
      <c r="AZ109" s="262">
        <v>1</v>
      </c>
      <c r="BA109" s="262">
        <f>IF(AZ109=1,G109,0)</f>
        <v>0</v>
      </c>
      <c r="BB109" s="262">
        <f>IF(AZ109=2,G109,0)</f>
        <v>0</v>
      </c>
      <c r="BC109" s="262">
        <f>IF(AZ109=3,G109,0)</f>
        <v>0</v>
      </c>
      <c r="BD109" s="262">
        <f>IF(AZ109=4,G109,0)</f>
        <v>0</v>
      </c>
      <c r="BE109" s="262">
        <f>IF(AZ109=5,G109,0)</f>
        <v>0</v>
      </c>
      <c r="CA109" s="293">
        <v>1</v>
      </c>
      <c r="CB109" s="293">
        <v>1</v>
      </c>
    </row>
    <row r="110" spans="1:80" x14ac:dyDescent="0.2">
      <c r="A110" s="302"/>
      <c r="B110" s="303"/>
      <c r="C110" s="304"/>
      <c r="D110" s="305"/>
      <c r="E110" s="305"/>
      <c r="F110" s="305"/>
      <c r="G110" s="306"/>
      <c r="I110" s="307"/>
      <c r="K110" s="307"/>
      <c r="L110" s="308"/>
      <c r="O110" s="293">
        <v>3</v>
      </c>
    </row>
    <row r="111" spans="1:80" x14ac:dyDescent="0.2">
      <c r="A111" s="302"/>
      <c r="B111" s="309"/>
      <c r="C111" s="310" t="s">
        <v>2447</v>
      </c>
      <c r="D111" s="311"/>
      <c r="E111" s="312">
        <v>45</v>
      </c>
      <c r="F111" s="313"/>
      <c r="G111" s="314"/>
      <c r="H111" s="315"/>
      <c r="I111" s="307"/>
      <c r="J111" s="316"/>
      <c r="K111" s="307"/>
      <c r="M111" s="308" t="s">
        <v>2447</v>
      </c>
      <c r="O111" s="293"/>
    </row>
    <row r="112" spans="1:80" x14ac:dyDescent="0.2">
      <c r="A112" s="302"/>
      <c r="B112" s="309"/>
      <c r="C112" s="310" t="s">
        <v>2448</v>
      </c>
      <c r="D112" s="311"/>
      <c r="E112" s="312">
        <v>40</v>
      </c>
      <c r="F112" s="313"/>
      <c r="G112" s="314"/>
      <c r="H112" s="315"/>
      <c r="I112" s="307"/>
      <c r="J112" s="316"/>
      <c r="K112" s="307"/>
      <c r="M112" s="308" t="s">
        <v>2448</v>
      </c>
      <c r="O112" s="293"/>
    </row>
    <row r="113" spans="1:80" x14ac:dyDescent="0.2">
      <c r="A113" s="302"/>
      <c r="B113" s="309"/>
      <c r="C113" s="310" t="s">
        <v>2449</v>
      </c>
      <c r="D113" s="311"/>
      <c r="E113" s="312">
        <v>40</v>
      </c>
      <c r="F113" s="313"/>
      <c r="G113" s="314"/>
      <c r="H113" s="315"/>
      <c r="I113" s="307"/>
      <c r="J113" s="316"/>
      <c r="K113" s="307"/>
      <c r="M113" s="308" t="s">
        <v>2449</v>
      </c>
      <c r="O113" s="293"/>
    </row>
    <row r="114" spans="1:80" x14ac:dyDescent="0.2">
      <c r="A114" s="302"/>
      <c r="B114" s="309"/>
      <c r="C114" s="310" t="s">
        <v>2450</v>
      </c>
      <c r="D114" s="311"/>
      <c r="E114" s="312">
        <v>42</v>
      </c>
      <c r="F114" s="313"/>
      <c r="G114" s="314"/>
      <c r="H114" s="315"/>
      <c r="I114" s="307"/>
      <c r="J114" s="316"/>
      <c r="K114" s="307"/>
      <c r="M114" s="308" t="s">
        <v>2450</v>
      </c>
      <c r="O114" s="293"/>
    </row>
    <row r="115" spans="1:80" x14ac:dyDescent="0.2">
      <c r="A115" s="302"/>
      <c r="B115" s="309"/>
      <c r="C115" s="310" t="s">
        <v>2451</v>
      </c>
      <c r="D115" s="311"/>
      <c r="E115" s="312">
        <v>42</v>
      </c>
      <c r="F115" s="313"/>
      <c r="G115" s="314"/>
      <c r="H115" s="315"/>
      <c r="I115" s="307"/>
      <c r="J115" s="316"/>
      <c r="K115" s="307"/>
      <c r="M115" s="308" t="s">
        <v>2451</v>
      </c>
      <c r="O115" s="293"/>
    </row>
    <row r="116" spans="1:80" x14ac:dyDescent="0.2">
      <c r="A116" s="294">
        <v>20</v>
      </c>
      <c r="B116" s="295" t="s">
        <v>2452</v>
      </c>
      <c r="C116" s="296" t="s">
        <v>2453</v>
      </c>
      <c r="D116" s="297" t="s">
        <v>195</v>
      </c>
      <c r="E116" s="298">
        <v>46.44</v>
      </c>
      <c r="F116" s="298">
        <v>0</v>
      </c>
      <c r="G116" s="299">
        <f>E116*F116</f>
        <v>0</v>
      </c>
      <c r="H116" s="300">
        <v>2.1900000000000001E-3</v>
      </c>
      <c r="I116" s="301">
        <f>E116*H116</f>
        <v>0.10170360000000001</v>
      </c>
      <c r="J116" s="300">
        <v>-4.1000000000000002E-2</v>
      </c>
      <c r="K116" s="301">
        <f>E116*J116</f>
        <v>-1.90404</v>
      </c>
      <c r="O116" s="293">
        <v>2</v>
      </c>
      <c r="AA116" s="262">
        <v>1</v>
      </c>
      <c r="AB116" s="262">
        <v>1</v>
      </c>
      <c r="AC116" s="262">
        <v>1</v>
      </c>
      <c r="AZ116" s="262">
        <v>1</v>
      </c>
      <c r="BA116" s="262">
        <f>IF(AZ116=1,G116,0)</f>
        <v>0</v>
      </c>
      <c r="BB116" s="262">
        <f>IF(AZ116=2,G116,0)</f>
        <v>0</v>
      </c>
      <c r="BC116" s="262">
        <f>IF(AZ116=3,G116,0)</f>
        <v>0</v>
      </c>
      <c r="BD116" s="262">
        <f>IF(AZ116=4,G116,0)</f>
        <v>0</v>
      </c>
      <c r="BE116" s="262">
        <f>IF(AZ116=5,G116,0)</f>
        <v>0</v>
      </c>
      <c r="CA116" s="293">
        <v>1</v>
      </c>
      <c r="CB116" s="293">
        <v>1</v>
      </c>
    </row>
    <row r="117" spans="1:80" x14ac:dyDescent="0.2">
      <c r="A117" s="302"/>
      <c r="B117" s="309"/>
      <c r="C117" s="310" t="s">
        <v>2454</v>
      </c>
      <c r="D117" s="311"/>
      <c r="E117" s="312">
        <v>10.26</v>
      </c>
      <c r="F117" s="313"/>
      <c r="G117" s="314"/>
      <c r="H117" s="315"/>
      <c r="I117" s="307"/>
      <c r="J117" s="316"/>
      <c r="K117" s="307"/>
      <c r="M117" s="308" t="s">
        <v>2454</v>
      </c>
      <c r="O117" s="293"/>
    </row>
    <row r="118" spans="1:80" x14ac:dyDescent="0.2">
      <c r="A118" s="302"/>
      <c r="B118" s="309"/>
      <c r="C118" s="310" t="s">
        <v>2455</v>
      </c>
      <c r="D118" s="311"/>
      <c r="E118" s="312">
        <v>9.4499999999999993</v>
      </c>
      <c r="F118" s="313"/>
      <c r="G118" s="314"/>
      <c r="H118" s="315"/>
      <c r="I118" s="307"/>
      <c r="J118" s="316"/>
      <c r="K118" s="307"/>
      <c r="M118" s="308" t="s">
        <v>2455</v>
      </c>
      <c r="O118" s="293"/>
    </row>
    <row r="119" spans="1:80" x14ac:dyDescent="0.2">
      <c r="A119" s="302"/>
      <c r="B119" s="309"/>
      <c r="C119" s="310" t="s">
        <v>2456</v>
      </c>
      <c r="D119" s="311"/>
      <c r="E119" s="312">
        <v>9.4499999999999993</v>
      </c>
      <c r="F119" s="313"/>
      <c r="G119" s="314"/>
      <c r="H119" s="315"/>
      <c r="I119" s="307"/>
      <c r="J119" s="316"/>
      <c r="K119" s="307"/>
      <c r="M119" s="308" t="s">
        <v>2456</v>
      </c>
      <c r="O119" s="293"/>
    </row>
    <row r="120" spans="1:80" x14ac:dyDescent="0.2">
      <c r="A120" s="302"/>
      <c r="B120" s="309"/>
      <c r="C120" s="310" t="s">
        <v>2457</v>
      </c>
      <c r="D120" s="311"/>
      <c r="E120" s="312">
        <v>9.4499999999999993</v>
      </c>
      <c r="F120" s="313"/>
      <c r="G120" s="314"/>
      <c r="H120" s="315"/>
      <c r="I120" s="307"/>
      <c r="J120" s="316"/>
      <c r="K120" s="307"/>
      <c r="M120" s="308" t="s">
        <v>2457</v>
      </c>
      <c r="O120" s="293"/>
    </row>
    <row r="121" spans="1:80" x14ac:dyDescent="0.2">
      <c r="A121" s="302"/>
      <c r="B121" s="309"/>
      <c r="C121" s="310" t="s">
        <v>2458</v>
      </c>
      <c r="D121" s="311"/>
      <c r="E121" s="312">
        <v>7.83</v>
      </c>
      <c r="F121" s="313"/>
      <c r="G121" s="314"/>
      <c r="H121" s="315"/>
      <c r="I121" s="307"/>
      <c r="J121" s="316"/>
      <c r="K121" s="307"/>
      <c r="M121" s="308" t="s">
        <v>2458</v>
      </c>
      <c r="O121" s="293"/>
    </row>
    <row r="122" spans="1:80" x14ac:dyDescent="0.2">
      <c r="A122" s="294">
        <v>21</v>
      </c>
      <c r="B122" s="295" t="s">
        <v>2459</v>
      </c>
      <c r="C122" s="296" t="s">
        <v>2460</v>
      </c>
      <c r="D122" s="297" t="s">
        <v>195</v>
      </c>
      <c r="E122" s="298">
        <v>189.33600000000001</v>
      </c>
      <c r="F122" s="298">
        <v>0</v>
      </c>
      <c r="G122" s="299">
        <f>E122*F122</f>
        <v>0</v>
      </c>
      <c r="H122" s="300">
        <v>1E-3</v>
      </c>
      <c r="I122" s="301">
        <f>E122*H122</f>
        <v>0.189336</v>
      </c>
      <c r="J122" s="300">
        <v>-3.1E-2</v>
      </c>
      <c r="K122" s="301">
        <f>E122*J122</f>
        <v>-5.8694160000000002</v>
      </c>
      <c r="O122" s="293">
        <v>2</v>
      </c>
      <c r="AA122" s="262">
        <v>1</v>
      </c>
      <c r="AB122" s="262">
        <v>0</v>
      </c>
      <c r="AC122" s="262">
        <v>0</v>
      </c>
      <c r="AZ122" s="262">
        <v>1</v>
      </c>
      <c r="BA122" s="262">
        <f>IF(AZ122=1,G122,0)</f>
        <v>0</v>
      </c>
      <c r="BB122" s="262">
        <f>IF(AZ122=2,G122,0)</f>
        <v>0</v>
      </c>
      <c r="BC122" s="262">
        <f>IF(AZ122=3,G122,0)</f>
        <v>0</v>
      </c>
      <c r="BD122" s="262">
        <f>IF(AZ122=4,G122,0)</f>
        <v>0</v>
      </c>
      <c r="BE122" s="262">
        <f>IF(AZ122=5,G122,0)</f>
        <v>0</v>
      </c>
      <c r="CA122" s="293">
        <v>1</v>
      </c>
      <c r="CB122" s="293">
        <v>0</v>
      </c>
    </row>
    <row r="123" spans="1:80" x14ac:dyDescent="0.2">
      <c r="A123" s="302"/>
      <c r="B123" s="309"/>
      <c r="C123" s="310" t="s">
        <v>2461</v>
      </c>
      <c r="D123" s="311"/>
      <c r="E123" s="312">
        <v>0</v>
      </c>
      <c r="F123" s="313"/>
      <c r="G123" s="314"/>
      <c r="H123" s="315"/>
      <c r="I123" s="307"/>
      <c r="J123" s="316"/>
      <c r="K123" s="307"/>
      <c r="M123" s="308" t="s">
        <v>2461</v>
      </c>
      <c r="O123" s="293"/>
    </row>
    <row r="124" spans="1:80" x14ac:dyDescent="0.2">
      <c r="A124" s="302"/>
      <c r="B124" s="309"/>
      <c r="C124" s="310" t="s">
        <v>2462</v>
      </c>
      <c r="D124" s="311"/>
      <c r="E124" s="312">
        <v>47.334000000000003</v>
      </c>
      <c r="F124" s="313"/>
      <c r="G124" s="314"/>
      <c r="H124" s="315"/>
      <c r="I124" s="307"/>
      <c r="J124" s="316"/>
      <c r="K124" s="307"/>
      <c r="M124" s="308" t="s">
        <v>2462</v>
      </c>
      <c r="O124" s="293"/>
    </row>
    <row r="125" spans="1:80" x14ac:dyDescent="0.2">
      <c r="A125" s="302"/>
      <c r="B125" s="309"/>
      <c r="C125" s="310" t="s">
        <v>2463</v>
      </c>
      <c r="D125" s="311"/>
      <c r="E125" s="312">
        <v>47.334000000000003</v>
      </c>
      <c r="F125" s="313"/>
      <c r="G125" s="314"/>
      <c r="H125" s="315"/>
      <c r="I125" s="307"/>
      <c r="J125" s="316"/>
      <c r="K125" s="307"/>
      <c r="M125" s="308" t="s">
        <v>2463</v>
      </c>
      <c r="O125" s="293"/>
    </row>
    <row r="126" spans="1:80" x14ac:dyDescent="0.2">
      <c r="A126" s="302"/>
      <c r="B126" s="309"/>
      <c r="C126" s="310" t="s">
        <v>2464</v>
      </c>
      <c r="D126" s="311"/>
      <c r="E126" s="312">
        <v>47.334000000000003</v>
      </c>
      <c r="F126" s="313"/>
      <c r="G126" s="314"/>
      <c r="H126" s="315"/>
      <c r="I126" s="307"/>
      <c r="J126" s="316"/>
      <c r="K126" s="307"/>
      <c r="M126" s="308" t="s">
        <v>2464</v>
      </c>
      <c r="O126" s="293"/>
    </row>
    <row r="127" spans="1:80" x14ac:dyDescent="0.2">
      <c r="A127" s="302"/>
      <c r="B127" s="309"/>
      <c r="C127" s="310" t="s">
        <v>2465</v>
      </c>
      <c r="D127" s="311"/>
      <c r="E127" s="312">
        <v>47.334000000000003</v>
      </c>
      <c r="F127" s="313"/>
      <c r="G127" s="314"/>
      <c r="H127" s="315"/>
      <c r="I127" s="307"/>
      <c r="J127" s="316"/>
      <c r="K127" s="307"/>
      <c r="M127" s="308" t="s">
        <v>2465</v>
      </c>
      <c r="O127" s="293"/>
    </row>
    <row r="128" spans="1:80" x14ac:dyDescent="0.2">
      <c r="A128" s="294">
        <v>22</v>
      </c>
      <c r="B128" s="295" t="s">
        <v>2466</v>
      </c>
      <c r="C128" s="296" t="s">
        <v>2467</v>
      </c>
      <c r="D128" s="297" t="s">
        <v>195</v>
      </c>
      <c r="E128" s="298">
        <v>72.825000000000003</v>
      </c>
      <c r="F128" s="298">
        <v>0</v>
      </c>
      <c r="G128" s="299">
        <f>E128*F128</f>
        <v>0</v>
      </c>
      <c r="H128" s="300">
        <v>9.2000000000000003E-4</v>
      </c>
      <c r="I128" s="301">
        <f>E128*H128</f>
        <v>6.6999000000000003E-2</v>
      </c>
      <c r="J128" s="300">
        <v>-2.7E-2</v>
      </c>
      <c r="K128" s="301">
        <f>E128*J128</f>
        <v>-1.966275</v>
      </c>
      <c r="O128" s="293">
        <v>2</v>
      </c>
      <c r="AA128" s="262">
        <v>1</v>
      </c>
      <c r="AB128" s="262">
        <v>1</v>
      </c>
      <c r="AC128" s="262">
        <v>1</v>
      </c>
      <c r="AZ128" s="262">
        <v>1</v>
      </c>
      <c r="BA128" s="262">
        <f>IF(AZ128=1,G128,0)</f>
        <v>0</v>
      </c>
      <c r="BB128" s="262">
        <f>IF(AZ128=2,G128,0)</f>
        <v>0</v>
      </c>
      <c r="BC128" s="262">
        <f>IF(AZ128=3,G128,0)</f>
        <v>0</v>
      </c>
      <c r="BD128" s="262">
        <f>IF(AZ128=4,G128,0)</f>
        <v>0</v>
      </c>
      <c r="BE128" s="262">
        <f>IF(AZ128=5,G128,0)</f>
        <v>0</v>
      </c>
      <c r="CA128" s="293">
        <v>1</v>
      </c>
      <c r="CB128" s="293">
        <v>1</v>
      </c>
    </row>
    <row r="129" spans="1:80" x14ac:dyDescent="0.2">
      <c r="A129" s="302"/>
      <c r="B129" s="309"/>
      <c r="C129" s="310" t="s">
        <v>2468</v>
      </c>
      <c r="D129" s="311"/>
      <c r="E129" s="312">
        <v>51.3</v>
      </c>
      <c r="F129" s="313"/>
      <c r="G129" s="314"/>
      <c r="H129" s="315"/>
      <c r="I129" s="307"/>
      <c r="J129" s="316"/>
      <c r="K129" s="307"/>
      <c r="M129" s="308" t="s">
        <v>2468</v>
      </c>
      <c r="O129" s="293"/>
    </row>
    <row r="130" spans="1:80" x14ac:dyDescent="0.2">
      <c r="A130" s="302"/>
      <c r="B130" s="309"/>
      <c r="C130" s="310" t="s">
        <v>2469</v>
      </c>
      <c r="D130" s="311"/>
      <c r="E130" s="312">
        <v>3.0750000000000002</v>
      </c>
      <c r="F130" s="313"/>
      <c r="G130" s="314"/>
      <c r="H130" s="315"/>
      <c r="I130" s="307"/>
      <c r="J130" s="316"/>
      <c r="K130" s="307"/>
      <c r="M130" s="308" t="s">
        <v>2469</v>
      </c>
      <c r="O130" s="293"/>
    </row>
    <row r="131" spans="1:80" x14ac:dyDescent="0.2">
      <c r="A131" s="302"/>
      <c r="B131" s="309"/>
      <c r="C131" s="310" t="s">
        <v>2470</v>
      </c>
      <c r="D131" s="311"/>
      <c r="E131" s="312">
        <v>6.15</v>
      </c>
      <c r="F131" s="313"/>
      <c r="G131" s="314"/>
      <c r="H131" s="315"/>
      <c r="I131" s="307"/>
      <c r="J131" s="316"/>
      <c r="K131" s="307"/>
      <c r="M131" s="308" t="s">
        <v>2470</v>
      </c>
      <c r="O131" s="293"/>
    </row>
    <row r="132" spans="1:80" x14ac:dyDescent="0.2">
      <c r="A132" s="302"/>
      <c r="B132" s="309"/>
      <c r="C132" s="310" t="s">
        <v>2471</v>
      </c>
      <c r="D132" s="311"/>
      <c r="E132" s="312">
        <v>6.15</v>
      </c>
      <c r="F132" s="313"/>
      <c r="G132" s="314"/>
      <c r="H132" s="315"/>
      <c r="I132" s="307"/>
      <c r="J132" s="316"/>
      <c r="K132" s="307"/>
      <c r="M132" s="308" t="s">
        <v>2471</v>
      </c>
      <c r="O132" s="293"/>
    </row>
    <row r="133" spans="1:80" x14ac:dyDescent="0.2">
      <c r="A133" s="302"/>
      <c r="B133" s="309"/>
      <c r="C133" s="310" t="s">
        <v>2472</v>
      </c>
      <c r="D133" s="311"/>
      <c r="E133" s="312">
        <v>6.15</v>
      </c>
      <c r="F133" s="313"/>
      <c r="G133" s="314"/>
      <c r="H133" s="315"/>
      <c r="I133" s="307"/>
      <c r="J133" s="316"/>
      <c r="K133" s="307"/>
      <c r="M133" s="308" t="s">
        <v>2472</v>
      </c>
      <c r="O133" s="293"/>
    </row>
    <row r="134" spans="1:80" x14ac:dyDescent="0.2">
      <c r="A134" s="294">
        <v>23</v>
      </c>
      <c r="B134" s="295" t="s">
        <v>2473</v>
      </c>
      <c r="C134" s="296" t="s">
        <v>2474</v>
      </c>
      <c r="D134" s="297" t="s">
        <v>265</v>
      </c>
      <c r="E134" s="298">
        <v>2</v>
      </c>
      <c r="F134" s="298">
        <v>0</v>
      </c>
      <c r="G134" s="299">
        <f>E134*F134</f>
        <v>0</v>
      </c>
      <c r="H134" s="300">
        <v>0</v>
      </c>
      <c r="I134" s="301">
        <f>E134*H134</f>
        <v>0</v>
      </c>
      <c r="J134" s="300">
        <v>0</v>
      </c>
      <c r="K134" s="301">
        <f>E134*J134</f>
        <v>0</v>
      </c>
      <c r="O134" s="293">
        <v>2</v>
      </c>
      <c r="AA134" s="262">
        <v>1</v>
      </c>
      <c r="AB134" s="262">
        <v>1</v>
      </c>
      <c r="AC134" s="262">
        <v>1</v>
      </c>
      <c r="AZ134" s="262">
        <v>1</v>
      </c>
      <c r="BA134" s="262">
        <f>IF(AZ134=1,G134,0)</f>
        <v>0</v>
      </c>
      <c r="BB134" s="262">
        <f>IF(AZ134=2,G134,0)</f>
        <v>0</v>
      </c>
      <c r="BC134" s="262">
        <f>IF(AZ134=3,G134,0)</f>
        <v>0</v>
      </c>
      <c r="BD134" s="262">
        <f>IF(AZ134=4,G134,0)</f>
        <v>0</v>
      </c>
      <c r="BE134" s="262">
        <f>IF(AZ134=5,G134,0)</f>
        <v>0</v>
      </c>
      <c r="CA134" s="293">
        <v>1</v>
      </c>
      <c r="CB134" s="293">
        <v>1</v>
      </c>
    </row>
    <row r="135" spans="1:80" x14ac:dyDescent="0.2">
      <c r="A135" s="302"/>
      <c r="B135" s="309"/>
      <c r="C135" s="310" t="s">
        <v>2475</v>
      </c>
      <c r="D135" s="311"/>
      <c r="E135" s="312">
        <v>2</v>
      </c>
      <c r="F135" s="313"/>
      <c r="G135" s="314"/>
      <c r="H135" s="315"/>
      <c r="I135" s="307"/>
      <c r="J135" s="316"/>
      <c r="K135" s="307"/>
      <c r="M135" s="308" t="s">
        <v>2475</v>
      </c>
      <c r="O135" s="293"/>
    </row>
    <row r="136" spans="1:80" x14ac:dyDescent="0.2">
      <c r="A136" s="294">
        <v>24</v>
      </c>
      <c r="B136" s="295" t="s">
        <v>2476</v>
      </c>
      <c r="C136" s="296" t="s">
        <v>2477</v>
      </c>
      <c r="D136" s="297" t="s">
        <v>195</v>
      </c>
      <c r="E136" s="298">
        <v>226.935</v>
      </c>
      <c r="F136" s="298">
        <v>0</v>
      </c>
      <c r="G136" s="299">
        <f>E136*F136</f>
        <v>0</v>
      </c>
      <c r="H136" s="300">
        <v>0</v>
      </c>
      <c r="I136" s="301">
        <f>E136*H136</f>
        <v>0</v>
      </c>
      <c r="J136" s="300">
        <v>-7.5999999999999998E-2</v>
      </c>
      <c r="K136" s="301">
        <f>E136*J136</f>
        <v>-17.247060000000001</v>
      </c>
      <c r="O136" s="293">
        <v>2</v>
      </c>
      <c r="AA136" s="262">
        <v>1</v>
      </c>
      <c r="AB136" s="262">
        <v>1</v>
      </c>
      <c r="AC136" s="262">
        <v>1</v>
      </c>
      <c r="AZ136" s="262">
        <v>1</v>
      </c>
      <c r="BA136" s="262">
        <f>IF(AZ136=1,G136,0)</f>
        <v>0</v>
      </c>
      <c r="BB136" s="262">
        <f>IF(AZ136=2,G136,0)</f>
        <v>0</v>
      </c>
      <c r="BC136" s="262">
        <f>IF(AZ136=3,G136,0)</f>
        <v>0</v>
      </c>
      <c r="BD136" s="262">
        <f>IF(AZ136=4,G136,0)</f>
        <v>0</v>
      </c>
      <c r="BE136" s="262">
        <f>IF(AZ136=5,G136,0)</f>
        <v>0</v>
      </c>
      <c r="CA136" s="293">
        <v>1</v>
      </c>
      <c r="CB136" s="293">
        <v>1</v>
      </c>
    </row>
    <row r="137" spans="1:80" x14ac:dyDescent="0.2">
      <c r="A137" s="302"/>
      <c r="B137" s="309"/>
      <c r="C137" s="310" t="s">
        <v>2478</v>
      </c>
      <c r="D137" s="311"/>
      <c r="E137" s="312">
        <v>67.034999999999997</v>
      </c>
      <c r="F137" s="313"/>
      <c r="G137" s="314"/>
      <c r="H137" s="315"/>
      <c r="I137" s="307"/>
      <c r="J137" s="316"/>
      <c r="K137" s="307"/>
      <c r="M137" s="308" t="s">
        <v>2478</v>
      </c>
      <c r="O137" s="293"/>
    </row>
    <row r="138" spans="1:80" x14ac:dyDescent="0.2">
      <c r="A138" s="302"/>
      <c r="B138" s="309"/>
      <c r="C138" s="310" t="s">
        <v>2479</v>
      </c>
      <c r="D138" s="311"/>
      <c r="E138" s="312">
        <v>38.54</v>
      </c>
      <c r="F138" s="313"/>
      <c r="G138" s="314"/>
      <c r="H138" s="315"/>
      <c r="I138" s="307"/>
      <c r="J138" s="316"/>
      <c r="K138" s="307"/>
      <c r="M138" s="308" t="s">
        <v>2479</v>
      </c>
      <c r="O138" s="293"/>
    </row>
    <row r="139" spans="1:80" x14ac:dyDescent="0.2">
      <c r="A139" s="302"/>
      <c r="B139" s="309"/>
      <c r="C139" s="310" t="s">
        <v>2480</v>
      </c>
      <c r="D139" s="311"/>
      <c r="E139" s="312">
        <v>38.54</v>
      </c>
      <c r="F139" s="313"/>
      <c r="G139" s="314"/>
      <c r="H139" s="315"/>
      <c r="I139" s="307"/>
      <c r="J139" s="316"/>
      <c r="K139" s="307"/>
      <c r="M139" s="308" t="s">
        <v>2480</v>
      </c>
      <c r="O139" s="293"/>
    </row>
    <row r="140" spans="1:80" x14ac:dyDescent="0.2">
      <c r="A140" s="302"/>
      <c r="B140" s="309"/>
      <c r="C140" s="310" t="s">
        <v>2481</v>
      </c>
      <c r="D140" s="311"/>
      <c r="E140" s="312">
        <v>41.41</v>
      </c>
      <c r="F140" s="313"/>
      <c r="G140" s="314"/>
      <c r="H140" s="315"/>
      <c r="I140" s="307"/>
      <c r="J140" s="316"/>
      <c r="K140" s="307"/>
      <c r="M140" s="308" t="s">
        <v>2481</v>
      </c>
      <c r="O140" s="293"/>
    </row>
    <row r="141" spans="1:80" x14ac:dyDescent="0.2">
      <c r="A141" s="302"/>
      <c r="B141" s="309"/>
      <c r="C141" s="310" t="s">
        <v>2482</v>
      </c>
      <c r="D141" s="311"/>
      <c r="E141" s="312">
        <v>41.41</v>
      </c>
      <c r="F141" s="313"/>
      <c r="G141" s="314"/>
      <c r="H141" s="315"/>
      <c r="I141" s="307"/>
      <c r="J141" s="316"/>
      <c r="K141" s="307"/>
      <c r="M141" s="308" t="s">
        <v>2482</v>
      </c>
      <c r="O141" s="293"/>
    </row>
    <row r="142" spans="1:80" x14ac:dyDescent="0.2">
      <c r="A142" s="294">
        <v>25</v>
      </c>
      <c r="B142" s="295" t="s">
        <v>2483</v>
      </c>
      <c r="C142" s="296" t="s">
        <v>2484</v>
      </c>
      <c r="D142" s="297" t="s">
        <v>195</v>
      </c>
      <c r="E142" s="298">
        <v>3.15</v>
      </c>
      <c r="F142" s="298">
        <v>0</v>
      </c>
      <c r="G142" s="299">
        <f>E142*F142</f>
        <v>0</v>
      </c>
      <c r="H142" s="300">
        <v>1E-3</v>
      </c>
      <c r="I142" s="301">
        <f>E142*H142</f>
        <v>3.15E-3</v>
      </c>
      <c r="J142" s="300">
        <v>-6.3E-2</v>
      </c>
      <c r="K142" s="301">
        <f>E142*J142</f>
        <v>-0.19844999999999999</v>
      </c>
      <c r="O142" s="293">
        <v>2</v>
      </c>
      <c r="AA142" s="262">
        <v>1</v>
      </c>
      <c r="AB142" s="262">
        <v>1</v>
      </c>
      <c r="AC142" s="262">
        <v>1</v>
      </c>
      <c r="AZ142" s="262">
        <v>1</v>
      </c>
      <c r="BA142" s="262">
        <f>IF(AZ142=1,G142,0)</f>
        <v>0</v>
      </c>
      <c r="BB142" s="262">
        <f>IF(AZ142=2,G142,0)</f>
        <v>0</v>
      </c>
      <c r="BC142" s="262">
        <f>IF(AZ142=3,G142,0)</f>
        <v>0</v>
      </c>
      <c r="BD142" s="262">
        <f>IF(AZ142=4,G142,0)</f>
        <v>0</v>
      </c>
      <c r="BE142" s="262">
        <f>IF(AZ142=5,G142,0)</f>
        <v>0</v>
      </c>
      <c r="CA142" s="293">
        <v>1</v>
      </c>
      <c r="CB142" s="293">
        <v>1</v>
      </c>
    </row>
    <row r="143" spans="1:80" x14ac:dyDescent="0.2">
      <c r="A143" s="302"/>
      <c r="B143" s="309"/>
      <c r="C143" s="310" t="s">
        <v>2485</v>
      </c>
      <c r="D143" s="311"/>
      <c r="E143" s="312">
        <v>3.15</v>
      </c>
      <c r="F143" s="313"/>
      <c r="G143" s="314"/>
      <c r="H143" s="315"/>
      <c r="I143" s="307"/>
      <c r="J143" s="316"/>
      <c r="K143" s="307"/>
      <c r="M143" s="308" t="s">
        <v>2485</v>
      </c>
      <c r="O143" s="293"/>
    </row>
    <row r="144" spans="1:80" x14ac:dyDescent="0.2">
      <c r="A144" s="294">
        <v>26</v>
      </c>
      <c r="B144" s="295" t="s">
        <v>2486</v>
      </c>
      <c r="C144" s="296" t="s">
        <v>2487</v>
      </c>
      <c r="D144" s="297" t="s">
        <v>202</v>
      </c>
      <c r="E144" s="298">
        <v>206.9</v>
      </c>
      <c r="F144" s="298">
        <v>0</v>
      </c>
      <c r="G144" s="299">
        <f>E144*F144</f>
        <v>0</v>
      </c>
      <c r="H144" s="300">
        <v>0</v>
      </c>
      <c r="I144" s="301">
        <f>E144*H144</f>
        <v>0</v>
      </c>
      <c r="J144" s="300">
        <v>-3.773E-2</v>
      </c>
      <c r="K144" s="301">
        <f>E144*J144</f>
        <v>-7.8063370000000001</v>
      </c>
      <c r="O144" s="293">
        <v>2</v>
      </c>
      <c r="AA144" s="262">
        <v>1</v>
      </c>
      <c r="AB144" s="262">
        <v>1</v>
      </c>
      <c r="AC144" s="262">
        <v>1</v>
      </c>
      <c r="AZ144" s="262">
        <v>1</v>
      </c>
      <c r="BA144" s="262">
        <f>IF(AZ144=1,G144,0)</f>
        <v>0</v>
      </c>
      <c r="BB144" s="262">
        <f>IF(AZ144=2,G144,0)</f>
        <v>0</v>
      </c>
      <c r="BC144" s="262">
        <f>IF(AZ144=3,G144,0)</f>
        <v>0</v>
      </c>
      <c r="BD144" s="262">
        <f>IF(AZ144=4,G144,0)</f>
        <v>0</v>
      </c>
      <c r="BE144" s="262">
        <f>IF(AZ144=5,G144,0)</f>
        <v>0</v>
      </c>
      <c r="CA144" s="293">
        <v>1</v>
      </c>
      <c r="CB144" s="293">
        <v>1</v>
      </c>
    </row>
    <row r="145" spans="1:80" x14ac:dyDescent="0.2">
      <c r="A145" s="302"/>
      <c r="B145" s="309"/>
      <c r="C145" s="310" t="s">
        <v>2488</v>
      </c>
      <c r="D145" s="311"/>
      <c r="E145" s="312">
        <v>37.9</v>
      </c>
      <c r="F145" s="313"/>
      <c r="G145" s="314"/>
      <c r="H145" s="315"/>
      <c r="I145" s="307"/>
      <c r="J145" s="316"/>
      <c r="K145" s="307"/>
      <c r="M145" s="308" t="s">
        <v>2488</v>
      </c>
      <c r="O145" s="293"/>
    </row>
    <row r="146" spans="1:80" x14ac:dyDescent="0.2">
      <c r="A146" s="302"/>
      <c r="B146" s="309"/>
      <c r="C146" s="310" t="s">
        <v>2489</v>
      </c>
      <c r="D146" s="311"/>
      <c r="E146" s="312">
        <v>42.7</v>
      </c>
      <c r="F146" s="313"/>
      <c r="G146" s="314"/>
      <c r="H146" s="315"/>
      <c r="I146" s="307"/>
      <c r="J146" s="316"/>
      <c r="K146" s="307"/>
      <c r="M146" s="308" t="s">
        <v>2489</v>
      </c>
      <c r="O146" s="293"/>
    </row>
    <row r="147" spans="1:80" x14ac:dyDescent="0.2">
      <c r="A147" s="302"/>
      <c r="B147" s="309"/>
      <c r="C147" s="310" t="s">
        <v>2490</v>
      </c>
      <c r="D147" s="311"/>
      <c r="E147" s="312">
        <v>42.7</v>
      </c>
      <c r="F147" s="313"/>
      <c r="G147" s="314"/>
      <c r="H147" s="315"/>
      <c r="I147" s="307"/>
      <c r="J147" s="316"/>
      <c r="K147" s="307"/>
      <c r="M147" s="308" t="s">
        <v>2490</v>
      </c>
      <c r="O147" s="293"/>
    </row>
    <row r="148" spans="1:80" x14ac:dyDescent="0.2">
      <c r="A148" s="302"/>
      <c r="B148" s="309"/>
      <c r="C148" s="310" t="s">
        <v>2491</v>
      </c>
      <c r="D148" s="311"/>
      <c r="E148" s="312">
        <v>42.7</v>
      </c>
      <c r="F148" s="313"/>
      <c r="G148" s="314"/>
      <c r="H148" s="315"/>
      <c r="I148" s="307"/>
      <c r="J148" s="316"/>
      <c r="K148" s="307"/>
      <c r="M148" s="308" t="s">
        <v>2491</v>
      </c>
      <c r="O148" s="293"/>
    </row>
    <row r="149" spans="1:80" x14ac:dyDescent="0.2">
      <c r="A149" s="302"/>
      <c r="B149" s="309"/>
      <c r="C149" s="310" t="s">
        <v>2492</v>
      </c>
      <c r="D149" s="311"/>
      <c r="E149" s="312">
        <v>40.9</v>
      </c>
      <c r="F149" s="313"/>
      <c r="G149" s="314"/>
      <c r="H149" s="315"/>
      <c r="I149" s="307"/>
      <c r="J149" s="316"/>
      <c r="K149" s="307"/>
      <c r="M149" s="308" t="s">
        <v>2492</v>
      </c>
      <c r="O149" s="293"/>
    </row>
    <row r="150" spans="1:80" x14ac:dyDescent="0.2">
      <c r="A150" s="317"/>
      <c r="B150" s="318" t="s">
        <v>101</v>
      </c>
      <c r="C150" s="319" t="s">
        <v>864</v>
      </c>
      <c r="D150" s="320"/>
      <c r="E150" s="321"/>
      <c r="F150" s="322"/>
      <c r="G150" s="323">
        <f>SUM(G7:G149)</f>
        <v>0</v>
      </c>
      <c r="H150" s="324"/>
      <c r="I150" s="325">
        <f>SUM(I7:I149)</f>
        <v>5.3440596920000001</v>
      </c>
      <c r="J150" s="324"/>
      <c r="K150" s="325">
        <f>SUM(K7:K149)</f>
        <v>-3900.2949620000004</v>
      </c>
      <c r="O150" s="293">
        <v>4</v>
      </c>
      <c r="BA150" s="326">
        <f>SUM(BA7:BA149)</f>
        <v>0</v>
      </c>
      <c r="BB150" s="326">
        <f>SUM(BB7:BB149)</f>
        <v>0</v>
      </c>
      <c r="BC150" s="326">
        <f>SUM(BC7:BC149)</f>
        <v>0</v>
      </c>
      <c r="BD150" s="326">
        <f>SUM(BD7:BD149)</f>
        <v>0</v>
      </c>
      <c r="BE150" s="326">
        <f>SUM(BE7:BE149)</f>
        <v>0</v>
      </c>
    </row>
    <row r="151" spans="1:80" x14ac:dyDescent="0.2">
      <c r="A151" s="283" t="s">
        <v>97</v>
      </c>
      <c r="B151" s="284" t="s">
        <v>292</v>
      </c>
      <c r="C151" s="285" t="s">
        <v>293</v>
      </c>
      <c r="D151" s="286"/>
      <c r="E151" s="287"/>
      <c r="F151" s="287"/>
      <c r="G151" s="288"/>
      <c r="H151" s="289"/>
      <c r="I151" s="290"/>
      <c r="J151" s="291"/>
      <c r="K151" s="292"/>
      <c r="O151" s="293">
        <v>1</v>
      </c>
    </row>
    <row r="152" spans="1:80" x14ac:dyDescent="0.2">
      <c r="A152" s="294">
        <v>27</v>
      </c>
      <c r="B152" s="295" t="s">
        <v>2493</v>
      </c>
      <c r="C152" s="296" t="s">
        <v>2494</v>
      </c>
      <c r="D152" s="297" t="s">
        <v>195</v>
      </c>
      <c r="E152" s="298">
        <v>274.125</v>
      </c>
      <c r="F152" s="298">
        <v>0</v>
      </c>
      <c r="G152" s="299">
        <f>E152*F152</f>
        <v>0</v>
      </c>
      <c r="H152" s="300">
        <v>0</v>
      </c>
      <c r="I152" s="301">
        <f>E152*H152</f>
        <v>0</v>
      </c>
      <c r="J152" s="300">
        <v>-6.8000000000000005E-2</v>
      </c>
      <c r="K152" s="301">
        <f>E152*J152</f>
        <v>-18.640500000000003</v>
      </c>
      <c r="O152" s="293">
        <v>2</v>
      </c>
      <c r="AA152" s="262">
        <v>1</v>
      </c>
      <c r="AB152" s="262">
        <v>1</v>
      </c>
      <c r="AC152" s="262">
        <v>1</v>
      </c>
      <c r="AZ152" s="262">
        <v>1</v>
      </c>
      <c r="BA152" s="262">
        <f>IF(AZ152=1,G152,0)</f>
        <v>0</v>
      </c>
      <c r="BB152" s="262">
        <f>IF(AZ152=2,G152,0)</f>
        <v>0</v>
      </c>
      <c r="BC152" s="262">
        <f>IF(AZ152=3,G152,0)</f>
        <v>0</v>
      </c>
      <c r="BD152" s="262">
        <f>IF(AZ152=4,G152,0)</f>
        <v>0</v>
      </c>
      <c r="BE152" s="262">
        <f>IF(AZ152=5,G152,0)</f>
        <v>0</v>
      </c>
      <c r="CA152" s="293">
        <v>1</v>
      </c>
      <c r="CB152" s="293">
        <v>1</v>
      </c>
    </row>
    <row r="153" spans="1:80" x14ac:dyDescent="0.2">
      <c r="A153" s="302"/>
      <c r="B153" s="309"/>
      <c r="C153" s="310" t="s">
        <v>2495</v>
      </c>
      <c r="D153" s="311"/>
      <c r="E153" s="312">
        <v>27.675000000000001</v>
      </c>
      <c r="F153" s="313"/>
      <c r="G153" s="314"/>
      <c r="H153" s="315"/>
      <c r="I153" s="307"/>
      <c r="J153" s="316"/>
      <c r="K153" s="307"/>
      <c r="M153" s="308" t="s">
        <v>2495</v>
      </c>
      <c r="O153" s="293"/>
    </row>
    <row r="154" spans="1:80" x14ac:dyDescent="0.2">
      <c r="A154" s="302"/>
      <c r="B154" s="309"/>
      <c r="C154" s="310" t="s">
        <v>2496</v>
      </c>
      <c r="D154" s="311"/>
      <c r="E154" s="312">
        <v>28.5</v>
      </c>
      <c r="F154" s="313"/>
      <c r="G154" s="314"/>
      <c r="H154" s="315"/>
      <c r="I154" s="307"/>
      <c r="J154" s="316"/>
      <c r="K154" s="307"/>
      <c r="M154" s="308" t="s">
        <v>2496</v>
      </c>
      <c r="O154" s="293"/>
    </row>
    <row r="155" spans="1:80" x14ac:dyDescent="0.2">
      <c r="A155" s="302"/>
      <c r="B155" s="309"/>
      <c r="C155" s="310" t="s">
        <v>2497</v>
      </c>
      <c r="D155" s="311"/>
      <c r="E155" s="312">
        <v>34.799999999999997</v>
      </c>
      <c r="F155" s="313"/>
      <c r="G155" s="314"/>
      <c r="H155" s="315"/>
      <c r="I155" s="307"/>
      <c r="J155" s="316"/>
      <c r="K155" s="307"/>
      <c r="M155" s="308" t="s">
        <v>2497</v>
      </c>
      <c r="O155" s="293"/>
    </row>
    <row r="156" spans="1:80" x14ac:dyDescent="0.2">
      <c r="A156" s="302"/>
      <c r="B156" s="309"/>
      <c r="C156" s="310" t="s">
        <v>2498</v>
      </c>
      <c r="D156" s="311"/>
      <c r="E156" s="312">
        <v>28.5</v>
      </c>
      <c r="F156" s="313"/>
      <c r="G156" s="314"/>
      <c r="H156" s="315"/>
      <c r="I156" s="307"/>
      <c r="J156" s="316"/>
      <c r="K156" s="307"/>
      <c r="M156" s="308" t="s">
        <v>2498</v>
      </c>
      <c r="O156" s="293"/>
    </row>
    <row r="157" spans="1:80" x14ac:dyDescent="0.2">
      <c r="A157" s="302"/>
      <c r="B157" s="309"/>
      <c r="C157" s="310" t="s">
        <v>2497</v>
      </c>
      <c r="D157" s="311"/>
      <c r="E157" s="312">
        <v>34.799999999999997</v>
      </c>
      <c r="F157" s="313"/>
      <c r="G157" s="314"/>
      <c r="H157" s="315"/>
      <c r="I157" s="307"/>
      <c r="J157" s="316"/>
      <c r="K157" s="307"/>
      <c r="M157" s="308" t="s">
        <v>2497</v>
      </c>
      <c r="O157" s="293"/>
    </row>
    <row r="158" spans="1:80" x14ac:dyDescent="0.2">
      <c r="A158" s="302"/>
      <c r="B158" s="309"/>
      <c r="C158" s="310" t="s">
        <v>2499</v>
      </c>
      <c r="D158" s="311"/>
      <c r="E158" s="312">
        <v>25.125</v>
      </c>
      <c r="F158" s="313"/>
      <c r="G158" s="314"/>
      <c r="H158" s="315"/>
      <c r="I158" s="307"/>
      <c r="J158" s="316"/>
      <c r="K158" s="307"/>
      <c r="M158" s="308" t="s">
        <v>2499</v>
      </c>
      <c r="O158" s="293"/>
    </row>
    <row r="159" spans="1:80" x14ac:dyDescent="0.2">
      <c r="A159" s="302"/>
      <c r="B159" s="309"/>
      <c r="C159" s="310" t="s">
        <v>2497</v>
      </c>
      <c r="D159" s="311"/>
      <c r="E159" s="312">
        <v>34.799999999999997</v>
      </c>
      <c r="F159" s="313"/>
      <c r="G159" s="314"/>
      <c r="H159" s="315"/>
      <c r="I159" s="307"/>
      <c r="J159" s="316"/>
      <c r="K159" s="307"/>
      <c r="M159" s="308" t="s">
        <v>2497</v>
      </c>
      <c r="O159" s="293"/>
    </row>
    <row r="160" spans="1:80" x14ac:dyDescent="0.2">
      <c r="A160" s="302"/>
      <c r="B160" s="309"/>
      <c r="C160" s="310" t="s">
        <v>2500</v>
      </c>
      <c r="D160" s="311"/>
      <c r="E160" s="312">
        <v>25.125</v>
      </c>
      <c r="F160" s="313"/>
      <c r="G160" s="314"/>
      <c r="H160" s="315"/>
      <c r="I160" s="307"/>
      <c r="J160" s="316"/>
      <c r="K160" s="307"/>
      <c r="M160" s="308" t="s">
        <v>2500</v>
      </c>
      <c r="O160" s="293"/>
    </row>
    <row r="161" spans="1:80" x14ac:dyDescent="0.2">
      <c r="A161" s="302"/>
      <c r="B161" s="309"/>
      <c r="C161" s="310" t="s">
        <v>2497</v>
      </c>
      <c r="D161" s="311"/>
      <c r="E161" s="312">
        <v>34.799999999999997</v>
      </c>
      <c r="F161" s="313"/>
      <c r="G161" s="314"/>
      <c r="H161" s="315"/>
      <c r="I161" s="307"/>
      <c r="J161" s="316"/>
      <c r="K161" s="307"/>
      <c r="M161" s="308" t="s">
        <v>2497</v>
      </c>
      <c r="O161" s="293"/>
    </row>
    <row r="162" spans="1:80" x14ac:dyDescent="0.2">
      <c r="A162" s="317"/>
      <c r="B162" s="318" t="s">
        <v>101</v>
      </c>
      <c r="C162" s="319" t="s">
        <v>294</v>
      </c>
      <c r="D162" s="320"/>
      <c r="E162" s="321"/>
      <c r="F162" s="322"/>
      <c r="G162" s="323">
        <f>SUM(G151:G161)</f>
        <v>0</v>
      </c>
      <c r="H162" s="324"/>
      <c r="I162" s="325">
        <f>SUM(I151:I161)</f>
        <v>0</v>
      </c>
      <c r="J162" s="324"/>
      <c r="K162" s="325">
        <f>SUM(K151:K161)</f>
        <v>-18.640500000000003</v>
      </c>
      <c r="O162" s="293">
        <v>4</v>
      </c>
      <c r="BA162" s="326">
        <f>SUM(BA151:BA161)</f>
        <v>0</v>
      </c>
      <c r="BB162" s="326">
        <f>SUM(BB151:BB161)</f>
        <v>0</v>
      </c>
      <c r="BC162" s="326">
        <f>SUM(BC151:BC161)</f>
        <v>0</v>
      </c>
      <c r="BD162" s="326">
        <f>SUM(BD151:BD161)</f>
        <v>0</v>
      </c>
      <c r="BE162" s="326">
        <f>SUM(BE151:BE161)</f>
        <v>0</v>
      </c>
    </row>
    <row r="163" spans="1:80" x14ac:dyDescent="0.2">
      <c r="A163" s="283" t="s">
        <v>97</v>
      </c>
      <c r="B163" s="284" t="s">
        <v>222</v>
      </c>
      <c r="C163" s="285" t="s">
        <v>223</v>
      </c>
      <c r="D163" s="286"/>
      <c r="E163" s="287"/>
      <c r="F163" s="287"/>
      <c r="G163" s="288"/>
      <c r="H163" s="289"/>
      <c r="I163" s="290"/>
      <c r="J163" s="291"/>
      <c r="K163" s="292"/>
      <c r="O163" s="293">
        <v>1</v>
      </c>
    </row>
    <row r="164" spans="1:80" x14ac:dyDescent="0.2">
      <c r="A164" s="294">
        <v>28</v>
      </c>
      <c r="B164" s="295" t="s">
        <v>2501</v>
      </c>
      <c r="C164" s="296" t="s">
        <v>2502</v>
      </c>
      <c r="D164" s="297" t="s">
        <v>227</v>
      </c>
      <c r="E164" s="298">
        <v>5.3440596920000001</v>
      </c>
      <c r="F164" s="298">
        <v>0</v>
      </c>
      <c r="G164" s="299">
        <f>E164*F164</f>
        <v>0</v>
      </c>
      <c r="H164" s="300">
        <v>0</v>
      </c>
      <c r="I164" s="301">
        <f>E164*H164</f>
        <v>0</v>
      </c>
      <c r="J164" s="300"/>
      <c r="K164" s="301">
        <f>E164*J164</f>
        <v>0</v>
      </c>
      <c r="O164" s="293">
        <v>2</v>
      </c>
      <c r="AA164" s="262">
        <v>7</v>
      </c>
      <c r="AB164" s="262">
        <v>1</v>
      </c>
      <c r="AC164" s="262">
        <v>2</v>
      </c>
      <c r="AZ164" s="262">
        <v>1</v>
      </c>
      <c r="BA164" s="262">
        <f>IF(AZ164=1,G164,0)</f>
        <v>0</v>
      </c>
      <c r="BB164" s="262">
        <f>IF(AZ164=2,G164,0)</f>
        <v>0</v>
      </c>
      <c r="BC164" s="262">
        <f>IF(AZ164=3,G164,0)</f>
        <v>0</v>
      </c>
      <c r="BD164" s="262">
        <f>IF(AZ164=4,G164,0)</f>
        <v>0</v>
      </c>
      <c r="BE164" s="262">
        <f>IF(AZ164=5,G164,0)</f>
        <v>0</v>
      </c>
      <c r="CA164" s="293">
        <v>7</v>
      </c>
      <c r="CB164" s="293">
        <v>1</v>
      </c>
    </row>
    <row r="165" spans="1:80" x14ac:dyDescent="0.2">
      <c r="A165" s="317"/>
      <c r="B165" s="318" t="s">
        <v>101</v>
      </c>
      <c r="C165" s="319" t="s">
        <v>224</v>
      </c>
      <c r="D165" s="320"/>
      <c r="E165" s="321"/>
      <c r="F165" s="322"/>
      <c r="G165" s="323">
        <f>SUM(G163:G164)</f>
        <v>0</v>
      </c>
      <c r="H165" s="324"/>
      <c r="I165" s="325">
        <f>SUM(I163:I164)</f>
        <v>0</v>
      </c>
      <c r="J165" s="324"/>
      <c r="K165" s="325">
        <f>SUM(K163:K164)</f>
        <v>0</v>
      </c>
      <c r="O165" s="293">
        <v>4</v>
      </c>
      <c r="BA165" s="326">
        <f>SUM(BA163:BA164)</f>
        <v>0</v>
      </c>
      <c r="BB165" s="326">
        <f>SUM(BB163:BB164)</f>
        <v>0</v>
      </c>
      <c r="BC165" s="326">
        <f>SUM(BC163:BC164)</f>
        <v>0</v>
      </c>
      <c r="BD165" s="326">
        <f>SUM(BD163:BD164)</f>
        <v>0</v>
      </c>
      <c r="BE165" s="326">
        <f>SUM(BE163:BE164)</f>
        <v>0</v>
      </c>
    </row>
    <row r="166" spans="1:80" x14ac:dyDescent="0.2">
      <c r="A166" s="283" t="s">
        <v>97</v>
      </c>
      <c r="B166" s="284" t="s">
        <v>2503</v>
      </c>
      <c r="C166" s="285" t="s">
        <v>2504</v>
      </c>
      <c r="D166" s="286"/>
      <c r="E166" s="287"/>
      <c r="F166" s="287"/>
      <c r="G166" s="288"/>
      <c r="H166" s="289"/>
      <c r="I166" s="290"/>
      <c r="J166" s="291"/>
      <c r="K166" s="292"/>
      <c r="O166" s="293">
        <v>1</v>
      </c>
    </row>
    <row r="167" spans="1:80" ht="22.5" x14ac:dyDescent="0.2">
      <c r="A167" s="294">
        <v>29</v>
      </c>
      <c r="B167" s="295" t="s">
        <v>2506</v>
      </c>
      <c r="C167" s="296" t="s">
        <v>2507</v>
      </c>
      <c r="D167" s="297" t="s">
        <v>195</v>
      </c>
      <c r="E167" s="298">
        <v>553.32150000000001</v>
      </c>
      <c r="F167" s="298">
        <v>0</v>
      </c>
      <c r="G167" s="299">
        <f>E167*F167</f>
        <v>0</v>
      </c>
      <c r="H167" s="300">
        <v>0</v>
      </c>
      <c r="I167" s="301">
        <f>E167*H167</f>
        <v>0</v>
      </c>
      <c r="J167" s="300">
        <v>-0.01</v>
      </c>
      <c r="K167" s="301">
        <f>E167*J167</f>
        <v>-5.5332150000000002</v>
      </c>
      <c r="O167" s="293">
        <v>2</v>
      </c>
      <c r="AA167" s="262">
        <v>1</v>
      </c>
      <c r="AB167" s="262">
        <v>7</v>
      </c>
      <c r="AC167" s="262">
        <v>7</v>
      </c>
      <c r="AZ167" s="262">
        <v>2</v>
      </c>
      <c r="BA167" s="262">
        <f>IF(AZ167=1,G167,0)</f>
        <v>0</v>
      </c>
      <c r="BB167" s="262">
        <f>IF(AZ167=2,G167,0)</f>
        <v>0</v>
      </c>
      <c r="BC167" s="262">
        <f>IF(AZ167=3,G167,0)</f>
        <v>0</v>
      </c>
      <c r="BD167" s="262">
        <f>IF(AZ167=4,G167,0)</f>
        <v>0</v>
      </c>
      <c r="BE167" s="262">
        <f>IF(AZ167=5,G167,0)</f>
        <v>0</v>
      </c>
      <c r="CA167" s="293">
        <v>1</v>
      </c>
      <c r="CB167" s="293">
        <v>7</v>
      </c>
    </row>
    <row r="168" spans="1:80" x14ac:dyDescent="0.2">
      <c r="A168" s="302"/>
      <c r="B168" s="309"/>
      <c r="C168" s="310" t="s">
        <v>2508</v>
      </c>
      <c r="D168" s="311"/>
      <c r="E168" s="312">
        <v>47.371499999999997</v>
      </c>
      <c r="F168" s="313"/>
      <c r="G168" s="314"/>
      <c r="H168" s="315"/>
      <c r="I168" s="307"/>
      <c r="J168" s="316"/>
      <c r="K168" s="307"/>
      <c r="M168" s="308" t="s">
        <v>2508</v>
      </c>
      <c r="O168" s="293"/>
    </row>
    <row r="169" spans="1:80" x14ac:dyDescent="0.2">
      <c r="A169" s="302"/>
      <c r="B169" s="309"/>
      <c r="C169" s="310" t="s">
        <v>2509</v>
      </c>
      <c r="D169" s="311"/>
      <c r="E169" s="312">
        <v>505.95</v>
      </c>
      <c r="F169" s="313"/>
      <c r="G169" s="314"/>
      <c r="H169" s="315"/>
      <c r="I169" s="307"/>
      <c r="J169" s="316"/>
      <c r="K169" s="307"/>
      <c r="M169" s="308" t="s">
        <v>2509</v>
      </c>
      <c r="O169" s="293"/>
    </row>
    <row r="170" spans="1:80" x14ac:dyDescent="0.2">
      <c r="A170" s="294">
        <v>30</v>
      </c>
      <c r="B170" s="295" t="s">
        <v>2510</v>
      </c>
      <c r="C170" s="296" t="s">
        <v>2511</v>
      </c>
      <c r="D170" s="297" t="s">
        <v>12</v>
      </c>
      <c r="E170" s="298"/>
      <c r="F170" s="298">
        <v>0</v>
      </c>
      <c r="G170" s="299">
        <f>E170*F170</f>
        <v>0</v>
      </c>
      <c r="H170" s="300">
        <v>0</v>
      </c>
      <c r="I170" s="301">
        <f>E170*H170</f>
        <v>0</v>
      </c>
      <c r="J170" s="300"/>
      <c r="K170" s="301">
        <f>E170*J170</f>
        <v>0</v>
      </c>
      <c r="O170" s="293">
        <v>2</v>
      </c>
      <c r="AA170" s="262">
        <v>7</v>
      </c>
      <c r="AB170" s="262">
        <v>1002</v>
      </c>
      <c r="AC170" s="262">
        <v>5</v>
      </c>
      <c r="AZ170" s="262">
        <v>2</v>
      </c>
      <c r="BA170" s="262">
        <f>IF(AZ170=1,G170,0)</f>
        <v>0</v>
      </c>
      <c r="BB170" s="262">
        <f>IF(AZ170=2,G170,0)</f>
        <v>0</v>
      </c>
      <c r="BC170" s="262">
        <f>IF(AZ170=3,G170,0)</f>
        <v>0</v>
      </c>
      <c r="BD170" s="262">
        <f>IF(AZ170=4,G170,0)</f>
        <v>0</v>
      </c>
      <c r="BE170" s="262">
        <f>IF(AZ170=5,G170,0)</f>
        <v>0</v>
      </c>
      <c r="CA170" s="293">
        <v>7</v>
      </c>
      <c r="CB170" s="293">
        <v>1002</v>
      </c>
    </row>
    <row r="171" spans="1:80" x14ac:dyDescent="0.2">
      <c r="A171" s="317"/>
      <c r="B171" s="318" t="s">
        <v>101</v>
      </c>
      <c r="C171" s="319" t="s">
        <v>2505</v>
      </c>
      <c r="D171" s="320"/>
      <c r="E171" s="321"/>
      <c r="F171" s="322"/>
      <c r="G171" s="323">
        <f>SUM(G166:G170)</f>
        <v>0</v>
      </c>
      <c r="H171" s="324"/>
      <c r="I171" s="325">
        <f>SUM(I166:I170)</f>
        <v>0</v>
      </c>
      <c r="J171" s="324"/>
      <c r="K171" s="325">
        <f>SUM(K166:K170)</f>
        <v>-5.5332150000000002</v>
      </c>
      <c r="O171" s="293">
        <v>4</v>
      </c>
      <c r="BA171" s="326">
        <f>SUM(BA166:BA170)</f>
        <v>0</v>
      </c>
      <c r="BB171" s="326">
        <f>SUM(BB166:BB170)</f>
        <v>0</v>
      </c>
      <c r="BC171" s="326">
        <f>SUM(BC166:BC170)</f>
        <v>0</v>
      </c>
      <c r="BD171" s="326">
        <f>SUM(BD166:BD170)</f>
        <v>0</v>
      </c>
      <c r="BE171" s="326">
        <f>SUM(BE166:BE170)</f>
        <v>0</v>
      </c>
    </row>
    <row r="172" spans="1:80" x14ac:dyDescent="0.2">
      <c r="A172" s="283" t="s">
        <v>97</v>
      </c>
      <c r="B172" s="284" t="s">
        <v>1493</v>
      </c>
      <c r="C172" s="285" t="s">
        <v>1494</v>
      </c>
      <c r="D172" s="286"/>
      <c r="E172" s="287"/>
      <c r="F172" s="287"/>
      <c r="G172" s="288"/>
      <c r="H172" s="289"/>
      <c r="I172" s="290"/>
      <c r="J172" s="291"/>
      <c r="K172" s="292"/>
      <c r="O172" s="293">
        <v>1</v>
      </c>
    </row>
    <row r="173" spans="1:80" x14ac:dyDescent="0.2">
      <c r="A173" s="294">
        <v>31</v>
      </c>
      <c r="B173" s="295" t="s">
        <v>2512</v>
      </c>
      <c r="C173" s="296" t="s">
        <v>2513</v>
      </c>
      <c r="D173" s="297" t="s">
        <v>195</v>
      </c>
      <c r="E173" s="298">
        <v>553.21259999999995</v>
      </c>
      <c r="F173" s="298">
        <v>0</v>
      </c>
      <c r="G173" s="299">
        <f>E173*F173</f>
        <v>0</v>
      </c>
      <c r="H173" s="300">
        <v>0</v>
      </c>
      <c r="I173" s="301">
        <f>E173*H173</f>
        <v>0</v>
      </c>
      <c r="J173" s="300">
        <v>-1.1000000000000001E-3</v>
      </c>
      <c r="K173" s="301">
        <f>E173*J173</f>
        <v>-0.60853385999999998</v>
      </c>
      <c r="O173" s="293">
        <v>2</v>
      </c>
      <c r="AA173" s="262">
        <v>1</v>
      </c>
      <c r="AB173" s="262">
        <v>7</v>
      </c>
      <c r="AC173" s="262">
        <v>7</v>
      </c>
      <c r="AZ173" s="262">
        <v>2</v>
      </c>
      <c r="BA173" s="262">
        <f>IF(AZ173=1,G173,0)</f>
        <v>0</v>
      </c>
      <c r="BB173" s="262">
        <f>IF(AZ173=2,G173,0)</f>
        <v>0</v>
      </c>
      <c r="BC173" s="262">
        <f>IF(AZ173=3,G173,0)</f>
        <v>0</v>
      </c>
      <c r="BD173" s="262">
        <f>IF(AZ173=4,G173,0)</f>
        <v>0</v>
      </c>
      <c r="BE173" s="262">
        <f>IF(AZ173=5,G173,0)</f>
        <v>0</v>
      </c>
      <c r="CA173" s="293">
        <v>1</v>
      </c>
      <c r="CB173" s="293">
        <v>7</v>
      </c>
    </row>
    <row r="174" spans="1:80" x14ac:dyDescent="0.2">
      <c r="A174" s="302"/>
      <c r="B174" s="303"/>
      <c r="C174" s="304" t="s">
        <v>2514</v>
      </c>
      <c r="D174" s="305"/>
      <c r="E174" s="305"/>
      <c r="F174" s="305"/>
      <c r="G174" s="306"/>
      <c r="I174" s="307"/>
      <c r="K174" s="307"/>
      <c r="L174" s="308" t="s">
        <v>2514</v>
      </c>
      <c r="O174" s="293">
        <v>3</v>
      </c>
    </row>
    <row r="175" spans="1:80" x14ac:dyDescent="0.2">
      <c r="A175" s="302"/>
      <c r="B175" s="309"/>
      <c r="C175" s="310" t="s">
        <v>2515</v>
      </c>
      <c r="D175" s="311"/>
      <c r="E175" s="312">
        <v>505.95</v>
      </c>
      <c r="F175" s="313"/>
      <c r="G175" s="314"/>
      <c r="H175" s="315"/>
      <c r="I175" s="307"/>
      <c r="J175" s="316"/>
      <c r="K175" s="307"/>
      <c r="M175" s="308" t="s">
        <v>2515</v>
      </c>
      <c r="O175" s="293"/>
    </row>
    <row r="176" spans="1:80" x14ac:dyDescent="0.2">
      <c r="A176" s="302"/>
      <c r="B176" s="309"/>
      <c r="C176" s="310" t="s">
        <v>2516</v>
      </c>
      <c r="D176" s="311"/>
      <c r="E176" s="312">
        <v>47.262599999999999</v>
      </c>
      <c r="F176" s="313"/>
      <c r="G176" s="314"/>
      <c r="H176" s="315"/>
      <c r="I176" s="307"/>
      <c r="J176" s="316"/>
      <c r="K176" s="307"/>
      <c r="M176" s="308" t="s">
        <v>2516</v>
      </c>
      <c r="O176" s="293"/>
    </row>
    <row r="177" spans="1:80" x14ac:dyDescent="0.2">
      <c r="A177" s="317"/>
      <c r="B177" s="318" t="s">
        <v>101</v>
      </c>
      <c r="C177" s="319" t="s">
        <v>1495</v>
      </c>
      <c r="D177" s="320"/>
      <c r="E177" s="321"/>
      <c r="F177" s="322"/>
      <c r="G177" s="323">
        <f>SUM(G172:G176)</f>
        <v>0</v>
      </c>
      <c r="H177" s="324"/>
      <c r="I177" s="325">
        <f>SUM(I172:I176)</f>
        <v>0</v>
      </c>
      <c r="J177" s="324"/>
      <c r="K177" s="325">
        <f>SUM(K172:K176)</f>
        <v>-0.60853385999999998</v>
      </c>
      <c r="O177" s="293">
        <v>4</v>
      </c>
      <c r="BA177" s="326">
        <f>SUM(BA172:BA176)</f>
        <v>0</v>
      </c>
      <c r="BB177" s="326">
        <f>SUM(BB172:BB176)</f>
        <v>0</v>
      </c>
      <c r="BC177" s="326">
        <f>SUM(BC172:BC176)</f>
        <v>0</v>
      </c>
      <c r="BD177" s="326">
        <f>SUM(BD172:BD176)</f>
        <v>0</v>
      </c>
      <c r="BE177" s="326">
        <f>SUM(BE172:BE176)</f>
        <v>0</v>
      </c>
    </row>
    <row r="178" spans="1:80" x14ac:dyDescent="0.2">
      <c r="A178" s="283" t="s">
        <v>97</v>
      </c>
      <c r="B178" s="284" t="s">
        <v>1727</v>
      </c>
      <c r="C178" s="285" t="s">
        <v>1728</v>
      </c>
      <c r="D178" s="286"/>
      <c r="E178" s="287"/>
      <c r="F178" s="287"/>
      <c r="G178" s="288"/>
      <c r="H178" s="289"/>
      <c r="I178" s="290"/>
      <c r="J178" s="291"/>
      <c r="K178" s="292"/>
      <c r="O178" s="293">
        <v>1</v>
      </c>
    </row>
    <row r="179" spans="1:80" x14ac:dyDescent="0.2">
      <c r="A179" s="294">
        <v>32</v>
      </c>
      <c r="B179" s="295" t="s">
        <v>2517</v>
      </c>
      <c r="C179" s="296" t="s">
        <v>2518</v>
      </c>
      <c r="D179" s="297" t="s">
        <v>519</v>
      </c>
      <c r="E179" s="298">
        <v>28</v>
      </c>
      <c r="F179" s="298">
        <v>0</v>
      </c>
      <c r="G179" s="299">
        <f>E179*F179</f>
        <v>0</v>
      </c>
      <c r="H179" s="300">
        <v>0</v>
      </c>
      <c r="I179" s="301">
        <f>E179*H179</f>
        <v>0</v>
      </c>
      <c r="J179" s="300">
        <v>-1.933E-2</v>
      </c>
      <c r="K179" s="301">
        <f>E179*J179</f>
        <v>-0.54123999999999994</v>
      </c>
      <c r="O179" s="293">
        <v>2</v>
      </c>
      <c r="AA179" s="262">
        <v>1</v>
      </c>
      <c r="AB179" s="262">
        <v>7</v>
      </c>
      <c r="AC179" s="262">
        <v>7</v>
      </c>
      <c r="AZ179" s="262">
        <v>2</v>
      </c>
      <c r="BA179" s="262">
        <f>IF(AZ179=1,G179,0)</f>
        <v>0</v>
      </c>
      <c r="BB179" s="262">
        <f>IF(AZ179=2,G179,0)</f>
        <v>0</v>
      </c>
      <c r="BC179" s="262">
        <f>IF(AZ179=3,G179,0)</f>
        <v>0</v>
      </c>
      <c r="BD179" s="262">
        <f>IF(AZ179=4,G179,0)</f>
        <v>0</v>
      </c>
      <c r="BE179" s="262">
        <f>IF(AZ179=5,G179,0)</f>
        <v>0</v>
      </c>
      <c r="CA179" s="293">
        <v>1</v>
      </c>
      <c r="CB179" s="293">
        <v>7</v>
      </c>
    </row>
    <row r="180" spans="1:80" x14ac:dyDescent="0.2">
      <c r="A180" s="302"/>
      <c r="B180" s="303"/>
      <c r="C180" s="304" t="s">
        <v>2519</v>
      </c>
      <c r="D180" s="305"/>
      <c r="E180" s="305"/>
      <c r="F180" s="305"/>
      <c r="G180" s="306"/>
      <c r="I180" s="307"/>
      <c r="K180" s="307"/>
      <c r="L180" s="308" t="s">
        <v>2519</v>
      </c>
      <c r="O180" s="293">
        <v>3</v>
      </c>
    </row>
    <row r="181" spans="1:80" x14ac:dyDescent="0.2">
      <c r="A181" s="302"/>
      <c r="B181" s="309"/>
      <c r="C181" s="310" t="s">
        <v>2520</v>
      </c>
      <c r="D181" s="311"/>
      <c r="E181" s="312">
        <v>8</v>
      </c>
      <c r="F181" s="313"/>
      <c r="G181" s="314"/>
      <c r="H181" s="315"/>
      <c r="I181" s="307"/>
      <c r="J181" s="316"/>
      <c r="K181" s="307"/>
      <c r="M181" s="308" t="s">
        <v>2520</v>
      </c>
      <c r="O181" s="293"/>
    </row>
    <row r="182" spans="1:80" x14ac:dyDescent="0.2">
      <c r="A182" s="302"/>
      <c r="B182" s="309"/>
      <c r="C182" s="310" t="s">
        <v>2521</v>
      </c>
      <c r="D182" s="311"/>
      <c r="E182" s="312">
        <v>4</v>
      </c>
      <c r="F182" s="313"/>
      <c r="G182" s="314"/>
      <c r="H182" s="315"/>
      <c r="I182" s="307"/>
      <c r="J182" s="316"/>
      <c r="K182" s="307"/>
      <c r="M182" s="308" t="s">
        <v>2521</v>
      </c>
      <c r="O182" s="293"/>
    </row>
    <row r="183" spans="1:80" x14ac:dyDescent="0.2">
      <c r="A183" s="302"/>
      <c r="B183" s="309"/>
      <c r="C183" s="310" t="s">
        <v>2522</v>
      </c>
      <c r="D183" s="311"/>
      <c r="E183" s="312">
        <v>4</v>
      </c>
      <c r="F183" s="313"/>
      <c r="G183" s="314"/>
      <c r="H183" s="315"/>
      <c r="I183" s="307"/>
      <c r="J183" s="316"/>
      <c r="K183" s="307"/>
      <c r="M183" s="308" t="s">
        <v>2522</v>
      </c>
      <c r="O183" s="293"/>
    </row>
    <row r="184" spans="1:80" x14ac:dyDescent="0.2">
      <c r="A184" s="302"/>
      <c r="B184" s="309"/>
      <c r="C184" s="310" t="s">
        <v>2523</v>
      </c>
      <c r="D184" s="311"/>
      <c r="E184" s="312">
        <v>6</v>
      </c>
      <c r="F184" s="313"/>
      <c r="G184" s="314"/>
      <c r="H184" s="315"/>
      <c r="I184" s="307"/>
      <c r="J184" s="316"/>
      <c r="K184" s="307"/>
      <c r="M184" s="308" t="s">
        <v>2523</v>
      </c>
      <c r="O184" s="293"/>
    </row>
    <row r="185" spans="1:80" x14ac:dyDescent="0.2">
      <c r="A185" s="302"/>
      <c r="B185" s="309"/>
      <c r="C185" s="310" t="s">
        <v>2524</v>
      </c>
      <c r="D185" s="311"/>
      <c r="E185" s="312">
        <v>6</v>
      </c>
      <c r="F185" s="313"/>
      <c r="G185" s="314"/>
      <c r="H185" s="315"/>
      <c r="I185" s="307"/>
      <c r="J185" s="316"/>
      <c r="K185" s="307"/>
      <c r="M185" s="308" t="s">
        <v>2524</v>
      </c>
      <c r="O185" s="293"/>
    </row>
    <row r="186" spans="1:80" x14ac:dyDescent="0.2">
      <c r="A186" s="294">
        <v>33</v>
      </c>
      <c r="B186" s="295" t="s">
        <v>2525</v>
      </c>
      <c r="C186" s="296" t="s">
        <v>2526</v>
      </c>
      <c r="D186" s="297" t="s">
        <v>519</v>
      </c>
      <c r="E186" s="298">
        <v>6</v>
      </c>
      <c r="F186" s="298">
        <v>0</v>
      </c>
      <c r="G186" s="299">
        <f>E186*F186</f>
        <v>0</v>
      </c>
      <c r="H186" s="300">
        <v>0</v>
      </c>
      <c r="I186" s="301">
        <f>E186*H186</f>
        <v>0</v>
      </c>
      <c r="J186" s="300">
        <v>-1.107E-2</v>
      </c>
      <c r="K186" s="301">
        <f>E186*J186</f>
        <v>-6.6420000000000007E-2</v>
      </c>
      <c r="O186" s="293">
        <v>2</v>
      </c>
      <c r="AA186" s="262">
        <v>1</v>
      </c>
      <c r="AB186" s="262">
        <v>7</v>
      </c>
      <c r="AC186" s="262">
        <v>7</v>
      </c>
      <c r="AZ186" s="262">
        <v>2</v>
      </c>
      <c r="BA186" s="262">
        <f>IF(AZ186=1,G186,0)</f>
        <v>0</v>
      </c>
      <c r="BB186" s="262">
        <f>IF(AZ186=2,G186,0)</f>
        <v>0</v>
      </c>
      <c r="BC186" s="262">
        <f>IF(AZ186=3,G186,0)</f>
        <v>0</v>
      </c>
      <c r="BD186" s="262">
        <f>IF(AZ186=4,G186,0)</f>
        <v>0</v>
      </c>
      <c r="BE186" s="262">
        <f>IF(AZ186=5,G186,0)</f>
        <v>0</v>
      </c>
      <c r="CA186" s="293">
        <v>1</v>
      </c>
      <c r="CB186" s="293">
        <v>7</v>
      </c>
    </row>
    <row r="187" spans="1:80" x14ac:dyDescent="0.2">
      <c r="A187" s="302"/>
      <c r="B187" s="309"/>
      <c r="C187" s="310" t="s">
        <v>2423</v>
      </c>
      <c r="D187" s="311"/>
      <c r="E187" s="312">
        <v>0</v>
      </c>
      <c r="F187" s="313"/>
      <c r="G187" s="314"/>
      <c r="H187" s="315"/>
      <c r="I187" s="307"/>
      <c r="J187" s="316"/>
      <c r="K187" s="307"/>
      <c r="M187" s="308" t="s">
        <v>2423</v>
      </c>
      <c r="O187" s="293"/>
    </row>
    <row r="188" spans="1:80" x14ac:dyDescent="0.2">
      <c r="A188" s="302"/>
      <c r="B188" s="309"/>
      <c r="C188" s="310" t="s">
        <v>2527</v>
      </c>
      <c r="D188" s="311"/>
      <c r="E188" s="312">
        <v>3</v>
      </c>
      <c r="F188" s="313"/>
      <c r="G188" s="314"/>
      <c r="H188" s="315"/>
      <c r="I188" s="307"/>
      <c r="J188" s="316"/>
      <c r="K188" s="307"/>
      <c r="M188" s="308" t="s">
        <v>2527</v>
      </c>
      <c r="O188" s="293"/>
    </row>
    <row r="189" spans="1:80" x14ac:dyDescent="0.2">
      <c r="A189" s="302"/>
      <c r="B189" s="309"/>
      <c r="C189" s="310" t="s">
        <v>2528</v>
      </c>
      <c r="D189" s="311"/>
      <c r="E189" s="312">
        <v>3</v>
      </c>
      <c r="F189" s="313"/>
      <c r="G189" s="314"/>
      <c r="H189" s="315"/>
      <c r="I189" s="307"/>
      <c r="J189" s="316"/>
      <c r="K189" s="307"/>
      <c r="M189" s="308" t="s">
        <v>2528</v>
      </c>
      <c r="O189" s="293"/>
    </row>
    <row r="190" spans="1:80" x14ac:dyDescent="0.2">
      <c r="A190" s="302"/>
      <c r="B190" s="309"/>
      <c r="C190" s="310" t="s">
        <v>2529</v>
      </c>
      <c r="D190" s="311"/>
      <c r="E190" s="312">
        <v>0</v>
      </c>
      <c r="F190" s="313"/>
      <c r="G190" s="314"/>
      <c r="H190" s="315"/>
      <c r="I190" s="307"/>
      <c r="J190" s="316"/>
      <c r="K190" s="307"/>
      <c r="M190" s="308" t="s">
        <v>2529</v>
      </c>
      <c r="O190" s="293"/>
    </row>
    <row r="191" spans="1:80" x14ac:dyDescent="0.2">
      <c r="A191" s="302"/>
      <c r="B191" s="309"/>
      <c r="C191" s="310" t="s">
        <v>2530</v>
      </c>
      <c r="D191" s="311"/>
      <c r="E191" s="312">
        <v>0</v>
      </c>
      <c r="F191" s="313"/>
      <c r="G191" s="314"/>
      <c r="H191" s="315"/>
      <c r="I191" s="307"/>
      <c r="J191" s="316"/>
      <c r="K191" s="307"/>
      <c r="M191" s="308" t="s">
        <v>2530</v>
      </c>
      <c r="O191" s="293"/>
    </row>
    <row r="192" spans="1:80" x14ac:dyDescent="0.2">
      <c r="A192" s="294">
        <v>34</v>
      </c>
      <c r="B192" s="295" t="s">
        <v>2531</v>
      </c>
      <c r="C192" s="296" t="s">
        <v>2532</v>
      </c>
      <c r="D192" s="297" t="s">
        <v>519</v>
      </c>
      <c r="E192" s="298">
        <v>43</v>
      </c>
      <c r="F192" s="298">
        <v>0</v>
      </c>
      <c r="G192" s="299">
        <f>E192*F192</f>
        <v>0</v>
      </c>
      <c r="H192" s="300">
        <v>0</v>
      </c>
      <c r="I192" s="301">
        <f>E192*H192</f>
        <v>0</v>
      </c>
      <c r="J192" s="300">
        <v>-1.9460000000000002E-2</v>
      </c>
      <c r="K192" s="301">
        <f>E192*J192</f>
        <v>-0.83678000000000008</v>
      </c>
      <c r="O192" s="293">
        <v>2</v>
      </c>
      <c r="AA192" s="262">
        <v>1</v>
      </c>
      <c r="AB192" s="262">
        <v>0</v>
      </c>
      <c r="AC192" s="262">
        <v>0</v>
      </c>
      <c r="AZ192" s="262">
        <v>2</v>
      </c>
      <c r="BA192" s="262">
        <f>IF(AZ192=1,G192,0)</f>
        <v>0</v>
      </c>
      <c r="BB192" s="262">
        <f>IF(AZ192=2,G192,0)</f>
        <v>0</v>
      </c>
      <c r="BC192" s="262">
        <f>IF(AZ192=3,G192,0)</f>
        <v>0</v>
      </c>
      <c r="BD192" s="262">
        <f>IF(AZ192=4,G192,0)</f>
        <v>0</v>
      </c>
      <c r="BE192" s="262">
        <f>IF(AZ192=5,G192,0)</f>
        <v>0</v>
      </c>
      <c r="CA192" s="293">
        <v>1</v>
      </c>
      <c r="CB192" s="293">
        <v>0</v>
      </c>
    </row>
    <row r="193" spans="1:80" x14ac:dyDescent="0.2">
      <c r="A193" s="302"/>
      <c r="B193" s="303"/>
      <c r="C193" s="304" t="s">
        <v>520</v>
      </c>
      <c r="D193" s="305"/>
      <c r="E193" s="305"/>
      <c r="F193" s="305"/>
      <c r="G193" s="306"/>
      <c r="I193" s="307"/>
      <c r="K193" s="307"/>
      <c r="L193" s="308" t="s">
        <v>520</v>
      </c>
      <c r="O193" s="293">
        <v>3</v>
      </c>
    </row>
    <row r="194" spans="1:80" x14ac:dyDescent="0.2">
      <c r="A194" s="302"/>
      <c r="B194" s="309"/>
      <c r="C194" s="310" t="s">
        <v>2533</v>
      </c>
      <c r="D194" s="311"/>
      <c r="E194" s="312">
        <v>6</v>
      </c>
      <c r="F194" s="313"/>
      <c r="G194" s="314"/>
      <c r="H194" s="315"/>
      <c r="I194" s="307"/>
      <c r="J194" s="316"/>
      <c r="K194" s="307"/>
      <c r="M194" s="308" t="s">
        <v>2533</v>
      </c>
      <c r="O194" s="293"/>
    </row>
    <row r="195" spans="1:80" x14ac:dyDescent="0.2">
      <c r="A195" s="302"/>
      <c r="B195" s="309"/>
      <c r="C195" s="310" t="s">
        <v>2534</v>
      </c>
      <c r="D195" s="311"/>
      <c r="E195" s="312">
        <v>8</v>
      </c>
      <c r="F195" s="313"/>
      <c r="G195" s="314"/>
      <c r="H195" s="315"/>
      <c r="I195" s="307"/>
      <c r="J195" s="316"/>
      <c r="K195" s="307"/>
      <c r="M195" s="308" t="s">
        <v>2534</v>
      </c>
      <c r="O195" s="293"/>
    </row>
    <row r="196" spans="1:80" x14ac:dyDescent="0.2">
      <c r="A196" s="302"/>
      <c r="B196" s="309"/>
      <c r="C196" s="310" t="s">
        <v>2535</v>
      </c>
      <c r="D196" s="311"/>
      <c r="E196" s="312">
        <v>9</v>
      </c>
      <c r="F196" s="313"/>
      <c r="G196" s="314"/>
      <c r="H196" s="315"/>
      <c r="I196" s="307"/>
      <c r="J196" s="316"/>
      <c r="K196" s="307"/>
      <c r="M196" s="308" t="s">
        <v>2535</v>
      </c>
      <c r="O196" s="293"/>
    </row>
    <row r="197" spans="1:80" x14ac:dyDescent="0.2">
      <c r="A197" s="302"/>
      <c r="B197" s="309"/>
      <c r="C197" s="310" t="s">
        <v>2536</v>
      </c>
      <c r="D197" s="311"/>
      <c r="E197" s="312">
        <v>9</v>
      </c>
      <c r="F197" s="313"/>
      <c r="G197" s="314"/>
      <c r="H197" s="315"/>
      <c r="I197" s="307"/>
      <c r="J197" s="316"/>
      <c r="K197" s="307"/>
      <c r="M197" s="308" t="s">
        <v>2536</v>
      </c>
      <c r="O197" s="293"/>
    </row>
    <row r="198" spans="1:80" x14ac:dyDescent="0.2">
      <c r="A198" s="302"/>
      <c r="B198" s="309"/>
      <c r="C198" s="310" t="s">
        <v>2537</v>
      </c>
      <c r="D198" s="311"/>
      <c r="E198" s="312">
        <v>11</v>
      </c>
      <c r="F198" s="313"/>
      <c r="G198" s="314"/>
      <c r="H198" s="315"/>
      <c r="I198" s="307"/>
      <c r="J198" s="316"/>
      <c r="K198" s="307"/>
      <c r="M198" s="308" t="s">
        <v>2537</v>
      </c>
      <c r="O198" s="293"/>
    </row>
    <row r="199" spans="1:80" x14ac:dyDescent="0.2">
      <c r="A199" s="294">
        <v>35</v>
      </c>
      <c r="B199" s="295" t="s">
        <v>2538</v>
      </c>
      <c r="C199" s="296" t="s">
        <v>2539</v>
      </c>
      <c r="D199" s="297" t="s">
        <v>519</v>
      </c>
      <c r="E199" s="298">
        <v>3</v>
      </c>
      <c r="F199" s="298">
        <v>0</v>
      </c>
      <c r="G199" s="299">
        <f>E199*F199</f>
        <v>0</v>
      </c>
      <c r="H199" s="300">
        <v>0</v>
      </c>
      <c r="I199" s="301">
        <f>E199*H199</f>
        <v>0</v>
      </c>
      <c r="J199" s="300">
        <v>-3.2899999999999999E-2</v>
      </c>
      <c r="K199" s="301">
        <f>E199*J199</f>
        <v>-9.8699999999999996E-2</v>
      </c>
      <c r="O199" s="293">
        <v>2</v>
      </c>
      <c r="AA199" s="262">
        <v>1</v>
      </c>
      <c r="AB199" s="262">
        <v>7</v>
      </c>
      <c r="AC199" s="262">
        <v>7</v>
      </c>
      <c r="AZ199" s="262">
        <v>2</v>
      </c>
      <c r="BA199" s="262">
        <f>IF(AZ199=1,G199,0)</f>
        <v>0</v>
      </c>
      <c r="BB199" s="262">
        <f>IF(AZ199=2,G199,0)</f>
        <v>0</v>
      </c>
      <c r="BC199" s="262">
        <f>IF(AZ199=3,G199,0)</f>
        <v>0</v>
      </c>
      <c r="BD199" s="262">
        <f>IF(AZ199=4,G199,0)</f>
        <v>0</v>
      </c>
      <c r="BE199" s="262">
        <f>IF(AZ199=5,G199,0)</f>
        <v>0</v>
      </c>
      <c r="CA199" s="293">
        <v>1</v>
      </c>
      <c r="CB199" s="293">
        <v>7</v>
      </c>
    </row>
    <row r="200" spans="1:80" x14ac:dyDescent="0.2">
      <c r="A200" s="302"/>
      <c r="B200" s="309"/>
      <c r="C200" s="310" t="s">
        <v>2540</v>
      </c>
      <c r="D200" s="311"/>
      <c r="E200" s="312">
        <v>3</v>
      </c>
      <c r="F200" s="313"/>
      <c r="G200" s="314"/>
      <c r="H200" s="315"/>
      <c r="I200" s="307"/>
      <c r="J200" s="316"/>
      <c r="K200" s="307"/>
      <c r="M200" s="308" t="s">
        <v>2540</v>
      </c>
      <c r="O200" s="293"/>
    </row>
    <row r="201" spans="1:80" x14ac:dyDescent="0.2">
      <c r="A201" s="294">
        <v>36</v>
      </c>
      <c r="B201" s="295" t="s">
        <v>2541</v>
      </c>
      <c r="C201" s="296" t="s">
        <v>2542</v>
      </c>
      <c r="D201" s="297" t="s">
        <v>519</v>
      </c>
      <c r="E201" s="298">
        <v>2</v>
      </c>
      <c r="F201" s="298">
        <v>0</v>
      </c>
      <c r="G201" s="299">
        <f>E201*F201</f>
        <v>0</v>
      </c>
      <c r="H201" s="300">
        <v>0</v>
      </c>
      <c r="I201" s="301">
        <f>E201*H201</f>
        <v>0</v>
      </c>
      <c r="J201" s="300">
        <v>-1.7600000000000001E-2</v>
      </c>
      <c r="K201" s="301">
        <f>E201*J201</f>
        <v>-3.5200000000000002E-2</v>
      </c>
      <c r="O201" s="293">
        <v>2</v>
      </c>
      <c r="AA201" s="262">
        <v>1</v>
      </c>
      <c r="AB201" s="262">
        <v>0</v>
      </c>
      <c r="AC201" s="262">
        <v>0</v>
      </c>
      <c r="AZ201" s="262">
        <v>2</v>
      </c>
      <c r="BA201" s="262">
        <f>IF(AZ201=1,G201,0)</f>
        <v>0</v>
      </c>
      <c r="BB201" s="262">
        <f>IF(AZ201=2,G201,0)</f>
        <v>0</v>
      </c>
      <c r="BC201" s="262">
        <f>IF(AZ201=3,G201,0)</f>
        <v>0</v>
      </c>
      <c r="BD201" s="262">
        <f>IF(AZ201=4,G201,0)</f>
        <v>0</v>
      </c>
      <c r="BE201" s="262">
        <f>IF(AZ201=5,G201,0)</f>
        <v>0</v>
      </c>
      <c r="CA201" s="293">
        <v>1</v>
      </c>
      <c r="CB201" s="293">
        <v>0</v>
      </c>
    </row>
    <row r="202" spans="1:80" x14ac:dyDescent="0.2">
      <c r="A202" s="302"/>
      <c r="B202" s="309"/>
      <c r="C202" s="310" t="s">
        <v>2423</v>
      </c>
      <c r="D202" s="311"/>
      <c r="E202" s="312">
        <v>0</v>
      </c>
      <c r="F202" s="313"/>
      <c r="G202" s="314"/>
      <c r="H202" s="315"/>
      <c r="I202" s="307"/>
      <c r="J202" s="316"/>
      <c r="K202" s="307"/>
      <c r="M202" s="308" t="s">
        <v>2423</v>
      </c>
      <c r="O202" s="293"/>
    </row>
    <row r="203" spans="1:80" x14ac:dyDescent="0.2">
      <c r="A203" s="302"/>
      <c r="B203" s="309"/>
      <c r="C203" s="310" t="s">
        <v>2543</v>
      </c>
      <c r="D203" s="311"/>
      <c r="E203" s="312">
        <v>1</v>
      </c>
      <c r="F203" s="313"/>
      <c r="G203" s="314"/>
      <c r="H203" s="315"/>
      <c r="I203" s="307"/>
      <c r="J203" s="316"/>
      <c r="K203" s="307"/>
      <c r="M203" s="308" t="s">
        <v>2543</v>
      </c>
      <c r="O203" s="293"/>
    </row>
    <row r="204" spans="1:80" x14ac:dyDescent="0.2">
      <c r="A204" s="302"/>
      <c r="B204" s="309"/>
      <c r="C204" s="310" t="s">
        <v>2544</v>
      </c>
      <c r="D204" s="311"/>
      <c r="E204" s="312">
        <v>0</v>
      </c>
      <c r="F204" s="313"/>
      <c r="G204" s="314"/>
      <c r="H204" s="315"/>
      <c r="I204" s="307"/>
      <c r="J204" s="316"/>
      <c r="K204" s="307"/>
      <c r="M204" s="308" t="s">
        <v>2544</v>
      </c>
      <c r="O204" s="293"/>
    </row>
    <row r="205" spans="1:80" x14ac:dyDescent="0.2">
      <c r="A205" s="302"/>
      <c r="B205" s="309"/>
      <c r="C205" s="310" t="s">
        <v>2529</v>
      </c>
      <c r="D205" s="311"/>
      <c r="E205" s="312">
        <v>0</v>
      </c>
      <c r="F205" s="313"/>
      <c r="G205" s="314"/>
      <c r="H205" s="315"/>
      <c r="I205" s="307"/>
      <c r="J205" s="316"/>
      <c r="K205" s="307"/>
      <c r="M205" s="308" t="s">
        <v>2529</v>
      </c>
      <c r="O205" s="293"/>
    </row>
    <row r="206" spans="1:80" x14ac:dyDescent="0.2">
      <c r="A206" s="302"/>
      <c r="B206" s="309"/>
      <c r="C206" s="310" t="s">
        <v>2545</v>
      </c>
      <c r="D206" s="311"/>
      <c r="E206" s="312">
        <v>1</v>
      </c>
      <c r="F206" s="313"/>
      <c r="G206" s="314"/>
      <c r="H206" s="315"/>
      <c r="I206" s="307"/>
      <c r="J206" s="316"/>
      <c r="K206" s="307"/>
      <c r="M206" s="308" t="s">
        <v>2545</v>
      </c>
      <c r="O206" s="293"/>
    </row>
    <row r="207" spans="1:80" x14ac:dyDescent="0.2">
      <c r="A207" s="294">
        <v>37</v>
      </c>
      <c r="B207" s="295" t="s">
        <v>2546</v>
      </c>
      <c r="C207" s="296" t="s">
        <v>2547</v>
      </c>
      <c r="D207" s="297" t="s">
        <v>519</v>
      </c>
      <c r="E207" s="298">
        <v>4</v>
      </c>
      <c r="F207" s="298">
        <v>0</v>
      </c>
      <c r="G207" s="299">
        <f>E207*F207</f>
        <v>0</v>
      </c>
      <c r="H207" s="300">
        <v>0</v>
      </c>
      <c r="I207" s="301">
        <f>E207*H207</f>
        <v>0</v>
      </c>
      <c r="J207" s="300">
        <v>-2.4500000000000001E-2</v>
      </c>
      <c r="K207" s="301">
        <f>E207*J207</f>
        <v>-9.8000000000000004E-2</v>
      </c>
      <c r="O207" s="293">
        <v>2</v>
      </c>
      <c r="AA207" s="262">
        <v>1</v>
      </c>
      <c r="AB207" s="262">
        <v>7</v>
      </c>
      <c r="AC207" s="262">
        <v>7</v>
      </c>
      <c r="AZ207" s="262">
        <v>2</v>
      </c>
      <c r="BA207" s="262">
        <f>IF(AZ207=1,G207,0)</f>
        <v>0</v>
      </c>
      <c r="BB207" s="262">
        <f>IF(AZ207=2,G207,0)</f>
        <v>0</v>
      </c>
      <c r="BC207" s="262">
        <f>IF(AZ207=3,G207,0)</f>
        <v>0</v>
      </c>
      <c r="BD207" s="262">
        <f>IF(AZ207=4,G207,0)</f>
        <v>0</v>
      </c>
      <c r="BE207" s="262">
        <f>IF(AZ207=5,G207,0)</f>
        <v>0</v>
      </c>
      <c r="CA207" s="293">
        <v>1</v>
      </c>
      <c r="CB207" s="293">
        <v>7</v>
      </c>
    </row>
    <row r="208" spans="1:80" x14ac:dyDescent="0.2">
      <c r="A208" s="302"/>
      <c r="B208" s="309"/>
      <c r="C208" s="310" t="s">
        <v>2423</v>
      </c>
      <c r="D208" s="311"/>
      <c r="E208" s="312">
        <v>0</v>
      </c>
      <c r="F208" s="313"/>
      <c r="G208" s="314"/>
      <c r="H208" s="315"/>
      <c r="I208" s="307"/>
      <c r="J208" s="316"/>
      <c r="K208" s="307"/>
      <c r="M208" s="308" t="s">
        <v>2423</v>
      </c>
      <c r="O208" s="293"/>
    </row>
    <row r="209" spans="1:80" x14ac:dyDescent="0.2">
      <c r="A209" s="302"/>
      <c r="B209" s="309"/>
      <c r="C209" s="310" t="s">
        <v>2543</v>
      </c>
      <c r="D209" s="311"/>
      <c r="E209" s="312">
        <v>1</v>
      </c>
      <c r="F209" s="313"/>
      <c r="G209" s="314"/>
      <c r="H209" s="315"/>
      <c r="I209" s="307"/>
      <c r="J209" s="316"/>
      <c r="K209" s="307"/>
      <c r="M209" s="308" t="s">
        <v>2543</v>
      </c>
      <c r="O209" s="293"/>
    </row>
    <row r="210" spans="1:80" x14ac:dyDescent="0.2">
      <c r="A210" s="302"/>
      <c r="B210" s="309"/>
      <c r="C210" s="310" t="s">
        <v>2548</v>
      </c>
      <c r="D210" s="311"/>
      <c r="E210" s="312">
        <v>1</v>
      </c>
      <c r="F210" s="313"/>
      <c r="G210" s="314"/>
      <c r="H210" s="315"/>
      <c r="I210" s="307"/>
      <c r="J210" s="316"/>
      <c r="K210" s="307"/>
      <c r="M210" s="308" t="s">
        <v>2548</v>
      </c>
      <c r="O210" s="293"/>
    </row>
    <row r="211" spans="1:80" x14ac:dyDescent="0.2">
      <c r="A211" s="302"/>
      <c r="B211" s="309"/>
      <c r="C211" s="310" t="s">
        <v>2549</v>
      </c>
      <c r="D211" s="311"/>
      <c r="E211" s="312">
        <v>1</v>
      </c>
      <c r="F211" s="313"/>
      <c r="G211" s="314"/>
      <c r="H211" s="315"/>
      <c r="I211" s="307"/>
      <c r="J211" s="316"/>
      <c r="K211" s="307"/>
      <c r="M211" s="308" t="s">
        <v>2549</v>
      </c>
      <c r="O211" s="293"/>
    </row>
    <row r="212" spans="1:80" x14ac:dyDescent="0.2">
      <c r="A212" s="302"/>
      <c r="B212" s="309"/>
      <c r="C212" s="310" t="s">
        <v>2545</v>
      </c>
      <c r="D212" s="311"/>
      <c r="E212" s="312">
        <v>1</v>
      </c>
      <c r="F212" s="313"/>
      <c r="G212" s="314"/>
      <c r="H212" s="315"/>
      <c r="I212" s="307"/>
      <c r="J212" s="316"/>
      <c r="K212" s="307"/>
      <c r="M212" s="308" t="s">
        <v>2545</v>
      </c>
      <c r="O212" s="293"/>
    </row>
    <row r="213" spans="1:80" x14ac:dyDescent="0.2">
      <c r="A213" s="294">
        <v>38</v>
      </c>
      <c r="B213" s="295" t="s">
        <v>2550</v>
      </c>
      <c r="C213" s="296" t="s">
        <v>2551</v>
      </c>
      <c r="D213" s="297" t="s">
        <v>519</v>
      </c>
      <c r="E213" s="298">
        <v>4</v>
      </c>
      <c r="F213" s="298">
        <v>0</v>
      </c>
      <c r="G213" s="299">
        <f>E213*F213</f>
        <v>0</v>
      </c>
      <c r="H213" s="300">
        <v>0</v>
      </c>
      <c r="I213" s="301">
        <f>E213*H213</f>
        <v>0</v>
      </c>
      <c r="J213" s="300">
        <v>-2.7199999999999998E-2</v>
      </c>
      <c r="K213" s="301">
        <f>E213*J213</f>
        <v>-0.10879999999999999</v>
      </c>
      <c r="O213" s="293">
        <v>2</v>
      </c>
      <c r="AA213" s="262">
        <v>1</v>
      </c>
      <c r="AB213" s="262">
        <v>7</v>
      </c>
      <c r="AC213" s="262">
        <v>7</v>
      </c>
      <c r="AZ213" s="262">
        <v>2</v>
      </c>
      <c r="BA213" s="262">
        <f>IF(AZ213=1,G213,0)</f>
        <v>0</v>
      </c>
      <c r="BB213" s="262">
        <f>IF(AZ213=2,G213,0)</f>
        <v>0</v>
      </c>
      <c r="BC213" s="262">
        <f>IF(AZ213=3,G213,0)</f>
        <v>0</v>
      </c>
      <c r="BD213" s="262">
        <f>IF(AZ213=4,G213,0)</f>
        <v>0</v>
      </c>
      <c r="BE213" s="262">
        <f>IF(AZ213=5,G213,0)</f>
        <v>0</v>
      </c>
      <c r="CA213" s="293">
        <v>1</v>
      </c>
      <c r="CB213" s="293">
        <v>7</v>
      </c>
    </row>
    <row r="214" spans="1:80" x14ac:dyDescent="0.2">
      <c r="A214" s="302"/>
      <c r="B214" s="309"/>
      <c r="C214" s="310" t="s">
        <v>2552</v>
      </c>
      <c r="D214" s="311"/>
      <c r="E214" s="312">
        <v>1</v>
      </c>
      <c r="F214" s="313"/>
      <c r="G214" s="314"/>
      <c r="H214" s="315"/>
      <c r="I214" s="307"/>
      <c r="J214" s="316"/>
      <c r="K214" s="307"/>
      <c r="M214" s="308" t="s">
        <v>2552</v>
      </c>
      <c r="O214" s="293"/>
    </row>
    <row r="215" spans="1:80" x14ac:dyDescent="0.2">
      <c r="A215" s="302"/>
      <c r="B215" s="309"/>
      <c r="C215" s="310" t="s">
        <v>2543</v>
      </c>
      <c r="D215" s="311"/>
      <c r="E215" s="312">
        <v>1</v>
      </c>
      <c r="F215" s="313"/>
      <c r="G215" s="314"/>
      <c r="H215" s="315"/>
      <c r="I215" s="307"/>
      <c r="J215" s="316"/>
      <c r="K215" s="307"/>
      <c r="M215" s="308" t="s">
        <v>2543</v>
      </c>
      <c r="O215" s="293"/>
    </row>
    <row r="216" spans="1:80" x14ac:dyDescent="0.2">
      <c r="A216" s="302"/>
      <c r="B216" s="309"/>
      <c r="C216" s="310" t="s">
        <v>2548</v>
      </c>
      <c r="D216" s="311"/>
      <c r="E216" s="312">
        <v>1</v>
      </c>
      <c r="F216" s="313"/>
      <c r="G216" s="314"/>
      <c r="H216" s="315"/>
      <c r="I216" s="307"/>
      <c r="J216" s="316"/>
      <c r="K216" s="307"/>
      <c r="M216" s="308" t="s">
        <v>2548</v>
      </c>
      <c r="O216" s="293"/>
    </row>
    <row r="217" spans="1:80" x14ac:dyDescent="0.2">
      <c r="A217" s="302"/>
      <c r="B217" s="309"/>
      <c r="C217" s="310" t="s">
        <v>2549</v>
      </c>
      <c r="D217" s="311"/>
      <c r="E217" s="312">
        <v>1</v>
      </c>
      <c r="F217" s="313"/>
      <c r="G217" s="314"/>
      <c r="H217" s="315"/>
      <c r="I217" s="307"/>
      <c r="J217" s="316"/>
      <c r="K217" s="307"/>
      <c r="M217" s="308" t="s">
        <v>2549</v>
      </c>
      <c r="O217" s="293"/>
    </row>
    <row r="218" spans="1:80" x14ac:dyDescent="0.2">
      <c r="A218" s="302"/>
      <c r="B218" s="309"/>
      <c r="C218" s="310" t="s">
        <v>2530</v>
      </c>
      <c r="D218" s="311"/>
      <c r="E218" s="312">
        <v>0</v>
      </c>
      <c r="F218" s="313"/>
      <c r="G218" s="314"/>
      <c r="H218" s="315"/>
      <c r="I218" s="307"/>
      <c r="J218" s="316"/>
      <c r="K218" s="307"/>
      <c r="M218" s="308" t="s">
        <v>2530</v>
      </c>
      <c r="O218" s="293"/>
    </row>
    <row r="219" spans="1:80" x14ac:dyDescent="0.2">
      <c r="A219" s="294">
        <v>39</v>
      </c>
      <c r="B219" s="295" t="s">
        <v>2553</v>
      </c>
      <c r="C219" s="296" t="s">
        <v>2554</v>
      </c>
      <c r="D219" s="297" t="s">
        <v>519</v>
      </c>
      <c r="E219" s="298">
        <v>2</v>
      </c>
      <c r="F219" s="298">
        <v>0</v>
      </c>
      <c r="G219" s="299">
        <f>E219*F219</f>
        <v>0</v>
      </c>
      <c r="H219" s="300">
        <v>0</v>
      </c>
      <c r="I219" s="301">
        <f>E219*H219</f>
        <v>0</v>
      </c>
      <c r="J219" s="300">
        <v>-3.4700000000000002E-2</v>
      </c>
      <c r="K219" s="301">
        <f>E219*J219</f>
        <v>-6.9400000000000003E-2</v>
      </c>
      <c r="O219" s="293">
        <v>2</v>
      </c>
      <c r="AA219" s="262">
        <v>1</v>
      </c>
      <c r="AB219" s="262">
        <v>7</v>
      </c>
      <c r="AC219" s="262">
        <v>7</v>
      </c>
      <c r="AZ219" s="262">
        <v>2</v>
      </c>
      <c r="BA219" s="262">
        <f>IF(AZ219=1,G219,0)</f>
        <v>0</v>
      </c>
      <c r="BB219" s="262">
        <f>IF(AZ219=2,G219,0)</f>
        <v>0</v>
      </c>
      <c r="BC219" s="262">
        <f>IF(AZ219=3,G219,0)</f>
        <v>0</v>
      </c>
      <c r="BD219" s="262">
        <f>IF(AZ219=4,G219,0)</f>
        <v>0</v>
      </c>
      <c r="BE219" s="262">
        <f>IF(AZ219=5,G219,0)</f>
        <v>0</v>
      </c>
      <c r="CA219" s="293">
        <v>1</v>
      </c>
      <c r="CB219" s="293">
        <v>7</v>
      </c>
    </row>
    <row r="220" spans="1:80" x14ac:dyDescent="0.2">
      <c r="A220" s="302"/>
      <c r="B220" s="309"/>
      <c r="C220" s="310" t="s">
        <v>2423</v>
      </c>
      <c r="D220" s="311"/>
      <c r="E220" s="312">
        <v>0</v>
      </c>
      <c r="F220" s="313"/>
      <c r="G220" s="314"/>
      <c r="H220" s="315"/>
      <c r="I220" s="307"/>
      <c r="J220" s="316"/>
      <c r="K220" s="307"/>
      <c r="M220" s="308" t="s">
        <v>2423</v>
      </c>
      <c r="O220" s="293"/>
    </row>
    <row r="221" spans="1:80" x14ac:dyDescent="0.2">
      <c r="A221" s="302"/>
      <c r="B221" s="309"/>
      <c r="C221" s="310" t="s">
        <v>2555</v>
      </c>
      <c r="D221" s="311"/>
      <c r="E221" s="312">
        <v>0</v>
      </c>
      <c r="F221" s="313"/>
      <c r="G221" s="314"/>
      <c r="H221" s="315"/>
      <c r="I221" s="307"/>
      <c r="J221" s="316"/>
      <c r="K221" s="307"/>
      <c r="M221" s="308" t="s">
        <v>2555</v>
      </c>
      <c r="O221" s="293"/>
    </row>
    <row r="222" spans="1:80" x14ac:dyDescent="0.2">
      <c r="A222" s="302"/>
      <c r="B222" s="309"/>
      <c r="C222" s="310" t="s">
        <v>2544</v>
      </c>
      <c r="D222" s="311"/>
      <c r="E222" s="312">
        <v>0</v>
      </c>
      <c r="F222" s="313"/>
      <c r="G222" s="314"/>
      <c r="H222" s="315"/>
      <c r="I222" s="307"/>
      <c r="J222" s="316"/>
      <c r="K222" s="307"/>
      <c r="M222" s="308" t="s">
        <v>2544</v>
      </c>
      <c r="O222" s="293"/>
    </row>
    <row r="223" spans="1:80" x14ac:dyDescent="0.2">
      <c r="A223" s="302"/>
      <c r="B223" s="309"/>
      <c r="C223" s="310" t="s">
        <v>2549</v>
      </c>
      <c r="D223" s="311"/>
      <c r="E223" s="312">
        <v>1</v>
      </c>
      <c r="F223" s="313"/>
      <c r="G223" s="314"/>
      <c r="H223" s="315"/>
      <c r="I223" s="307"/>
      <c r="J223" s="316"/>
      <c r="K223" s="307"/>
      <c r="M223" s="308" t="s">
        <v>2549</v>
      </c>
      <c r="O223" s="293"/>
    </row>
    <row r="224" spans="1:80" x14ac:dyDescent="0.2">
      <c r="A224" s="302"/>
      <c r="B224" s="309"/>
      <c r="C224" s="310" t="s">
        <v>2545</v>
      </c>
      <c r="D224" s="311"/>
      <c r="E224" s="312">
        <v>1</v>
      </c>
      <c r="F224" s="313"/>
      <c r="G224" s="314"/>
      <c r="H224" s="315"/>
      <c r="I224" s="307"/>
      <c r="J224" s="316"/>
      <c r="K224" s="307"/>
      <c r="M224" s="308" t="s">
        <v>2545</v>
      </c>
      <c r="O224" s="293"/>
    </row>
    <row r="225" spans="1:80" x14ac:dyDescent="0.2">
      <c r="A225" s="294">
        <v>40</v>
      </c>
      <c r="B225" s="295" t="s">
        <v>2556</v>
      </c>
      <c r="C225" s="296" t="s">
        <v>2557</v>
      </c>
      <c r="D225" s="297" t="s">
        <v>519</v>
      </c>
      <c r="E225" s="298">
        <v>68</v>
      </c>
      <c r="F225" s="298">
        <v>0</v>
      </c>
      <c r="G225" s="299">
        <f>E225*F225</f>
        <v>0</v>
      </c>
      <c r="H225" s="300">
        <v>0</v>
      </c>
      <c r="I225" s="301">
        <f>E225*H225</f>
        <v>0</v>
      </c>
      <c r="J225" s="300">
        <v>-1.56E-3</v>
      </c>
      <c r="K225" s="301">
        <f>E225*J225</f>
        <v>-0.10607999999999999</v>
      </c>
      <c r="O225" s="293">
        <v>2</v>
      </c>
      <c r="AA225" s="262">
        <v>1</v>
      </c>
      <c r="AB225" s="262">
        <v>0</v>
      </c>
      <c r="AC225" s="262">
        <v>0</v>
      </c>
      <c r="AZ225" s="262">
        <v>2</v>
      </c>
      <c r="BA225" s="262">
        <f>IF(AZ225=1,G225,0)</f>
        <v>0</v>
      </c>
      <c r="BB225" s="262">
        <f>IF(AZ225=2,G225,0)</f>
        <v>0</v>
      </c>
      <c r="BC225" s="262">
        <f>IF(AZ225=3,G225,0)</f>
        <v>0</v>
      </c>
      <c r="BD225" s="262">
        <f>IF(AZ225=4,G225,0)</f>
        <v>0</v>
      </c>
      <c r="BE225" s="262">
        <f>IF(AZ225=5,G225,0)</f>
        <v>0</v>
      </c>
      <c r="CA225" s="293">
        <v>1</v>
      </c>
      <c r="CB225" s="293">
        <v>0</v>
      </c>
    </row>
    <row r="226" spans="1:80" x14ac:dyDescent="0.2">
      <c r="A226" s="302"/>
      <c r="B226" s="303"/>
      <c r="C226" s="304" t="s">
        <v>520</v>
      </c>
      <c r="D226" s="305"/>
      <c r="E226" s="305"/>
      <c r="F226" s="305"/>
      <c r="G226" s="306"/>
      <c r="I226" s="307"/>
      <c r="K226" s="307"/>
      <c r="L226" s="308" t="s">
        <v>520</v>
      </c>
      <c r="O226" s="293">
        <v>3</v>
      </c>
    </row>
    <row r="227" spans="1:80" x14ac:dyDescent="0.2">
      <c r="A227" s="302"/>
      <c r="B227" s="309"/>
      <c r="C227" s="310" t="s">
        <v>2558</v>
      </c>
      <c r="D227" s="311"/>
      <c r="E227" s="312">
        <v>12</v>
      </c>
      <c r="F227" s="313"/>
      <c r="G227" s="314"/>
      <c r="H227" s="315"/>
      <c r="I227" s="307"/>
      <c r="J227" s="316"/>
      <c r="K227" s="307"/>
      <c r="M227" s="308" t="s">
        <v>2558</v>
      </c>
      <c r="O227" s="293"/>
    </row>
    <row r="228" spans="1:80" x14ac:dyDescent="0.2">
      <c r="A228" s="302"/>
      <c r="B228" s="309"/>
      <c r="C228" s="310" t="s">
        <v>2559</v>
      </c>
      <c r="D228" s="311"/>
      <c r="E228" s="312">
        <v>13</v>
      </c>
      <c r="F228" s="313"/>
      <c r="G228" s="314"/>
      <c r="H228" s="315"/>
      <c r="I228" s="307"/>
      <c r="J228" s="316"/>
      <c r="K228" s="307"/>
      <c r="M228" s="308" t="s">
        <v>2559</v>
      </c>
      <c r="O228" s="293"/>
    </row>
    <row r="229" spans="1:80" x14ac:dyDescent="0.2">
      <c r="A229" s="302"/>
      <c r="B229" s="309"/>
      <c r="C229" s="310" t="s">
        <v>2560</v>
      </c>
      <c r="D229" s="311"/>
      <c r="E229" s="312">
        <v>13</v>
      </c>
      <c r="F229" s="313"/>
      <c r="G229" s="314"/>
      <c r="H229" s="315"/>
      <c r="I229" s="307"/>
      <c r="J229" s="316"/>
      <c r="K229" s="307"/>
      <c r="M229" s="308" t="s">
        <v>2560</v>
      </c>
      <c r="O229" s="293"/>
    </row>
    <row r="230" spans="1:80" x14ac:dyDescent="0.2">
      <c r="A230" s="302"/>
      <c r="B230" s="309"/>
      <c r="C230" s="310" t="s">
        <v>2561</v>
      </c>
      <c r="D230" s="311"/>
      <c r="E230" s="312">
        <v>14</v>
      </c>
      <c r="F230" s="313"/>
      <c r="G230" s="314"/>
      <c r="H230" s="315"/>
      <c r="I230" s="307"/>
      <c r="J230" s="316"/>
      <c r="K230" s="307"/>
      <c r="M230" s="308" t="s">
        <v>2561</v>
      </c>
      <c r="O230" s="293"/>
    </row>
    <row r="231" spans="1:80" x14ac:dyDescent="0.2">
      <c r="A231" s="302"/>
      <c r="B231" s="309"/>
      <c r="C231" s="310" t="s">
        <v>2562</v>
      </c>
      <c r="D231" s="311"/>
      <c r="E231" s="312">
        <v>16</v>
      </c>
      <c r="F231" s="313"/>
      <c r="G231" s="314"/>
      <c r="H231" s="315"/>
      <c r="I231" s="307"/>
      <c r="J231" s="316"/>
      <c r="K231" s="307"/>
      <c r="M231" s="308" t="s">
        <v>2562</v>
      </c>
      <c r="O231" s="293"/>
    </row>
    <row r="232" spans="1:80" x14ac:dyDescent="0.2">
      <c r="A232" s="294">
        <v>41</v>
      </c>
      <c r="B232" s="295" t="s">
        <v>2563</v>
      </c>
      <c r="C232" s="296" t="s">
        <v>2564</v>
      </c>
      <c r="D232" s="297" t="s">
        <v>12</v>
      </c>
      <c r="E232" s="298"/>
      <c r="F232" s="298">
        <v>0</v>
      </c>
      <c r="G232" s="299">
        <f>E232*F232</f>
        <v>0</v>
      </c>
      <c r="H232" s="300">
        <v>0</v>
      </c>
      <c r="I232" s="301">
        <f>E232*H232</f>
        <v>0</v>
      </c>
      <c r="J232" s="300"/>
      <c r="K232" s="301">
        <f>E232*J232</f>
        <v>0</v>
      </c>
      <c r="O232" s="293">
        <v>2</v>
      </c>
      <c r="AA232" s="262">
        <v>7</v>
      </c>
      <c r="AB232" s="262">
        <v>1002</v>
      </c>
      <c r="AC232" s="262">
        <v>5</v>
      </c>
      <c r="AZ232" s="262">
        <v>2</v>
      </c>
      <c r="BA232" s="262">
        <f>IF(AZ232=1,G232,0)</f>
        <v>0</v>
      </c>
      <c r="BB232" s="262">
        <f>IF(AZ232=2,G232,0)</f>
        <v>0</v>
      </c>
      <c r="BC232" s="262">
        <f>IF(AZ232=3,G232,0)</f>
        <v>0</v>
      </c>
      <c r="BD232" s="262">
        <f>IF(AZ232=4,G232,0)</f>
        <v>0</v>
      </c>
      <c r="BE232" s="262">
        <f>IF(AZ232=5,G232,0)</f>
        <v>0</v>
      </c>
      <c r="CA232" s="293">
        <v>7</v>
      </c>
      <c r="CB232" s="293">
        <v>1002</v>
      </c>
    </row>
    <row r="233" spans="1:80" x14ac:dyDescent="0.2">
      <c r="A233" s="317"/>
      <c r="B233" s="318" t="s">
        <v>101</v>
      </c>
      <c r="C233" s="319" t="s">
        <v>1729</v>
      </c>
      <c r="D233" s="320"/>
      <c r="E233" s="321"/>
      <c r="F233" s="322"/>
      <c r="G233" s="323">
        <f>SUM(G178:G232)</f>
        <v>0</v>
      </c>
      <c r="H233" s="324"/>
      <c r="I233" s="325">
        <f>SUM(I178:I232)</f>
        <v>0</v>
      </c>
      <c r="J233" s="324"/>
      <c r="K233" s="325">
        <f>SUM(K178:K232)</f>
        <v>-1.96062</v>
      </c>
      <c r="O233" s="293">
        <v>4</v>
      </c>
      <c r="BA233" s="326">
        <f>SUM(BA178:BA232)</f>
        <v>0</v>
      </c>
      <c r="BB233" s="326">
        <f>SUM(BB178:BB232)</f>
        <v>0</v>
      </c>
      <c r="BC233" s="326">
        <f>SUM(BC178:BC232)</f>
        <v>0</v>
      </c>
      <c r="BD233" s="326">
        <f>SUM(BD178:BD232)</f>
        <v>0</v>
      </c>
      <c r="BE233" s="326">
        <f>SUM(BE178:BE232)</f>
        <v>0</v>
      </c>
    </row>
    <row r="234" spans="1:80" x14ac:dyDescent="0.2">
      <c r="A234" s="283" t="s">
        <v>97</v>
      </c>
      <c r="B234" s="284" t="s">
        <v>1546</v>
      </c>
      <c r="C234" s="285" t="s">
        <v>1547</v>
      </c>
      <c r="D234" s="286"/>
      <c r="E234" s="287"/>
      <c r="F234" s="287"/>
      <c r="G234" s="288"/>
      <c r="H234" s="289"/>
      <c r="I234" s="290"/>
      <c r="J234" s="291"/>
      <c r="K234" s="292"/>
      <c r="O234" s="293">
        <v>1</v>
      </c>
    </row>
    <row r="235" spans="1:80" x14ac:dyDescent="0.2">
      <c r="A235" s="294">
        <v>42</v>
      </c>
      <c r="B235" s="295" t="s">
        <v>2565</v>
      </c>
      <c r="C235" s="296" t="s">
        <v>2566</v>
      </c>
      <c r="D235" s="297" t="s">
        <v>195</v>
      </c>
      <c r="E235" s="298">
        <v>241.91300000000001</v>
      </c>
      <c r="F235" s="298">
        <v>0</v>
      </c>
      <c r="G235" s="299">
        <f>E235*F235</f>
        <v>0</v>
      </c>
      <c r="H235" s="300">
        <v>0</v>
      </c>
      <c r="I235" s="301">
        <f>E235*H235</f>
        <v>0</v>
      </c>
      <c r="J235" s="300">
        <v>-7.3200000000000001E-3</v>
      </c>
      <c r="K235" s="301">
        <f>E235*J235</f>
        <v>-1.77080316</v>
      </c>
      <c r="O235" s="293">
        <v>2</v>
      </c>
      <c r="AA235" s="262">
        <v>1</v>
      </c>
      <c r="AB235" s="262">
        <v>7</v>
      </c>
      <c r="AC235" s="262">
        <v>7</v>
      </c>
      <c r="AZ235" s="262">
        <v>2</v>
      </c>
      <c r="BA235" s="262">
        <f>IF(AZ235=1,G235,0)</f>
        <v>0</v>
      </c>
      <c r="BB235" s="262">
        <f>IF(AZ235=2,G235,0)</f>
        <v>0</v>
      </c>
      <c r="BC235" s="262">
        <f>IF(AZ235=3,G235,0)</f>
        <v>0</v>
      </c>
      <c r="BD235" s="262">
        <f>IF(AZ235=4,G235,0)</f>
        <v>0</v>
      </c>
      <c r="BE235" s="262">
        <f>IF(AZ235=5,G235,0)</f>
        <v>0</v>
      </c>
      <c r="CA235" s="293">
        <v>1</v>
      </c>
      <c r="CB235" s="293">
        <v>7</v>
      </c>
    </row>
    <row r="236" spans="1:80" x14ac:dyDescent="0.2">
      <c r="A236" s="302"/>
      <c r="B236" s="309"/>
      <c r="C236" s="310" t="s">
        <v>2567</v>
      </c>
      <c r="D236" s="311"/>
      <c r="E236" s="312">
        <v>133.453</v>
      </c>
      <c r="F236" s="313"/>
      <c r="G236" s="314"/>
      <c r="H236" s="315"/>
      <c r="I236" s="307"/>
      <c r="J236" s="316"/>
      <c r="K236" s="307"/>
      <c r="M236" s="308" t="s">
        <v>2567</v>
      </c>
      <c r="O236" s="293"/>
    </row>
    <row r="237" spans="1:80" x14ac:dyDescent="0.2">
      <c r="A237" s="302"/>
      <c r="B237" s="309"/>
      <c r="C237" s="310" t="s">
        <v>2568</v>
      </c>
      <c r="D237" s="311"/>
      <c r="E237" s="312">
        <v>108.46</v>
      </c>
      <c r="F237" s="313"/>
      <c r="G237" s="314"/>
      <c r="H237" s="315"/>
      <c r="I237" s="307"/>
      <c r="J237" s="316"/>
      <c r="K237" s="307"/>
      <c r="M237" s="308" t="s">
        <v>2568</v>
      </c>
      <c r="O237" s="293"/>
    </row>
    <row r="238" spans="1:80" x14ac:dyDescent="0.2">
      <c r="A238" s="294">
        <v>43</v>
      </c>
      <c r="B238" s="295" t="s">
        <v>2569</v>
      </c>
      <c r="C238" s="296" t="s">
        <v>2570</v>
      </c>
      <c r="D238" s="297" t="s">
        <v>202</v>
      </c>
      <c r="E238" s="298">
        <v>63.314999999999998</v>
      </c>
      <c r="F238" s="298">
        <v>0</v>
      </c>
      <c r="G238" s="299">
        <f>E238*F238</f>
        <v>0</v>
      </c>
      <c r="H238" s="300">
        <v>0</v>
      </c>
      <c r="I238" s="301">
        <f>E238*H238</f>
        <v>0</v>
      </c>
      <c r="J238" s="300">
        <v>-4.2599999999999999E-3</v>
      </c>
      <c r="K238" s="301">
        <f>E238*J238</f>
        <v>-0.26972189999999996</v>
      </c>
      <c r="O238" s="293">
        <v>2</v>
      </c>
      <c r="AA238" s="262">
        <v>1</v>
      </c>
      <c r="AB238" s="262">
        <v>0</v>
      </c>
      <c r="AC238" s="262">
        <v>0</v>
      </c>
      <c r="AZ238" s="262">
        <v>2</v>
      </c>
      <c r="BA238" s="262">
        <f>IF(AZ238=1,G238,0)</f>
        <v>0</v>
      </c>
      <c r="BB238" s="262">
        <f>IF(AZ238=2,G238,0)</f>
        <v>0</v>
      </c>
      <c r="BC238" s="262">
        <f>IF(AZ238=3,G238,0)</f>
        <v>0</v>
      </c>
      <c r="BD238" s="262">
        <f>IF(AZ238=4,G238,0)</f>
        <v>0</v>
      </c>
      <c r="BE238" s="262">
        <f>IF(AZ238=5,G238,0)</f>
        <v>0</v>
      </c>
      <c r="CA238" s="293">
        <v>1</v>
      </c>
      <c r="CB238" s="293">
        <v>0</v>
      </c>
    </row>
    <row r="239" spans="1:80" x14ac:dyDescent="0.2">
      <c r="A239" s="302"/>
      <c r="B239" s="309"/>
      <c r="C239" s="310" t="s">
        <v>2571</v>
      </c>
      <c r="D239" s="311"/>
      <c r="E239" s="312">
        <v>63.314999999999998</v>
      </c>
      <c r="F239" s="313"/>
      <c r="G239" s="314"/>
      <c r="H239" s="315"/>
      <c r="I239" s="307"/>
      <c r="J239" s="316"/>
      <c r="K239" s="307"/>
      <c r="M239" s="308" t="s">
        <v>2571</v>
      </c>
      <c r="O239" s="293"/>
    </row>
    <row r="240" spans="1:80" x14ac:dyDescent="0.2">
      <c r="A240" s="294">
        <v>44</v>
      </c>
      <c r="B240" s="295" t="s">
        <v>2572</v>
      </c>
      <c r="C240" s="296" t="s">
        <v>2573</v>
      </c>
      <c r="D240" s="297" t="s">
        <v>202</v>
      </c>
      <c r="E240" s="298">
        <v>16.100000000000001</v>
      </c>
      <c r="F240" s="298">
        <v>0</v>
      </c>
      <c r="G240" s="299">
        <f>E240*F240</f>
        <v>0</v>
      </c>
      <c r="H240" s="300">
        <v>0</v>
      </c>
      <c r="I240" s="301">
        <f>E240*H240</f>
        <v>0</v>
      </c>
      <c r="J240" s="300">
        <v>-2.0500000000000002E-3</v>
      </c>
      <c r="K240" s="301">
        <f>E240*J240</f>
        <v>-3.3005000000000007E-2</v>
      </c>
      <c r="O240" s="293">
        <v>2</v>
      </c>
      <c r="AA240" s="262">
        <v>1</v>
      </c>
      <c r="AB240" s="262">
        <v>7</v>
      </c>
      <c r="AC240" s="262">
        <v>7</v>
      </c>
      <c r="AZ240" s="262">
        <v>2</v>
      </c>
      <c r="BA240" s="262">
        <f>IF(AZ240=1,G240,0)</f>
        <v>0</v>
      </c>
      <c r="BB240" s="262">
        <f>IF(AZ240=2,G240,0)</f>
        <v>0</v>
      </c>
      <c r="BC240" s="262">
        <f>IF(AZ240=3,G240,0)</f>
        <v>0</v>
      </c>
      <c r="BD240" s="262">
        <f>IF(AZ240=4,G240,0)</f>
        <v>0</v>
      </c>
      <c r="BE240" s="262">
        <f>IF(AZ240=5,G240,0)</f>
        <v>0</v>
      </c>
      <c r="CA240" s="293">
        <v>1</v>
      </c>
      <c r="CB240" s="293">
        <v>7</v>
      </c>
    </row>
    <row r="241" spans="1:80" x14ac:dyDescent="0.2">
      <c r="A241" s="302"/>
      <c r="B241" s="309"/>
      <c r="C241" s="310" t="s">
        <v>2574</v>
      </c>
      <c r="D241" s="311"/>
      <c r="E241" s="312">
        <v>16.100000000000001</v>
      </c>
      <c r="F241" s="313"/>
      <c r="G241" s="314"/>
      <c r="H241" s="315"/>
      <c r="I241" s="307"/>
      <c r="J241" s="316"/>
      <c r="K241" s="307"/>
      <c r="M241" s="308" t="s">
        <v>2574</v>
      </c>
      <c r="O241" s="293"/>
    </row>
    <row r="242" spans="1:80" x14ac:dyDescent="0.2">
      <c r="A242" s="294">
        <v>45</v>
      </c>
      <c r="B242" s="295" t="s">
        <v>2575</v>
      </c>
      <c r="C242" s="296" t="s">
        <v>2576</v>
      </c>
      <c r="D242" s="297" t="s">
        <v>202</v>
      </c>
      <c r="E242" s="298">
        <v>32.15</v>
      </c>
      <c r="F242" s="298">
        <v>0</v>
      </c>
      <c r="G242" s="299">
        <f>E242*F242</f>
        <v>0</v>
      </c>
      <c r="H242" s="300">
        <v>0</v>
      </c>
      <c r="I242" s="301">
        <f>E242*H242</f>
        <v>0</v>
      </c>
      <c r="J242" s="300">
        <v>-3.3600000000000001E-3</v>
      </c>
      <c r="K242" s="301">
        <f>E242*J242</f>
        <v>-0.108024</v>
      </c>
      <c r="O242" s="293">
        <v>2</v>
      </c>
      <c r="AA242" s="262">
        <v>1</v>
      </c>
      <c r="AB242" s="262">
        <v>7</v>
      </c>
      <c r="AC242" s="262">
        <v>7</v>
      </c>
      <c r="AZ242" s="262">
        <v>2</v>
      </c>
      <c r="BA242" s="262">
        <f>IF(AZ242=1,G242,0)</f>
        <v>0</v>
      </c>
      <c r="BB242" s="262">
        <f>IF(AZ242=2,G242,0)</f>
        <v>0</v>
      </c>
      <c r="BC242" s="262">
        <f>IF(AZ242=3,G242,0)</f>
        <v>0</v>
      </c>
      <c r="BD242" s="262">
        <f>IF(AZ242=4,G242,0)</f>
        <v>0</v>
      </c>
      <c r="BE242" s="262">
        <f>IF(AZ242=5,G242,0)</f>
        <v>0</v>
      </c>
      <c r="CA242" s="293">
        <v>1</v>
      </c>
      <c r="CB242" s="293">
        <v>7</v>
      </c>
    </row>
    <row r="243" spans="1:80" x14ac:dyDescent="0.2">
      <c r="A243" s="302"/>
      <c r="B243" s="309"/>
      <c r="C243" s="310" t="s">
        <v>2577</v>
      </c>
      <c r="D243" s="311"/>
      <c r="E243" s="312">
        <v>32.15</v>
      </c>
      <c r="F243" s="313"/>
      <c r="G243" s="314"/>
      <c r="H243" s="315"/>
      <c r="I243" s="307"/>
      <c r="J243" s="316"/>
      <c r="K243" s="307"/>
      <c r="M243" s="308" t="s">
        <v>2577</v>
      </c>
      <c r="O243" s="293"/>
    </row>
    <row r="244" spans="1:80" x14ac:dyDescent="0.2">
      <c r="A244" s="302"/>
      <c r="B244" s="309"/>
      <c r="C244" s="310" t="s">
        <v>2578</v>
      </c>
      <c r="D244" s="311"/>
      <c r="E244" s="312">
        <v>0</v>
      </c>
      <c r="F244" s="313"/>
      <c r="G244" s="314"/>
      <c r="H244" s="315"/>
      <c r="I244" s="307"/>
      <c r="J244" s="316"/>
      <c r="K244" s="307"/>
      <c r="M244" s="308" t="s">
        <v>2578</v>
      </c>
      <c r="O244" s="293"/>
    </row>
    <row r="245" spans="1:80" x14ac:dyDescent="0.2">
      <c r="A245" s="294">
        <v>46</v>
      </c>
      <c r="B245" s="295" t="s">
        <v>2579</v>
      </c>
      <c r="C245" s="296" t="s">
        <v>2580</v>
      </c>
      <c r="D245" s="297" t="s">
        <v>202</v>
      </c>
      <c r="E245" s="298">
        <v>10.19</v>
      </c>
      <c r="F245" s="298">
        <v>0</v>
      </c>
      <c r="G245" s="299">
        <f>E245*F245</f>
        <v>0</v>
      </c>
      <c r="H245" s="300">
        <v>0</v>
      </c>
      <c r="I245" s="301">
        <f>E245*H245</f>
        <v>0</v>
      </c>
      <c r="J245" s="300">
        <v>-1.92E-3</v>
      </c>
      <c r="K245" s="301">
        <f>E245*J245</f>
        <v>-1.95648E-2</v>
      </c>
      <c r="O245" s="293">
        <v>2</v>
      </c>
      <c r="AA245" s="262">
        <v>1</v>
      </c>
      <c r="AB245" s="262">
        <v>7</v>
      </c>
      <c r="AC245" s="262">
        <v>7</v>
      </c>
      <c r="AZ245" s="262">
        <v>2</v>
      </c>
      <c r="BA245" s="262">
        <f>IF(AZ245=1,G245,0)</f>
        <v>0</v>
      </c>
      <c r="BB245" s="262">
        <f>IF(AZ245=2,G245,0)</f>
        <v>0</v>
      </c>
      <c r="BC245" s="262">
        <f>IF(AZ245=3,G245,0)</f>
        <v>0</v>
      </c>
      <c r="BD245" s="262">
        <f>IF(AZ245=4,G245,0)</f>
        <v>0</v>
      </c>
      <c r="BE245" s="262">
        <f>IF(AZ245=5,G245,0)</f>
        <v>0</v>
      </c>
      <c r="CA245" s="293">
        <v>1</v>
      </c>
      <c r="CB245" s="293">
        <v>7</v>
      </c>
    </row>
    <row r="246" spans="1:80" x14ac:dyDescent="0.2">
      <c r="A246" s="302"/>
      <c r="B246" s="309"/>
      <c r="C246" s="310" t="s">
        <v>2581</v>
      </c>
      <c r="D246" s="311"/>
      <c r="E246" s="312">
        <v>10.19</v>
      </c>
      <c r="F246" s="313"/>
      <c r="G246" s="314"/>
      <c r="H246" s="315"/>
      <c r="I246" s="307"/>
      <c r="J246" s="316"/>
      <c r="K246" s="307"/>
      <c r="M246" s="308" t="s">
        <v>2581</v>
      </c>
      <c r="O246" s="293"/>
    </row>
    <row r="247" spans="1:80" x14ac:dyDescent="0.2">
      <c r="A247" s="294">
        <v>47</v>
      </c>
      <c r="B247" s="295" t="s">
        <v>2582</v>
      </c>
      <c r="C247" s="296" t="s">
        <v>2583</v>
      </c>
      <c r="D247" s="297" t="s">
        <v>202</v>
      </c>
      <c r="E247" s="298">
        <v>270.3</v>
      </c>
      <c r="F247" s="298">
        <v>0</v>
      </c>
      <c r="G247" s="299">
        <f>E247*F247</f>
        <v>0</v>
      </c>
      <c r="H247" s="300">
        <v>0</v>
      </c>
      <c r="I247" s="301">
        <f>E247*H247</f>
        <v>0</v>
      </c>
      <c r="J247" s="300">
        <v>-1.3500000000000001E-3</v>
      </c>
      <c r="K247" s="301">
        <f>E247*J247</f>
        <v>-0.36490500000000003</v>
      </c>
      <c r="O247" s="293">
        <v>2</v>
      </c>
      <c r="AA247" s="262">
        <v>1</v>
      </c>
      <c r="AB247" s="262">
        <v>7</v>
      </c>
      <c r="AC247" s="262">
        <v>7</v>
      </c>
      <c r="AZ247" s="262">
        <v>2</v>
      </c>
      <c r="BA247" s="262">
        <f>IF(AZ247=1,G247,0)</f>
        <v>0</v>
      </c>
      <c r="BB247" s="262">
        <f>IF(AZ247=2,G247,0)</f>
        <v>0</v>
      </c>
      <c r="BC247" s="262">
        <f>IF(AZ247=3,G247,0)</f>
        <v>0</v>
      </c>
      <c r="BD247" s="262">
        <f>IF(AZ247=4,G247,0)</f>
        <v>0</v>
      </c>
      <c r="BE247" s="262">
        <f>IF(AZ247=5,G247,0)</f>
        <v>0</v>
      </c>
      <c r="CA247" s="293">
        <v>1</v>
      </c>
      <c r="CB247" s="293">
        <v>7</v>
      </c>
    </row>
    <row r="248" spans="1:80" x14ac:dyDescent="0.2">
      <c r="A248" s="302"/>
      <c r="B248" s="309"/>
      <c r="C248" s="310" t="s">
        <v>2584</v>
      </c>
      <c r="D248" s="311"/>
      <c r="E248" s="312">
        <v>104.1</v>
      </c>
      <c r="F248" s="313"/>
      <c r="G248" s="314"/>
      <c r="H248" s="315"/>
      <c r="I248" s="307"/>
      <c r="J248" s="316"/>
      <c r="K248" s="307"/>
      <c r="M248" s="308" t="s">
        <v>2584</v>
      </c>
      <c r="O248" s="293"/>
    </row>
    <row r="249" spans="1:80" x14ac:dyDescent="0.2">
      <c r="A249" s="302"/>
      <c r="B249" s="309"/>
      <c r="C249" s="310" t="s">
        <v>2585</v>
      </c>
      <c r="D249" s="311"/>
      <c r="E249" s="312">
        <v>42</v>
      </c>
      <c r="F249" s="313"/>
      <c r="G249" s="314"/>
      <c r="H249" s="315"/>
      <c r="I249" s="307"/>
      <c r="J249" s="316"/>
      <c r="K249" s="307"/>
      <c r="M249" s="308" t="s">
        <v>2585</v>
      </c>
      <c r="O249" s="293"/>
    </row>
    <row r="250" spans="1:80" x14ac:dyDescent="0.2">
      <c r="A250" s="302"/>
      <c r="B250" s="309"/>
      <c r="C250" s="310" t="s">
        <v>2586</v>
      </c>
      <c r="D250" s="311"/>
      <c r="E250" s="312">
        <v>42</v>
      </c>
      <c r="F250" s="313"/>
      <c r="G250" s="314"/>
      <c r="H250" s="315"/>
      <c r="I250" s="307"/>
      <c r="J250" s="316"/>
      <c r="K250" s="307"/>
      <c r="M250" s="308" t="s">
        <v>2586</v>
      </c>
      <c r="O250" s="293"/>
    </row>
    <row r="251" spans="1:80" x14ac:dyDescent="0.2">
      <c r="A251" s="302"/>
      <c r="B251" s="309"/>
      <c r="C251" s="310" t="s">
        <v>2587</v>
      </c>
      <c r="D251" s="311"/>
      <c r="E251" s="312">
        <v>42</v>
      </c>
      <c r="F251" s="313"/>
      <c r="G251" s="314"/>
      <c r="H251" s="315"/>
      <c r="I251" s="307"/>
      <c r="J251" s="316"/>
      <c r="K251" s="307"/>
      <c r="M251" s="308" t="s">
        <v>2587</v>
      </c>
      <c r="O251" s="293"/>
    </row>
    <row r="252" spans="1:80" x14ac:dyDescent="0.2">
      <c r="A252" s="302"/>
      <c r="B252" s="309"/>
      <c r="C252" s="310" t="s">
        <v>2588</v>
      </c>
      <c r="D252" s="311"/>
      <c r="E252" s="312">
        <v>40.200000000000003</v>
      </c>
      <c r="F252" s="313"/>
      <c r="G252" s="314"/>
      <c r="H252" s="315"/>
      <c r="I252" s="307"/>
      <c r="J252" s="316"/>
      <c r="K252" s="307"/>
      <c r="M252" s="308" t="s">
        <v>2588</v>
      </c>
      <c r="O252" s="293"/>
    </row>
    <row r="253" spans="1:80" x14ac:dyDescent="0.2">
      <c r="A253" s="294">
        <v>48</v>
      </c>
      <c r="B253" s="295" t="s">
        <v>2589</v>
      </c>
      <c r="C253" s="296" t="s">
        <v>2590</v>
      </c>
      <c r="D253" s="297" t="s">
        <v>202</v>
      </c>
      <c r="E253" s="298">
        <v>6.6</v>
      </c>
      <c r="F253" s="298">
        <v>0</v>
      </c>
      <c r="G253" s="299">
        <f>E253*F253</f>
        <v>0</v>
      </c>
      <c r="H253" s="300">
        <v>0</v>
      </c>
      <c r="I253" s="301">
        <f>E253*H253</f>
        <v>0</v>
      </c>
      <c r="J253" s="300">
        <v>-2.2599999999999999E-3</v>
      </c>
      <c r="K253" s="301">
        <f>E253*J253</f>
        <v>-1.4915999999999999E-2</v>
      </c>
      <c r="O253" s="293">
        <v>2</v>
      </c>
      <c r="AA253" s="262">
        <v>1</v>
      </c>
      <c r="AB253" s="262">
        <v>7</v>
      </c>
      <c r="AC253" s="262">
        <v>7</v>
      </c>
      <c r="AZ253" s="262">
        <v>2</v>
      </c>
      <c r="BA253" s="262">
        <f>IF(AZ253=1,G253,0)</f>
        <v>0</v>
      </c>
      <c r="BB253" s="262">
        <f>IF(AZ253=2,G253,0)</f>
        <v>0</v>
      </c>
      <c r="BC253" s="262">
        <f>IF(AZ253=3,G253,0)</f>
        <v>0</v>
      </c>
      <c r="BD253" s="262">
        <f>IF(AZ253=4,G253,0)</f>
        <v>0</v>
      </c>
      <c r="BE253" s="262">
        <f>IF(AZ253=5,G253,0)</f>
        <v>0</v>
      </c>
      <c r="CA253" s="293">
        <v>1</v>
      </c>
      <c r="CB253" s="293">
        <v>7</v>
      </c>
    </row>
    <row r="254" spans="1:80" x14ac:dyDescent="0.2">
      <c r="A254" s="302"/>
      <c r="B254" s="309"/>
      <c r="C254" s="310" t="s">
        <v>2591</v>
      </c>
      <c r="D254" s="311"/>
      <c r="E254" s="312">
        <v>6.6</v>
      </c>
      <c r="F254" s="313"/>
      <c r="G254" s="314"/>
      <c r="H254" s="315"/>
      <c r="I254" s="307"/>
      <c r="J254" s="316"/>
      <c r="K254" s="307"/>
      <c r="M254" s="308" t="s">
        <v>2591</v>
      </c>
      <c r="O254" s="293"/>
    </row>
    <row r="255" spans="1:80" x14ac:dyDescent="0.2">
      <c r="A255" s="294">
        <v>49</v>
      </c>
      <c r="B255" s="295" t="s">
        <v>2592</v>
      </c>
      <c r="C255" s="296" t="s">
        <v>2593</v>
      </c>
      <c r="D255" s="297" t="s">
        <v>12</v>
      </c>
      <c r="E255" s="298"/>
      <c r="F255" s="298">
        <v>0</v>
      </c>
      <c r="G255" s="299">
        <f>E255*F255</f>
        <v>0</v>
      </c>
      <c r="H255" s="300">
        <v>0</v>
      </c>
      <c r="I255" s="301">
        <f>E255*H255</f>
        <v>0</v>
      </c>
      <c r="J255" s="300"/>
      <c r="K255" s="301">
        <f>E255*J255</f>
        <v>0</v>
      </c>
      <c r="O255" s="293">
        <v>2</v>
      </c>
      <c r="AA255" s="262">
        <v>7</v>
      </c>
      <c r="AB255" s="262">
        <v>1002</v>
      </c>
      <c r="AC255" s="262">
        <v>5</v>
      </c>
      <c r="AZ255" s="262">
        <v>2</v>
      </c>
      <c r="BA255" s="262">
        <f>IF(AZ255=1,G255,0)</f>
        <v>0</v>
      </c>
      <c r="BB255" s="262">
        <f>IF(AZ255=2,G255,0)</f>
        <v>0</v>
      </c>
      <c r="BC255" s="262">
        <f>IF(AZ255=3,G255,0)</f>
        <v>0</v>
      </c>
      <c r="BD255" s="262">
        <f>IF(AZ255=4,G255,0)</f>
        <v>0</v>
      </c>
      <c r="BE255" s="262">
        <f>IF(AZ255=5,G255,0)</f>
        <v>0</v>
      </c>
      <c r="CA255" s="293">
        <v>7</v>
      </c>
      <c r="CB255" s="293">
        <v>1002</v>
      </c>
    </row>
    <row r="256" spans="1:80" x14ac:dyDescent="0.2">
      <c r="A256" s="317"/>
      <c r="B256" s="318" t="s">
        <v>101</v>
      </c>
      <c r="C256" s="319" t="s">
        <v>1548</v>
      </c>
      <c r="D256" s="320"/>
      <c r="E256" s="321"/>
      <c r="F256" s="322"/>
      <c r="G256" s="323">
        <f>SUM(G234:G255)</f>
        <v>0</v>
      </c>
      <c r="H256" s="324"/>
      <c r="I256" s="325">
        <f>SUM(I234:I255)</f>
        <v>0</v>
      </c>
      <c r="J256" s="324"/>
      <c r="K256" s="325">
        <f>SUM(K234:K255)</f>
        <v>-2.5809398600000004</v>
      </c>
      <c r="O256" s="293">
        <v>4</v>
      </c>
      <c r="BA256" s="326">
        <f>SUM(BA234:BA255)</f>
        <v>0</v>
      </c>
      <c r="BB256" s="326">
        <f>SUM(BB234:BB255)</f>
        <v>0</v>
      </c>
      <c r="BC256" s="326">
        <f>SUM(BC234:BC255)</f>
        <v>0</v>
      </c>
      <c r="BD256" s="326">
        <f>SUM(BD234:BD255)</f>
        <v>0</v>
      </c>
      <c r="BE256" s="326">
        <f>SUM(BE234:BE255)</f>
        <v>0</v>
      </c>
    </row>
    <row r="257" spans="1:80" x14ac:dyDescent="0.2">
      <c r="A257" s="283" t="s">
        <v>97</v>
      </c>
      <c r="B257" s="284" t="s">
        <v>1131</v>
      </c>
      <c r="C257" s="285" t="s">
        <v>1132</v>
      </c>
      <c r="D257" s="286"/>
      <c r="E257" s="287"/>
      <c r="F257" s="287"/>
      <c r="G257" s="288"/>
      <c r="H257" s="289"/>
      <c r="I257" s="290"/>
      <c r="J257" s="291"/>
      <c r="K257" s="292"/>
      <c r="O257" s="293">
        <v>1</v>
      </c>
    </row>
    <row r="258" spans="1:80" x14ac:dyDescent="0.2">
      <c r="A258" s="294">
        <v>50</v>
      </c>
      <c r="B258" s="295" t="s">
        <v>2594</v>
      </c>
      <c r="C258" s="296" t="s">
        <v>2595</v>
      </c>
      <c r="D258" s="297" t="s">
        <v>195</v>
      </c>
      <c r="E258" s="298">
        <v>73.034999999999997</v>
      </c>
      <c r="F258" s="298">
        <v>0</v>
      </c>
      <c r="G258" s="299">
        <f>E258*F258</f>
        <v>0</v>
      </c>
      <c r="H258" s="300">
        <v>0</v>
      </c>
      <c r="I258" s="301">
        <f>E258*H258</f>
        <v>0</v>
      </c>
      <c r="J258" s="300">
        <v>-1.6379999999999999E-2</v>
      </c>
      <c r="K258" s="301">
        <f>E258*J258</f>
        <v>-1.1963132999999999</v>
      </c>
      <c r="O258" s="293">
        <v>2</v>
      </c>
      <c r="AA258" s="262">
        <v>1</v>
      </c>
      <c r="AB258" s="262">
        <v>7</v>
      </c>
      <c r="AC258" s="262">
        <v>7</v>
      </c>
      <c r="AZ258" s="262">
        <v>2</v>
      </c>
      <c r="BA258" s="262">
        <f>IF(AZ258=1,G258,0)</f>
        <v>0</v>
      </c>
      <c r="BB258" s="262">
        <f>IF(AZ258=2,G258,0)</f>
        <v>0</v>
      </c>
      <c r="BC258" s="262">
        <f>IF(AZ258=3,G258,0)</f>
        <v>0</v>
      </c>
      <c r="BD258" s="262">
        <f>IF(AZ258=4,G258,0)</f>
        <v>0</v>
      </c>
      <c r="BE258" s="262">
        <f>IF(AZ258=5,G258,0)</f>
        <v>0</v>
      </c>
      <c r="CA258" s="293">
        <v>1</v>
      </c>
      <c r="CB258" s="293">
        <v>7</v>
      </c>
    </row>
    <row r="259" spans="1:80" x14ac:dyDescent="0.2">
      <c r="A259" s="302"/>
      <c r="B259" s="309"/>
      <c r="C259" s="310" t="s">
        <v>2596</v>
      </c>
      <c r="D259" s="311"/>
      <c r="E259" s="312">
        <v>7.1550000000000002</v>
      </c>
      <c r="F259" s="313"/>
      <c r="G259" s="314"/>
      <c r="H259" s="315"/>
      <c r="I259" s="307"/>
      <c r="J259" s="316"/>
      <c r="K259" s="307"/>
      <c r="M259" s="308" t="s">
        <v>2596</v>
      </c>
      <c r="O259" s="293"/>
    </row>
    <row r="260" spans="1:80" x14ac:dyDescent="0.2">
      <c r="A260" s="302"/>
      <c r="B260" s="309"/>
      <c r="C260" s="310" t="s">
        <v>2597</v>
      </c>
      <c r="D260" s="311"/>
      <c r="E260" s="312">
        <v>16.47</v>
      </c>
      <c r="F260" s="313"/>
      <c r="G260" s="314"/>
      <c r="H260" s="315"/>
      <c r="I260" s="307"/>
      <c r="J260" s="316"/>
      <c r="K260" s="307"/>
      <c r="M260" s="308" t="s">
        <v>2597</v>
      </c>
      <c r="O260" s="293"/>
    </row>
    <row r="261" spans="1:80" x14ac:dyDescent="0.2">
      <c r="A261" s="302"/>
      <c r="B261" s="309"/>
      <c r="C261" s="310" t="s">
        <v>2598</v>
      </c>
      <c r="D261" s="311"/>
      <c r="E261" s="312">
        <v>16.47</v>
      </c>
      <c r="F261" s="313"/>
      <c r="G261" s="314"/>
      <c r="H261" s="315"/>
      <c r="I261" s="307"/>
      <c r="J261" s="316"/>
      <c r="K261" s="307"/>
      <c r="M261" s="308" t="s">
        <v>2598</v>
      </c>
      <c r="O261" s="293"/>
    </row>
    <row r="262" spans="1:80" x14ac:dyDescent="0.2">
      <c r="A262" s="302"/>
      <c r="B262" s="309"/>
      <c r="C262" s="310" t="s">
        <v>2599</v>
      </c>
      <c r="D262" s="311"/>
      <c r="E262" s="312">
        <v>16.47</v>
      </c>
      <c r="F262" s="313"/>
      <c r="G262" s="314"/>
      <c r="H262" s="315"/>
      <c r="I262" s="307"/>
      <c r="J262" s="316"/>
      <c r="K262" s="307"/>
      <c r="M262" s="308" t="s">
        <v>2599</v>
      </c>
      <c r="O262" s="293"/>
    </row>
    <row r="263" spans="1:80" x14ac:dyDescent="0.2">
      <c r="A263" s="302"/>
      <c r="B263" s="309"/>
      <c r="C263" s="310" t="s">
        <v>2600</v>
      </c>
      <c r="D263" s="311"/>
      <c r="E263" s="312">
        <v>16.47</v>
      </c>
      <c r="F263" s="313"/>
      <c r="G263" s="314"/>
      <c r="H263" s="315"/>
      <c r="I263" s="307"/>
      <c r="J263" s="316"/>
      <c r="K263" s="307"/>
      <c r="M263" s="308" t="s">
        <v>2600</v>
      </c>
      <c r="O263" s="293"/>
    </row>
    <row r="264" spans="1:80" x14ac:dyDescent="0.2">
      <c r="A264" s="294">
        <v>51</v>
      </c>
      <c r="B264" s="295" t="s">
        <v>2601</v>
      </c>
      <c r="C264" s="296" t="s">
        <v>2602</v>
      </c>
      <c r="D264" s="297" t="s">
        <v>195</v>
      </c>
      <c r="E264" s="298">
        <v>96.525000000000006</v>
      </c>
      <c r="F264" s="298">
        <v>0</v>
      </c>
      <c r="G264" s="299">
        <f>E264*F264</f>
        <v>0</v>
      </c>
      <c r="H264" s="300">
        <v>0</v>
      </c>
      <c r="I264" s="301">
        <f>E264*H264</f>
        <v>0</v>
      </c>
      <c r="J264" s="300">
        <v>-2.4649999999999998E-2</v>
      </c>
      <c r="K264" s="301">
        <f>E264*J264</f>
        <v>-2.37934125</v>
      </c>
      <c r="O264" s="293">
        <v>2</v>
      </c>
      <c r="AA264" s="262">
        <v>1</v>
      </c>
      <c r="AB264" s="262">
        <v>7</v>
      </c>
      <c r="AC264" s="262">
        <v>7</v>
      </c>
      <c r="AZ264" s="262">
        <v>2</v>
      </c>
      <c r="BA264" s="262">
        <f>IF(AZ264=1,G264,0)</f>
        <v>0</v>
      </c>
      <c r="BB264" s="262">
        <f>IF(AZ264=2,G264,0)</f>
        <v>0</v>
      </c>
      <c r="BC264" s="262">
        <f>IF(AZ264=3,G264,0)</f>
        <v>0</v>
      </c>
      <c r="BD264" s="262">
        <f>IF(AZ264=4,G264,0)</f>
        <v>0</v>
      </c>
      <c r="BE264" s="262">
        <f>IF(AZ264=5,G264,0)</f>
        <v>0</v>
      </c>
      <c r="CA264" s="293">
        <v>1</v>
      </c>
      <c r="CB264" s="293">
        <v>7</v>
      </c>
    </row>
    <row r="265" spans="1:80" x14ac:dyDescent="0.2">
      <c r="A265" s="302"/>
      <c r="B265" s="303"/>
      <c r="C265" s="304" t="s">
        <v>2603</v>
      </c>
      <c r="D265" s="305"/>
      <c r="E265" s="305"/>
      <c r="F265" s="305"/>
      <c r="G265" s="306"/>
      <c r="I265" s="307"/>
      <c r="K265" s="307"/>
      <c r="L265" s="308" t="s">
        <v>2603</v>
      </c>
      <c r="O265" s="293">
        <v>3</v>
      </c>
    </row>
    <row r="266" spans="1:80" x14ac:dyDescent="0.2">
      <c r="A266" s="302"/>
      <c r="B266" s="309"/>
      <c r="C266" s="310" t="s">
        <v>2604</v>
      </c>
      <c r="D266" s="311"/>
      <c r="E266" s="312">
        <v>19.305</v>
      </c>
      <c r="F266" s="313"/>
      <c r="G266" s="314"/>
      <c r="H266" s="315"/>
      <c r="I266" s="307"/>
      <c r="J266" s="316"/>
      <c r="K266" s="307"/>
      <c r="M266" s="308" t="s">
        <v>2604</v>
      </c>
      <c r="O266" s="293"/>
    </row>
    <row r="267" spans="1:80" x14ac:dyDescent="0.2">
      <c r="A267" s="302"/>
      <c r="B267" s="309"/>
      <c r="C267" s="310" t="s">
        <v>2605</v>
      </c>
      <c r="D267" s="311"/>
      <c r="E267" s="312">
        <v>19.305</v>
      </c>
      <c r="F267" s="313"/>
      <c r="G267" s="314"/>
      <c r="H267" s="315"/>
      <c r="I267" s="307"/>
      <c r="J267" s="316"/>
      <c r="K267" s="307"/>
      <c r="M267" s="308" t="s">
        <v>2605</v>
      </c>
      <c r="O267" s="293"/>
    </row>
    <row r="268" spans="1:80" x14ac:dyDescent="0.2">
      <c r="A268" s="302"/>
      <c r="B268" s="309"/>
      <c r="C268" s="310" t="s">
        <v>2606</v>
      </c>
      <c r="D268" s="311"/>
      <c r="E268" s="312">
        <v>19.305</v>
      </c>
      <c r="F268" s="313"/>
      <c r="G268" s="314"/>
      <c r="H268" s="315"/>
      <c r="I268" s="307"/>
      <c r="J268" s="316"/>
      <c r="K268" s="307"/>
      <c r="M268" s="308" t="s">
        <v>2606</v>
      </c>
      <c r="O268" s="293"/>
    </row>
    <row r="269" spans="1:80" x14ac:dyDescent="0.2">
      <c r="A269" s="302"/>
      <c r="B269" s="309"/>
      <c r="C269" s="310" t="s">
        <v>2607</v>
      </c>
      <c r="D269" s="311"/>
      <c r="E269" s="312">
        <v>19.305</v>
      </c>
      <c r="F269" s="313"/>
      <c r="G269" s="314"/>
      <c r="H269" s="315"/>
      <c r="I269" s="307"/>
      <c r="J269" s="316"/>
      <c r="K269" s="307"/>
      <c r="M269" s="308" t="s">
        <v>2607</v>
      </c>
      <c r="O269" s="293"/>
    </row>
    <row r="270" spans="1:80" x14ac:dyDescent="0.2">
      <c r="A270" s="302"/>
      <c r="B270" s="309"/>
      <c r="C270" s="310" t="s">
        <v>2608</v>
      </c>
      <c r="D270" s="311"/>
      <c r="E270" s="312">
        <v>19.305</v>
      </c>
      <c r="F270" s="313"/>
      <c r="G270" s="314"/>
      <c r="H270" s="315"/>
      <c r="I270" s="307"/>
      <c r="J270" s="316"/>
      <c r="K270" s="307"/>
      <c r="M270" s="308" t="s">
        <v>2608</v>
      </c>
      <c r="O270" s="293"/>
    </row>
    <row r="271" spans="1:80" x14ac:dyDescent="0.2">
      <c r="A271" s="294">
        <v>52</v>
      </c>
      <c r="B271" s="295" t="s">
        <v>2609</v>
      </c>
      <c r="C271" s="296" t="s">
        <v>2610</v>
      </c>
      <c r="D271" s="297" t="s">
        <v>195</v>
      </c>
      <c r="E271" s="298">
        <v>96.525000000000006</v>
      </c>
      <c r="F271" s="298">
        <v>0</v>
      </c>
      <c r="G271" s="299">
        <f>E271*F271</f>
        <v>0</v>
      </c>
      <c r="H271" s="300">
        <v>0</v>
      </c>
      <c r="I271" s="301">
        <f>E271*H271</f>
        <v>0</v>
      </c>
      <c r="J271" s="300">
        <v>-8.0000000000000002E-3</v>
      </c>
      <c r="K271" s="301">
        <f>E271*J271</f>
        <v>-0.77220000000000011</v>
      </c>
      <c r="O271" s="293">
        <v>2</v>
      </c>
      <c r="AA271" s="262">
        <v>1</v>
      </c>
      <c r="AB271" s="262">
        <v>7</v>
      </c>
      <c r="AC271" s="262">
        <v>7</v>
      </c>
      <c r="AZ271" s="262">
        <v>2</v>
      </c>
      <c r="BA271" s="262">
        <f>IF(AZ271=1,G271,0)</f>
        <v>0</v>
      </c>
      <c r="BB271" s="262">
        <f>IF(AZ271=2,G271,0)</f>
        <v>0</v>
      </c>
      <c r="BC271" s="262">
        <f>IF(AZ271=3,G271,0)</f>
        <v>0</v>
      </c>
      <c r="BD271" s="262">
        <f>IF(AZ271=4,G271,0)</f>
        <v>0</v>
      </c>
      <c r="BE271" s="262">
        <f>IF(AZ271=5,G271,0)</f>
        <v>0</v>
      </c>
      <c r="CA271" s="293">
        <v>1</v>
      </c>
      <c r="CB271" s="293">
        <v>7</v>
      </c>
    </row>
    <row r="272" spans="1:80" x14ac:dyDescent="0.2">
      <c r="A272" s="302"/>
      <c r="B272" s="309"/>
      <c r="C272" s="310" t="s">
        <v>2604</v>
      </c>
      <c r="D272" s="311"/>
      <c r="E272" s="312">
        <v>19.305</v>
      </c>
      <c r="F272" s="313"/>
      <c r="G272" s="314"/>
      <c r="H272" s="315"/>
      <c r="I272" s="307"/>
      <c r="J272" s="316"/>
      <c r="K272" s="307"/>
      <c r="M272" s="308" t="s">
        <v>2604</v>
      </c>
      <c r="O272" s="293"/>
    </row>
    <row r="273" spans="1:80" x14ac:dyDescent="0.2">
      <c r="A273" s="302"/>
      <c r="B273" s="309"/>
      <c r="C273" s="310" t="s">
        <v>2605</v>
      </c>
      <c r="D273" s="311"/>
      <c r="E273" s="312">
        <v>19.305</v>
      </c>
      <c r="F273" s="313"/>
      <c r="G273" s="314"/>
      <c r="H273" s="315"/>
      <c r="I273" s="307"/>
      <c r="J273" s="316"/>
      <c r="K273" s="307"/>
      <c r="M273" s="308" t="s">
        <v>2605</v>
      </c>
      <c r="O273" s="293"/>
    </row>
    <row r="274" spans="1:80" x14ac:dyDescent="0.2">
      <c r="A274" s="302"/>
      <c r="B274" s="309"/>
      <c r="C274" s="310" t="s">
        <v>2606</v>
      </c>
      <c r="D274" s="311"/>
      <c r="E274" s="312">
        <v>19.305</v>
      </c>
      <c r="F274" s="313"/>
      <c r="G274" s="314"/>
      <c r="H274" s="315"/>
      <c r="I274" s="307"/>
      <c r="J274" s="316"/>
      <c r="K274" s="307"/>
      <c r="M274" s="308" t="s">
        <v>2606</v>
      </c>
      <c r="O274" s="293"/>
    </row>
    <row r="275" spans="1:80" x14ac:dyDescent="0.2">
      <c r="A275" s="302"/>
      <c r="B275" s="309"/>
      <c r="C275" s="310" t="s">
        <v>2607</v>
      </c>
      <c r="D275" s="311"/>
      <c r="E275" s="312">
        <v>19.305</v>
      </c>
      <c r="F275" s="313"/>
      <c r="G275" s="314"/>
      <c r="H275" s="315"/>
      <c r="I275" s="307"/>
      <c r="J275" s="316"/>
      <c r="K275" s="307"/>
      <c r="M275" s="308" t="s">
        <v>2607</v>
      </c>
      <c r="O275" s="293"/>
    </row>
    <row r="276" spans="1:80" x14ac:dyDescent="0.2">
      <c r="A276" s="302"/>
      <c r="B276" s="309"/>
      <c r="C276" s="310" t="s">
        <v>2608</v>
      </c>
      <c r="D276" s="311"/>
      <c r="E276" s="312">
        <v>19.305</v>
      </c>
      <c r="F276" s="313"/>
      <c r="G276" s="314"/>
      <c r="H276" s="315"/>
      <c r="I276" s="307"/>
      <c r="J276" s="316"/>
      <c r="K276" s="307"/>
      <c r="M276" s="308" t="s">
        <v>2608</v>
      </c>
      <c r="O276" s="293"/>
    </row>
    <row r="277" spans="1:80" x14ac:dyDescent="0.2">
      <c r="A277" s="294">
        <v>53</v>
      </c>
      <c r="B277" s="295" t="s">
        <v>2611</v>
      </c>
      <c r="C277" s="296" t="s">
        <v>2612</v>
      </c>
      <c r="D277" s="297" t="s">
        <v>265</v>
      </c>
      <c r="E277" s="298">
        <v>126</v>
      </c>
      <c r="F277" s="298">
        <v>0</v>
      </c>
      <c r="G277" s="299">
        <f>E277*F277</f>
        <v>0</v>
      </c>
      <c r="H277" s="300">
        <v>0</v>
      </c>
      <c r="I277" s="301">
        <f>E277*H277</f>
        <v>0</v>
      </c>
      <c r="J277" s="300">
        <v>-1.8E-3</v>
      </c>
      <c r="K277" s="301">
        <f>E277*J277</f>
        <v>-0.2268</v>
      </c>
      <c r="O277" s="293">
        <v>2</v>
      </c>
      <c r="AA277" s="262">
        <v>1</v>
      </c>
      <c r="AB277" s="262">
        <v>7</v>
      </c>
      <c r="AC277" s="262">
        <v>7</v>
      </c>
      <c r="AZ277" s="262">
        <v>2</v>
      </c>
      <c r="BA277" s="262">
        <f>IF(AZ277=1,G277,0)</f>
        <v>0</v>
      </c>
      <c r="BB277" s="262">
        <f>IF(AZ277=2,G277,0)</f>
        <v>0</v>
      </c>
      <c r="BC277" s="262">
        <f>IF(AZ277=3,G277,0)</f>
        <v>0</v>
      </c>
      <c r="BD277" s="262">
        <f>IF(AZ277=4,G277,0)</f>
        <v>0</v>
      </c>
      <c r="BE277" s="262">
        <f>IF(AZ277=5,G277,0)</f>
        <v>0</v>
      </c>
      <c r="CA277" s="293">
        <v>1</v>
      </c>
      <c r="CB277" s="293">
        <v>7</v>
      </c>
    </row>
    <row r="278" spans="1:80" x14ac:dyDescent="0.2">
      <c r="A278" s="302"/>
      <c r="B278" s="309"/>
      <c r="C278" s="310" t="s">
        <v>2613</v>
      </c>
      <c r="D278" s="311"/>
      <c r="E278" s="312">
        <v>34</v>
      </c>
      <c r="F278" s="313"/>
      <c r="G278" s="314"/>
      <c r="H278" s="315"/>
      <c r="I278" s="307"/>
      <c r="J278" s="316"/>
      <c r="K278" s="307"/>
      <c r="M278" s="308" t="s">
        <v>2613</v>
      </c>
      <c r="O278" s="293"/>
    </row>
    <row r="279" spans="1:80" x14ac:dyDescent="0.2">
      <c r="A279" s="302"/>
      <c r="B279" s="309"/>
      <c r="C279" s="310" t="s">
        <v>2614</v>
      </c>
      <c r="D279" s="311"/>
      <c r="E279" s="312">
        <v>22</v>
      </c>
      <c r="F279" s="313"/>
      <c r="G279" s="314"/>
      <c r="H279" s="315"/>
      <c r="I279" s="307"/>
      <c r="J279" s="316"/>
      <c r="K279" s="307"/>
      <c r="M279" s="308" t="s">
        <v>2614</v>
      </c>
      <c r="O279" s="293"/>
    </row>
    <row r="280" spans="1:80" x14ac:dyDescent="0.2">
      <c r="A280" s="302"/>
      <c r="B280" s="309"/>
      <c r="C280" s="310" t="s">
        <v>2615</v>
      </c>
      <c r="D280" s="311"/>
      <c r="E280" s="312">
        <v>22</v>
      </c>
      <c r="F280" s="313"/>
      <c r="G280" s="314"/>
      <c r="H280" s="315"/>
      <c r="I280" s="307"/>
      <c r="J280" s="316"/>
      <c r="K280" s="307"/>
      <c r="M280" s="308" t="s">
        <v>2615</v>
      </c>
      <c r="O280" s="293"/>
    </row>
    <row r="281" spans="1:80" x14ac:dyDescent="0.2">
      <c r="A281" s="302"/>
      <c r="B281" s="309"/>
      <c r="C281" s="310" t="s">
        <v>2616</v>
      </c>
      <c r="D281" s="311"/>
      <c r="E281" s="312">
        <v>24</v>
      </c>
      <c r="F281" s="313"/>
      <c r="G281" s="314"/>
      <c r="H281" s="315"/>
      <c r="I281" s="307"/>
      <c r="J281" s="316"/>
      <c r="K281" s="307"/>
      <c r="M281" s="308" t="s">
        <v>2616</v>
      </c>
      <c r="O281" s="293"/>
    </row>
    <row r="282" spans="1:80" x14ac:dyDescent="0.2">
      <c r="A282" s="302"/>
      <c r="B282" s="309"/>
      <c r="C282" s="310" t="s">
        <v>2617</v>
      </c>
      <c r="D282" s="311"/>
      <c r="E282" s="312">
        <v>24</v>
      </c>
      <c r="F282" s="313"/>
      <c r="G282" s="314"/>
      <c r="H282" s="315"/>
      <c r="I282" s="307"/>
      <c r="J282" s="316"/>
      <c r="K282" s="307"/>
      <c r="M282" s="308" t="s">
        <v>2617</v>
      </c>
      <c r="O282" s="293"/>
    </row>
    <row r="283" spans="1:80" x14ac:dyDescent="0.2">
      <c r="A283" s="294">
        <v>54</v>
      </c>
      <c r="B283" s="295" t="s">
        <v>2618</v>
      </c>
      <c r="C283" s="296" t="s">
        <v>2619</v>
      </c>
      <c r="D283" s="297" t="s">
        <v>265</v>
      </c>
      <c r="E283" s="298">
        <v>5</v>
      </c>
      <c r="F283" s="298">
        <v>0</v>
      </c>
      <c r="G283" s="299">
        <f>E283*F283</f>
        <v>0</v>
      </c>
      <c r="H283" s="300">
        <v>0</v>
      </c>
      <c r="I283" s="301">
        <f>E283*H283</f>
        <v>0</v>
      </c>
      <c r="J283" s="300">
        <v>-2.2300000000000002E-3</v>
      </c>
      <c r="K283" s="301">
        <f>E283*J283</f>
        <v>-1.115E-2</v>
      </c>
      <c r="O283" s="293">
        <v>2</v>
      </c>
      <c r="AA283" s="262">
        <v>1</v>
      </c>
      <c r="AB283" s="262">
        <v>7</v>
      </c>
      <c r="AC283" s="262">
        <v>7</v>
      </c>
      <c r="AZ283" s="262">
        <v>2</v>
      </c>
      <c r="BA283" s="262">
        <f>IF(AZ283=1,G283,0)</f>
        <v>0</v>
      </c>
      <c r="BB283" s="262">
        <f>IF(AZ283=2,G283,0)</f>
        <v>0</v>
      </c>
      <c r="BC283" s="262">
        <f>IF(AZ283=3,G283,0)</f>
        <v>0</v>
      </c>
      <c r="BD283" s="262">
        <f>IF(AZ283=4,G283,0)</f>
        <v>0</v>
      </c>
      <c r="BE283" s="262">
        <f>IF(AZ283=5,G283,0)</f>
        <v>0</v>
      </c>
      <c r="CA283" s="293">
        <v>1</v>
      </c>
      <c r="CB283" s="293">
        <v>7</v>
      </c>
    </row>
    <row r="284" spans="1:80" x14ac:dyDescent="0.2">
      <c r="A284" s="302"/>
      <c r="B284" s="309"/>
      <c r="C284" s="310" t="s">
        <v>2552</v>
      </c>
      <c r="D284" s="311"/>
      <c r="E284" s="312">
        <v>1</v>
      </c>
      <c r="F284" s="313"/>
      <c r="G284" s="314"/>
      <c r="H284" s="315"/>
      <c r="I284" s="307"/>
      <c r="J284" s="316"/>
      <c r="K284" s="307"/>
      <c r="M284" s="308" t="s">
        <v>2552</v>
      </c>
      <c r="O284" s="293"/>
    </row>
    <row r="285" spans="1:80" x14ac:dyDescent="0.2">
      <c r="A285" s="302"/>
      <c r="B285" s="309"/>
      <c r="C285" s="310" t="s">
        <v>2543</v>
      </c>
      <c r="D285" s="311"/>
      <c r="E285" s="312">
        <v>1</v>
      </c>
      <c r="F285" s="313"/>
      <c r="G285" s="314"/>
      <c r="H285" s="315"/>
      <c r="I285" s="307"/>
      <c r="J285" s="316"/>
      <c r="K285" s="307"/>
      <c r="M285" s="308" t="s">
        <v>2543</v>
      </c>
      <c r="O285" s="293"/>
    </row>
    <row r="286" spans="1:80" x14ac:dyDescent="0.2">
      <c r="A286" s="302"/>
      <c r="B286" s="309"/>
      <c r="C286" s="310" t="s">
        <v>2548</v>
      </c>
      <c r="D286" s="311"/>
      <c r="E286" s="312">
        <v>1</v>
      </c>
      <c r="F286" s="313"/>
      <c r="G286" s="314"/>
      <c r="H286" s="315"/>
      <c r="I286" s="307"/>
      <c r="J286" s="316"/>
      <c r="K286" s="307"/>
      <c r="M286" s="308" t="s">
        <v>2548</v>
      </c>
      <c r="O286" s="293"/>
    </row>
    <row r="287" spans="1:80" x14ac:dyDescent="0.2">
      <c r="A287" s="302"/>
      <c r="B287" s="309"/>
      <c r="C287" s="310" t="s">
        <v>2549</v>
      </c>
      <c r="D287" s="311"/>
      <c r="E287" s="312">
        <v>1</v>
      </c>
      <c r="F287" s="313"/>
      <c r="G287" s="314"/>
      <c r="H287" s="315"/>
      <c r="I287" s="307"/>
      <c r="J287" s="316"/>
      <c r="K287" s="307"/>
      <c r="M287" s="308" t="s">
        <v>2549</v>
      </c>
      <c r="O287" s="293"/>
    </row>
    <row r="288" spans="1:80" x14ac:dyDescent="0.2">
      <c r="A288" s="302"/>
      <c r="B288" s="309"/>
      <c r="C288" s="310" t="s">
        <v>2545</v>
      </c>
      <c r="D288" s="311"/>
      <c r="E288" s="312">
        <v>1</v>
      </c>
      <c r="F288" s="313"/>
      <c r="G288" s="314"/>
      <c r="H288" s="315"/>
      <c r="I288" s="307"/>
      <c r="J288" s="316"/>
      <c r="K288" s="307"/>
      <c r="M288" s="308" t="s">
        <v>2545</v>
      </c>
      <c r="O288" s="293"/>
    </row>
    <row r="289" spans="1:80" x14ac:dyDescent="0.2">
      <c r="A289" s="294">
        <v>55</v>
      </c>
      <c r="B289" s="295" t="s">
        <v>2620</v>
      </c>
      <c r="C289" s="296" t="s">
        <v>2621</v>
      </c>
      <c r="D289" s="297" t="s">
        <v>12</v>
      </c>
      <c r="E289" s="298"/>
      <c r="F289" s="298">
        <v>0</v>
      </c>
      <c r="G289" s="299">
        <f>E289*F289</f>
        <v>0</v>
      </c>
      <c r="H289" s="300">
        <v>0</v>
      </c>
      <c r="I289" s="301">
        <f>E289*H289</f>
        <v>0</v>
      </c>
      <c r="J289" s="300"/>
      <c r="K289" s="301">
        <f>E289*J289</f>
        <v>0</v>
      </c>
      <c r="O289" s="293">
        <v>2</v>
      </c>
      <c r="AA289" s="262">
        <v>7</v>
      </c>
      <c r="AB289" s="262">
        <v>1002</v>
      </c>
      <c r="AC289" s="262">
        <v>5</v>
      </c>
      <c r="AZ289" s="262">
        <v>2</v>
      </c>
      <c r="BA289" s="262">
        <f>IF(AZ289=1,G289,0)</f>
        <v>0</v>
      </c>
      <c r="BB289" s="262">
        <f>IF(AZ289=2,G289,0)</f>
        <v>0</v>
      </c>
      <c r="BC289" s="262">
        <f>IF(AZ289=3,G289,0)</f>
        <v>0</v>
      </c>
      <c r="BD289" s="262">
        <f>IF(AZ289=4,G289,0)</f>
        <v>0</v>
      </c>
      <c r="BE289" s="262">
        <f>IF(AZ289=5,G289,0)</f>
        <v>0</v>
      </c>
      <c r="CA289" s="293">
        <v>7</v>
      </c>
      <c r="CB289" s="293">
        <v>1002</v>
      </c>
    </row>
    <row r="290" spans="1:80" x14ac:dyDescent="0.2">
      <c r="A290" s="317"/>
      <c r="B290" s="318" t="s">
        <v>101</v>
      </c>
      <c r="C290" s="319" t="s">
        <v>1133</v>
      </c>
      <c r="D290" s="320"/>
      <c r="E290" s="321"/>
      <c r="F290" s="322"/>
      <c r="G290" s="323">
        <f>SUM(G257:G289)</f>
        <v>0</v>
      </c>
      <c r="H290" s="324"/>
      <c r="I290" s="325">
        <f>SUM(I257:I289)</f>
        <v>0</v>
      </c>
      <c r="J290" s="324"/>
      <c r="K290" s="325">
        <f>SUM(K257:K289)</f>
        <v>-4.5858045499999998</v>
      </c>
      <c r="O290" s="293">
        <v>4</v>
      </c>
      <c r="BA290" s="326">
        <f>SUM(BA257:BA289)</f>
        <v>0</v>
      </c>
      <c r="BB290" s="326">
        <f>SUM(BB257:BB289)</f>
        <v>0</v>
      </c>
      <c r="BC290" s="326">
        <f>SUM(BC257:BC289)</f>
        <v>0</v>
      </c>
      <c r="BD290" s="326">
        <f>SUM(BD257:BD289)</f>
        <v>0</v>
      </c>
      <c r="BE290" s="326">
        <f>SUM(BE257:BE289)</f>
        <v>0</v>
      </c>
    </row>
    <row r="291" spans="1:80" x14ac:dyDescent="0.2">
      <c r="A291" s="283" t="s">
        <v>97</v>
      </c>
      <c r="B291" s="284" t="s">
        <v>643</v>
      </c>
      <c r="C291" s="285" t="s">
        <v>644</v>
      </c>
      <c r="D291" s="286"/>
      <c r="E291" s="287"/>
      <c r="F291" s="287"/>
      <c r="G291" s="288"/>
      <c r="H291" s="289"/>
      <c r="I291" s="290"/>
      <c r="J291" s="291"/>
      <c r="K291" s="292"/>
      <c r="O291" s="293">
        <v>1</v>
      </c>
    </row>
    <row r="292" spans="1:80" x14ac:dyDescent="0.2">
      <c r="A292" s="294">
        <v>56</v>
      </c>
      <c r="B292" s="295" t="s">
        <v>2622</v>
      </c>
      <c r="C292" s="296" t="s">
        <v>2623</v>
      </c>
      <c r="D292" s="297" t="s">
        <v>195</v>
      </c>
      <c r="E292" s="298">
        <v>47.2</v>
      </c>
      <c r="F292" s="298">
        <v>0</v>
      </c>
      <c r="G292" s="299">
        <f>E292*F292</f>
        <v>0</v>
      </c>
      <c r="H292" s="300">
        <v>0</v>
      </c>
      <c r="I292" s="301">
        <f>E292*H292</f>
        <v>0</v>
      </c>
      <c r="J292" s="300">
        <v>-1.7999999999999999E-2</v>
      </c>
      <c r="K292" s="301">
        <f>E292*J292</f>
        <v>-0.84960000000000002</v>
      </c>
      <c r="O292" s="293">
        <v>2</v>
      </c>
      <c r="AA292" s="262">
        <v>1</v>
      </c>
      <c r="AB292" s="262">
        <v>7</v>
      </c>
      <c r="AC292" s="262">
        <v>7</v>
      </c>
      <c r="AZ292" s="262">
        <v>2</v>
      </c>
      <c r="BA292" s="262">
        <f>IF(AZ292=1,G292,0)</f>
        <v>0</v>
      </c>
      <c r="BB292" s="262">
        <f>IF(AZ292=2,G292,0)</f>
        <v>0</v>
      </c>
      <c r="BC292" s="262">
        <f>IF(AZ292=3,G292,0)</f>
        <v>0</v>
      </c>
      <c r="BD292" s="262">
        <f>IF(AZ292=4,G292,0)</f>
        <v>0</v>
      </c>
      <c r="BE292" s="262">
        <f>IF(AZ292=5,G292,0)</f>
        <v>0</v>
      </c>
      <c r="CA292" s="293">
        <v>1</v>
      </c>
      <c r="CB292" s="293">
        <v>7</v>
      </c>
    </row>
    <row r="293" spans="1:80" x14ac:dyDescent="0.2">
      <c r="A293" s="302"/>
      <c r="B293" s="309"/>
      <c r="C293" s="310" t="s">
        <v>2624</v>
      </c>
      <c r="D293" s="311"/>
      <c r="E293" s="312">
        <v>13.6</v>
      </c>
      <c r="F293" s="313"/>
      <c r="G293" s="314"/>
      <c r="H293" s="315"/>
      <c r="I293" s="307"/>
      <c r="J293" s="316"/>
      <c r="K293" s="307"/>
      <c r="M293" s="308" t="s">
        <v>2624</v>
      </c>
      <c r="O293" s="293"/>
    </row>
    <row r="294" spans="1:80" x14ac:dyDescent="0.2">
      <c r="A294" s="302"/>
      <c r="B294" s="309"/>
      <c r="C294" s="310" t="s">
        <v>2625</v>
      </c>
      <c r="D294" s="311"/>
      <c r="E294" s="312">
        <v>7.2</v>
      </c>
      <c r="F294" s="313"/>
      <c r="G294" s="314"/>
      <c r="H294" s="315"/>
      <c r="I294" s="307"/>
      <c r="J294" s="316"/>
      <c r="K294" s="307"/>
      <c r="M294" s="308" t="s">
        <v>2625</v>
      </c>
      <c r="O294" s="293"/>
    </row>
    <row r="295" spans="1:80" x14ac:dyDescent="0.2">
      <c r="A295" s="302"/>
      <c r="B295" s="309"/>
      <c r="C295" s="310" t="s">
        <v>2626</v>
      </c>
      <c r="D295" s="311"/>
      <c r="E295" s="312">
        <v>7.2</v>
      </c>
      <c r="F295" s="313"/>
      <c r="G295" s="314"/>
      <c r="H295" s="315"/>
      <c r="I295" s="307"/>
      <c r="J295" s="316"/>
      <c r="K295" s="307"/>
      <c r="M295" s="308" t="s">
        <v>2626</v>
      </c>
      <c r="O295" s="293"/>
    </row>
    <row r="296" spans="1:80" x14ac:dyDescent="0.2">
      <c r="A296" s="302"/>
      <c r="B296" s="309"/>
      <c r="C296" s="310" t="s">
        <v>2627</v>
      </c>
      <c r="D296" s="311"/>
      <c r="E296" s="312">
        <v>9.6</v>
      </c>
      <c r="F296" s="313"/>
      <c r="G296" s="314"/>
      <c r="H296" s="315"/>
      <c r="I296" s="307"/>
      <c r="J296" s="316"/>
      <c r="K296" s="307"/>
      <c r="M296" s="308" t="s">
        <v>2627</v>
      </c>
      <c r="O296" s="293"/>
    </row>
    <row r="297" spans="1:80" x14ac:dyDescent="0.2">
      <c r="A297" s="302"/>
      <c r="B297" s="309"/>
      <c r="C297" s="310" t="s">
        <v>2628</v>
      </c>
      <c r="D297" s="311"/>
      <c r="E297" s="312">
        <v>9.6</v>
      </c>
      <c r="F297" s="313"/>
      <c r="G297" s="314"/>
      <c r="H297" s="315"/>
      <c r="I297" s="307"/>
      <c r="J297" s="316"/>
      <c r="K297" s="307"/>
      <c r="M297" s="308" t="s">
        <v>2628</v>
      </c>
      <c r="O297" s="293"/>
    </row>
    <row r="298" spans="1:80" x14ac:dyDescent="0.2">
      <c r="A298" s="294">
        <v>57</v>
      </c>
      <c r="B298" s="295" t="s">
        <v>934</v>
      </c>
      <c r="C298" s="296" t="s">
        <v>935</v>
      </c>
      <c r="D298" s="297" t="s">
        <v>936</v>
      </c>
      <c r="E298" s="298">
        <v>2884</v>
      </c>
      <c r="F298" s="298">
        <v>0</v>
      </c>
      <c r="G298" s="299">
        <f>E298*F298</f>
        <v>0</v>
      </c>
      <c r="H298" s="300">
        <v>5.0000000000000002E-5</v>
      </c>
      <c r="I298" s="301">
        <f>E298*H298</f>
        <v>0.14419999999999999</v>
      </c>
      <c r="J298" s="300">
        <v>-1E-3</v>
      </c>
      <c r="K298" s="301">
        <f>E298*J298</f>
        <v>-2.8839999999999999</v>
      </c>
      <c r="O298" s="293">
        <v>2</v>
      </c>
      <c r="AA298" s="262">
        <v>1</v>
      </c>
      <c r="AB298" s="262">
        <v>7</v>
      </c>
      <c r="AC298" s="262">
        <v>7</v>
      </c>
      <c r="AZ298" s="262">
        <v>2</v>
      </c>
      <c r="BA298" s="262">
        <f>IF(AZ298=1,G298,0)</f>
        <v>0</v>
      </c>
      <c r="BB298" s="262">
        <f>IF(AZ298=2,G298,0)</f>
        <v>0</v>
      </c>
      <c r="BC298" s="262">
        <f>IF(AZ298=3,G298,0)</f>
        <v>0</v>
      </c>
      <c r="BD298" s="262">
        <f>IF(AZ298=4,G298,0)</f>
        <v>0</v>
      </c>
      <c r="BE298" s="262">
        <f>IF(AZ298=5,G298,0)</f>
        <v>0</v>
      </c>
      <c r="CA298" s="293">
        <v>1</v>
      </c>
      <c r="CB298" s="293">
        <v>7</v>
      </c>
    </row>
    <row r="299" spans="1:80" x14ac:dyDescent="0.2">
      <c r="A299" s="302"/>
      <c r="B299" s="303"/>
      <c r="C299" s="304" t="s">
        <v>2629</v>
      </c>
      <c r="D299" s="305"/>
      <c r="E299" s="305"/>
      <c r="F299" s="305"/>
      <c r="G299" s="306"/>
      <c r="I299" s="307"/>
      <c r="K299" s="307"/>
      <c r="L299" s="308" t="s">
        <v>2629</v>
      </c>
      <c r="O299" s="293">
        <v>3</v>
      </c>
    </row>
    <row r="300" spans="1:80" x14ac:dyDescent="0.2">
      <c r="A300" s="302"/>
      <c r="B300" s="303"/>
      <c r="C300" s="304" t="s">
        <v>2630</v>
      </c>
      <c r="D300" s="305"/>
      <c r="E300" s="305"/>
      <c r="F300" s="305"/>
      <c r="G300" s="306"/>
      <c r="I300" s="307"/>
      <c r="K300" s="307"/>
      <c r="L300" s="308" t="s">
        <v>2630</v>
      </c>
      <c r="O300" s="293">
        <v>3</v>
      </c>
    </row>
    <row r="301" spans="1:80" x14ac:dyDescent="0.2">
      <c r="A301" s="302"/>
      <c r="B301" s="309"/>
      <c r="C301" s="310" t="s">
        <v>2631</v>
      </c>
      <c r="D301" s="311"/>
      <c r="E301" s="312">
        <v>211.5</v>
      </c>
      <c r="F301" s="313"/>
      <c r="G301" s="314"/>
      <c r="H301" s="315"/>
      <c r="I301" s="307"/>
      <c r="J301" s="316"/>
      <c r="K301" s="307"/>
      <c r="M301" s="308" t="s">
        <v>2631</v>
      </c>
      <c r="O301" s="293"/>
    </row>
    <row r="302" spans="1:80" x14ac:dyDescent="0.2">
      <c r="A302" s="302"/>
      <c r="B302" s="309"/>
      <c r="C302" s="310" t="s">
        <v>2632</v>
      </c>
      <c r="D302" s="311"/>
      <c r="E302" s="312">
        <v>788.5</v>
      </c>
      <c r="F302" s="313"/>
      <c r="G302" s="314"/>
      <c r="H302" s="315"/>
      <c r="I302" s="307"/>
      <c r="J302" s="316"/>
      <c r="K302" s="307"/>
      <c r="M302" s="308" t="s">
        <v>2632</v>
      </c>
      <c r="O302" s="293"/>
    </row>
    <row r="303" spans="1:80" x14ac:dyDescent="0.2">
      <c r="A303" s="302"/>
      <c r="B303" s="309"/>
      <c r="C303" s="310" t="s">
        <v>2633</v>
      </c>
      <c r="D303" s="311"/>
      <c r="E303" s="312">
        <v>648.5</v>
      </c>
      <c r="F303" s="313"/>
      <c r="G303" s="314"/>
      <c r="H303" s="315"/>
      <c r="I303" s="307"/>
      <c r="J303" s="316"/>
      <c r="K303" s="307"/>
      <c r="M303" s="308" t="s">
        <v>2633</v>
      </c>
      <c r="O303" s="293"/>
    </row>
    <row r="304" spans="1:80" x14ac:dyDescent="0.2">
      <c r="A304" s="302"/>
      <c r="B304" s="309"/>
      <c r="C304" s="310" t="s">
        <v>2634</v>
      </c>
      <c r="D304" s="311"/>
      <c r="E304" s="312">
        <v>648.5</v>
      </c>
      <c r="F304" s="313"/>
      <c r="G304" s="314"/>
      <c r="H304" s="315"/>
      <c r="I304" s="307"/>
      <c r="J304" s="316"/>
      <c r="K304" s="307"/>
      <c r="M304" s="308" t="s">
        <v>2634</v>
      </c>
      <c r="O304" s="293"/>
    </row>
    <row r="305" spans="1:80" x14ac:dyDescent="0.2">
      <c r="A305" s="302"/>
      <c r="B305" s="309"/>
      <c r="C305" s="310" t="s">
        <v>2635</v>
      </c>
      <c r="D305" s="311"/>
      <c r="E305" s="312">
        <v>587</v>
      </c>
      <c r="F305" s="313"/>
      <c r="G305" s="314"/>
      <c r="H305" s="315"/>
      <c r="I305" s="307"/>
      <c r="J305" s="316"/>
      <c r="K305" s="307"/>
      <c r="M305" s="308" t="s">
        <v>2635</v>
      </c>
      <c r="O305" s="293"/>
    </row>
    <row r="306" spans="1:80" x14ac:dyDescent="0.2">
      <c r="A306" s="294">
        <v>58</v>
      </c>
      <c r="B306" s="295" t="s">
        <v>1037</v>
      </c>
      <c r="C306" s="296" t="s">
        <v>1038</v>
      </c>
      <c r="D306" s="297" t="s">
        <v>936</v>
      </c>
      <c r="E306" s="298">
        <v>2945.2</v>
      </c>
      <c r="F306" s="298">
        <v>0</v>
      </c>
      <c r="G306" s="299">
        <f>E306*F306</f>
        <v>0</v>
      </c>
      <c r="H306" s="300">
        <v>5.0000000000000002E-5</v>
      </c>
      <c r="I306" s="301">
        <f>E306*H306</f>
        <v>0.14726</v>
      </c>
      <c r="J306" s="300">
        <v>-1E-3</v>
      </c>
      <c r="K306" s="301">
        <f>E306*J306</f>
        <v>-2.9451999999999998</v>
      </c>
      <c r="O306" s="293">
        <v>2</v>
      </c>
      <c r="AA306" s="262">
        <v>1</v>
      </c>
      <c r="AB306" s="262">
        <v>0</v>
      </c>
      <c r="AC306" s="262">
        <v>0</v>
      </c>
      <c r="AZ306" s="262">
        <v>2</v>
      </c>
      <c r="BA306" s="262">
        <f>IF(AZ306=1,G306,0)</f>
        <v>0</v>
      </c>
      <c r="BB306" s="262">
        <f>IF(AZ306=2,G306,0)</f>
        <v>0</v>
      </c>
      <c r="BC306" s="262">
        <f>IF(AZ306=3,G306,0)</f>
        <v>0</v>
      </c>
      <c r="BD306" s="262">
        <f>IF(AZ306=4,G306,0)</f>
        <v>0</v>
      </c>
      <c r="BE306" s="262">
        <f>IF(AZ306=5,G306,0)</f>
        <v>0</v>
      </c>
      <c r="CA306" s="293">
        <v>1</v>
      </c>
      <c r="CB306" s="293">
        <v>0</v>
      </c>
    </row>
    <row r="307" spans="1:80" x14ac:dyDescent="0.2">
      <c r="A307" s="302"/>
      <c r="B307" s="303"/>
      <c r="C307" s="304" t="s">
        <v>2636</v>
      </c>
      <c r="D307" s="305"/>
      <c r="E307" s="305"/>
      <c r="F307" s="305"/>
      <c r="G307" s="306"/>
      <c r="I307" s="307"/>
      <c r="K307" s="307"/>
      <c r="L307" s="308" t="s">
        <v>2636</v>
      </c>
      <c r="O307" s="293">
        <v>3</v>
      </c>
    </row>
    <row r="308" spans="1:80" x14ac:dyDescent="0.2">
      <c r="A308" s="302"/>
      <c r="B308" s="309"/>
      <c r="C308" s="310" t="s">
        <v>2637</v>
      </c>
      <c r="D308" s="311"/>
      <c r="E308" s="312">
        <v>600</v>
      </c>
      <c r="F308" s="313"/>
      <c r="G308" s="314"/>
      <c r="H308" s="315"/>
      <c r="I308" s="307"/>
      <c r="J308" s="316"/>
      <c r="K308" s="307"/>
      <c r="M308" s="308" t="s">
        <v>2637</v>
      </c>
      <c r="O308" s="293"/>
    </row>
    <row r="309" spans="1:80" x14ac:dyDescent="0.2">
      <c r="A309" s="302"/>
      <c r="B309" s="309"/>
      <c r="C309" s="310" t="s">
        <v>2638</v>
      </c>
      <c r="D309" s="311"/>
      <c r="E309" s="312">
        <v>2345.1999999999998</v>
      </c>
      <c r="F309" s="313"/>
      <c r="G309" s="314"/>
      <c r="H309" s="315"/>
      <c r="I309" s="307"/>
      <c r="J309" s="316"/>
      <c r="K309" s="307"/>
      <c r="M309" s="308" t="s">
        <v>2638</v>
      </c>
      <c r="O309" s="293"/>
    </row>
    <row r="310" spans="1:80" x14ac:dyDescent="0.2">
      <c r="A310" s="294">
        <v>59</v>
      </c>
      <c r="B310" s="295" t="s">
        <v>2639</v>
      </c>
      <c r="C310" s="296" t="s">
        <v>2640</v>
      </c>
      <c r="D310" s="297" t="s">
        <v>12</v>
      </c>
      <c r="E310" s="298"/>
      <c r="F310" s="298">
        <v>0</v>
      </c>
      <c r="G310" s="299">
        <f>E310*F310</f>
        <v>0</v>
      </c>
      <c r="H310" s="300">
        <v>0</v>
      </c>
      <c r="I310" s="301">
        <f>E310*H310</f>
        <v>0</v>
      </c>
      <c r="J310" s="300"/>
      <c r="K310" s="301">
        <f>E310*J310</f>
        <v>0</v>
      </c>
      <c r="O310" s="293">
        <v>2</v>
      </c>
      <c r="AA310" s="262">
        <v>7</v>
      </c>
      <c r="AB310" s="262">
        <v>1002</v>
      </c>
      <c r="AC310" s="262">
        <v>5</v>
      </c>
      <c r="AZ310" s="262">
        <v>2</v>
      </c>
      <c r="BA310" s="262">
        <f>IF(AZ310=1,G310,0)</f>
        <v>0</v>
      </c>
      <c r="BB310" s="262">
        <f>IF(AZ310=2,G310,0)</f>
        <v>0</v>
      </c>
      <c r="BC310" s="262">
        <f>IF(AZ310=3,G310,0)</f>
        <v>0</v>
      </c>
      <c r="BD310" s="262">
        <f>IF(AZ310=4,G310,0)</f>
        <v>0</v>
      </c>
      <c r="BE310" s="262">
        <f>IF(AZ310=5,G310,0)</f>
        <v>0</v>
      </c>
      <c r="CA310" s="293">
        <v>7</v>
      </c>
      <c r="CB310" s="293">
        <v>1002</v>
      </c>
    </row>
    <row r="311" spans="1:80" x14ac:dyDescent="0.2">
      <c r="A311" s="317"/>
      <c r="B311" s="318" t="s">
        <v>101</v>
      </c>
      <c r="C311" s="319" t="s">
        <v>645</v>
      </c>
      <c r="D311" s="320"/>
      <c r="E311" s="321"/>
      <c r="F311" s="322"/>
      <c r="G311" s="323">
        <f>SUM(G291:G310)</f>
        <v>0</v>
      </c>
      <c r="H311" s="324"/>
      <c r="I311" s="325">
        <f>SUM(I291:I310)</f>
        <v>0.29146</v>
      </c>
      <c r="J311" s="324"/>
      <c r="K311" s="325">
        <f>SUM(K291:K310)</f>
        <v>-6.6787999999999998</v>
      </c>
      <c r="O311" s="293">
        <v>4</v>
      </c>
      <c r="BA311" s="326">
        <f>SUM(BA291:BA310)</f>
        <v>0</v>
      </c>
      <c r="BB311" s="326">
        <f>SUM(BB291:BB310)</f>
        <v>0</v>
      </c>
      <c r="BC311" s="326">
        <f>SUM(BC291:BC310)</f>
        <v>0</v>
      </c>
      <c r="BD311" s="326">
        <f>SUM(BD291:BD310)</f>
        <v>0</v>
      </c>
      <c r="BE311" s="326">
        <f>SUM(BE291:BE310)</f>
        <v>0</v>
      </c>
    </row>
    <row r="312" spans="1:80" x14ac:dyDescent="0.2">
      <c r="A312" s="283" t="s">
        <v>97</v>
      </c>
      <c r="B312" s="284" t="s">
        <v>2641</v>
      </c>
      <c r="C312" s="285" t="s">
        <v>2642</v>
      </c>
      <c r="D312" s="286"/>
      <c r="E312" s="287"/>
      <c r="F312" s="287"/>
      <c r="G312" s="288"/>
      <c r="H312" s="289"/>
      <c r="I312" s="290"/>
      <c r="J312" s="291"/>
      <c r="K312" s="292"/>
      <c r="O312" s="293">
        <v>1</v>
      </c>
    </row>
    <row r="313" spans="1:80" x14ac:dyDescent="0.2">
      <c r="A313" s="294">
        <v>60</v>
      </c>
      <c r="B313" s="295" t="s">
        <v>2644</v>
      </c>
      <c r="C313" s="296" t="s">
        <v>2645</v>
      </c>
      <c r="D313" s="297" t="s">
        <v>195</v>
      </c>
      <c r="E313" s="298">
        <v>1343.09</v>
      </c>
      <c r="F313" s="298">
        <v>0</v>
      </c>
      <c r="G313" s="299">
        <f>E313*F313</f>
        <v>0</v>
      </c>
      <c r="H313" s="300">
        <v>0</v>
      </c>
      <c r="I313" s="301">
        <f>E313*H313</f>
        <v>0</v>
      </c>
      <c r="J313" s="300">
        <v>-2.5000000000000001E-2</v>
      </c>
      <c r="K313" s="301">
        <f>E313*J313</f>
        <v>-33.577249999999999</v>
      </c>
      <c r="O313" s="293">
        <v>2</v>
      </c>
      <c r="AA313" s="262">
        <v>1</v>
      </c>
      <c r="AB313" s="262">
        <v>7</v>
      </c>
      <c r="AC313" s="262">
        <v>7</v>
      </c>
      <c r="AZ313" s="262">
        <v>2</v>
      </c>
      <c r="BA313" s="262">
        <f>IF(AZ313=1,G313,0)</f>
        <v>0</v>
      </c>
      <c r="BB313" s="262">
        <f>IF(AZ313=2,G313,0)</f>
        <v>0</v>
      </c>
      <c r="BC313" s="262">
        <f>IF(AZ313=3,G313,0)</f>
        <v>0</v>
      </c>
      <c r="BD313" s="262">
        <f>IF(AZ313=4,G313,0)</f>
        <v>0</v>
      </c>
      <c r="BE313" s="262">
        <f>IF(AZ313=5,G313,0)</f>
        <v>0</v>
      </c>
      <c r="CA313" s="293">
        <v>1</v>
      </c>
      <c r="CB313" s="293">
        <v>7</v>
      </c>
    </row>
    <row r="314" spans="1:80" x14ac:dyDescent="0.2">
      <c r="A314" s="302"/>
      <c r="B314" s="309"/>
      <c r="C314" s="310" t="s">
        <v>2646</v>
      </c>
      <c r="D314" s="311"/>
      <c r="E314" s="312">
        <v>251.41</v>
      </c>
      <c r="F314" s="313"/>
      <c r="G314" s="314"/>
      <c r="H314" s="315"/>
      <c r="I314" s="307"/>
      <c r="J314" s="316"/>
      <c r="K314" s="307"/>
      <c r="M314" s="308" t="s">
        <v>2646</v>
      </c>
      <c r="O314" s="293"/>
    </row>
    <row r="315" spans="1:80" x14ac:dyDescent="0.2">
      <c r="A315" s="302"/>
      <c r="B315" s="309"/>
      <c r="C315" s="310" t="s">
        <v>2647</v>
      </c>
      <c r="D315" s="311"/>
      <c r="E315" s="312">
        <v>272.92</v>
      </c>
      <c r="F315" s="313"/>
      <c r="G315" s="314"/>
      <c r="H315" s="315"/>
      <c r="I315" s="307"/>
      <c r="J315" s="316"/>
      <c r="K315" s="307"/>
      <c r="M315" s="308" t="s">
        <v>2647</v>
      </c>
      <c r="O315" s="293"/>
    </row>
    <row r="316" spans="1:80" x14ac:dyDescent="0.2">
      <c r="A316" s="302"/>
      <c r="B316" s="309"/>
      <c r="C316" s="310" t="s">
        <v>2648</v>
      </c>
      <c r="D316" s="311"/>
      <c r="E316" s="312">
        <v>272.92</v>
      </c>
      <c r="F316" s="313"/>
      <c r="G316" s="314"/>
      <c r="H316" s="315"/>
      <c r="I316" s="307"/>
      <c r="J316" s="316"/>
      <c r="K316" s="307"/>
      <c r="M316" s="308" t="s">
        <v>2648</v>
      </c>
      <c r="O316" s="293"/>
    </row>
    <row r="317" spans="1:80" x14ac:dyDescent="0.2">
      <c r="A317" s="302"/>
      <c r="B317" s="309"/>
      <c r="C317" s="310" t="s">
        <v>2649</v>
      </c>
      <c r="D317" s="311"/>
      <c r="E317" s="312">
        <v>272.92</v>
      </c>
      <c r="F317" s="313"/>
      <c r="G317" s="314"/>
      <c r="H317" s="315"/>
      <c r="I317" s="307"/>
      <c r="J317" s="316"/>
      <c r="K317" s="307"/>
      <c r="M317" s="308" t="s">
        <v>2649</v>
      </c>
      <c r="O317" s="293"/>
    </row>
    <row r="318" spans="1:80" x14ac:dyDescent="0.2">
      <c r="A318" s="302"/>
      <c r="B318" s="309"/>
      <c r="C318" s="310" t="s">
        <v>2650</v>
      </c>
      <c r="D318" s="311"/>
      <c r="E318" s="312">
        <v>272.92</v>
      </c>
      <c r="F318" s="313"/>
      <c r="G318" s="314"/>
      <c r="H318" s="315"/>
      <c r="I318" s="307"/>
      <c r="J318" s="316"/>
      <c r="K318" s="307"/>
      <c r="M318" s="308" t="s">
        <v>2650</v>
      </c>
      <c r="O318" s="293"/>
    </row>
    <row r="319" spans="1:80" x14ac:dyDescent="0.2">
      <c r="A319" s="294">
        <v>61</v>
      </c>
      <c r="B319" s="295" t="s">
        <v>2651</v>
      </c>
      <c r="C319" s="296" t="s">
        <v>2652</v>
      </c>
      <c r="D319" s="297" t="s">
        <v>12</v>
      </c>
      <c r="E319" s="298"/>
      <c r="F319" s="298">
        <v>0</v>
      </c>
      <c r="G319" s="299">
        <f>E319*F319</f>
        <v>0</v>
      </c>
      <c r="H319" s="300">
        <v>0</v>
      </c>
      <c r="I319" s="301">
        <f>E319*H319</f>
        <v>0</v>
      </c>
      <c r="J319" s="300"/>
      <c r="K319" s="301">
        <f>E319*J319</f>
        <v>0</v>
      </c>
      <c r="O319" s="293">
        <v>2</v>
      </c>
      <c r="AA319" s="262">
        <v>7</v>
      </c>
      <c r="AB319" s="262">
        <v>1002</v>
      </c>
      <c r="AC319" s="262">
        <v>5</v>
      </c>
      <c r="AZ319" s="262">
        <v>2</v>
      </c>
      <c r="BA319" s="262">
        <f>IF(AZ319=1,G319,0)</f>
        <v>0</v>
      </c>
      <c r="BB319" s="262">
        <f>IF(AZ319=2,G319,0)</f>
        <v>0</v>
      </c>
      <c r="BC319" s="262">
        <f>IF(AZ319=3,G319,0)</f>
        <v>0</v>
      </c>
      <c r="BD319" s="262">
        <f>IF(AZ319=4,G319,0)</f>
        <v>0</v>
      </c>
      <c r="BE319" s="262">
        <f>IF(AZ319=5,G319,0)</f>
        <v>0</v>
      </c>
      <c r="CA319" s="293">
        <v>7</v>
      </c>
      <c r="CB319" s="293">
        <v>1002</v>
      </c>
    </row>
    <row r="320" spans="1:80" x14ac:dyDescent="0.2">
      <c r="A320" s="317"/>
      <c r="B320" s="318" t="s">
        <v>101</v>
      </c>
      <c r="C320" s="319" t="s">
        <v>2643</v>
      </c>
      <c r="D320" s="320"/>
      <c r="E320" s="321"/>
      <c r="F320" s="322"/>
      <c r="G320" s="323">
        <f>SUM(G312:G319)</f>
        <v>0</v>
      </c>
      <c r="H320" s="324"/>
      <c r="I320" s="325">
        <f>SUM(I312:I319)</f>
        <v>0</v>
      </c>
      <c r="J320" s="324"/>
      <c r="K320" s="325">
        <f>SUM(K312:K319)</f>
        <v>-33.577249999999999</v>
      </c>
      <c r="O320" s="293">
        <v>4</v>
      </c>
      <c r="BA320" s="326">
        <f>SUM(BA312:BA319)</f>
        <v>0</v>
      </c>
      <c r="BB320" s="326">
        <f>SUM(BB312:BB319)</f>
        <v>0</v>
      </c>
      <c r="BC320" s="326">
        <f>SUM(BC312:BC319)</f>
        <v>0</v>
      </c>
      <c r="BD320" s="326">
        <f>SUM(BD312:BD319)</f>
        <v>0</v>
      </c>
      <c r="BE320" s="326">
        <f>SUM(BE312:BE319)</f>
        <v>0</v>
      </c>
    </row>
    <row r="321" spans="1:80" x14ac:dyDescent="0.2">
      <c r="A321" s="283" t="s">
        <v>97</v>
      </c>
      <c r="B321" s="284" t="s">
        <v>2653</v>
      </c>
      <c r="C321" s="285" t="s">
        <v>2654</v>
      </c>
      <c r="D321" s="286"/>
      <c r="E321" s="287"/>
      <c r="F321" s="287"/>
      <c r="G321" s="288"/>
      <c r="H321" s="289"/>
      <c r="I321" s="290"/>
      <c r="J321" s="291"/>
      <c r="K321" s="292"/>
      <c r="O321" s="293">
        <v>1</v>
      </c>
    </row>
    <row r="322" spans="1:80" x14ac:dyDescent="0.2">
      <c r="A322" s="294">
        <v>62</v>
      </c>
      <c r="B322" s="295" t="s">
        <v>2656</v>
      </c>
      <c r="C322" s="296" t="s">
        <v>2657</v>
      </c>
      <c r="D322" s="297" t="s">
        <v>202</v>
      </c>
      <c r="E322" s="298">
        <v>1675.36</v>
      </c>
      <c r="F322" s="298">
        <v>0</v>
      </c>
      <c r="G322" s="299">
        <f>E322*F322</f>
        <v>0</v>
      </c>
      <c r="H322" s="300">
        <v>0</v>
      </c>
      <c r="I322" s="301">
        <f>E322*H322</f>
        <v>0</v>
      </c>
      <c r="J322" s="300">
        <v>0</v>
      </c>
      <c r="K322" s="301">
        <f>E322*J322</f>
        <v>0</v>
      </c>
      <c r="O322" s="293">
        <v>2</v>
      </c>
      <c r="AA322" s="262">
        <v>1</v>
      </c>
      <c r="AB322" s="262">
        <v>7</v>
      </c>
      <c r="AC322" s="262">
        <v>7</v>
      </c>
      <c r="AZ322" s="262">
        <v>2</v>
      </c>
      <c r="BA322" s="262">
        <f>IF(AZ322=1,G322,0)</f>
        <v>0</v>
      </c>
      <c r="BB322" s="262">
        <f>IF(AZ322=2,G322,0)</f>
        <v>0</v>
      </c>
      <c r="BC322" s="262">
        <f>IF(AZ322=3,G322,0)</f>
        <v>0</v>
      </c>
      <c r="BD322" s="262">
        <f>IF(AZ322=4,G322,0)</f>
        <v>0</v>
      </c>
      <c r="BE322" s="262">
        <f>IF(AZ322=5,G322,0)</f>
        <v>0</v>
      </c>
      <c r="CA322" s="293">
        <v>1</v>
      </c>
      <c r="CB322" s="293">
        <v>7</v>
      </c>
    </row>
    <row r="323" spans="1:80" x14ac:dyDescent="0.2">
      <c r="A323" s="302"/>
      <c r="B323" s="309"/>
      <c r="C323" s="310" t="s">
        <v>2658</v>
      </c>
      <c r="D323" s="311"/>
      <c r="E323" s="312">
        <v>314.16000000000003</v>
      </c>
      <c r="F323" s="313"/>
      <c r="G323" s="314"/>
      <c r="H323" s="315"/>
      <c r="I323" s="307"/>
      <c r="J323" s="316"/>
      <c r="K323" s="307"/>
      <c r="M323" s="308" t="s">
        <v>2658</v>
      </c>
      <c r="O323" s="293"/>
    </row>
    <row r="324" spans="1:80" x14ac:dyDescent="0.2">
      <c r="A324" s="302"/>
      <c r="B324" s="309"/>
      <c r="C324" s="310" t="s">
        <v>2659</v>
      </c>
      <c r="D324" s="311"/>
      <c r="E324" s="312">
        <v>1361.2</v>
      </c>
      <c r="F324" s="313"/>
      <c r="G324" s="314"/>
      <c r="H324" s="315"/>
      <c r="I324" s="307"/>
      <c r="J324" s="316"/>
      <c r="K324" s="307"/>
      <c r="M324" s="308" t="s">
        <v>2659</v>
      </c>
      <c r="O324" s="293"/>
    </row>
    <row r="325" spans="1:80" x14ac:dyDescent="0.2">
      <c r="A325" s="294">
        <v>63</v>
      </c>
      <c r="B325" s="295" t="s">
        <v>2660</v>
      </c>
      <c r="C325" s="296" t="s">
        <v>2661</v>
      </c>
      <c r="D325" s="297" t="s">
        <v>195</v>
      </c>
      <c r="E325" s="298">
        <v>1762.33</v>
      </c>
      <c r="F325" s="298">
        <v>0</v>
      </c>
      <c r="G325" s="299">
        <f>E325*F325</f>
        <v>0</v>
      </c>
      <c r="H325" s="300">
        <v>0</v>
      </c>
      <c r="I325" s="301">
        <f>E325*H325</f>
        <v>0</v>
      </c>
      <c r="J325" s="300">
        <v>-1E-3</v>
      </c>
      <c r="K325" s="301">
        <f>E325*J325</f>
        <v>-1.76233</v>
      </c>
      <c r="O325" s="293">
        <v>2</v>
      </c>
      <c r="AA325" s="262">
        <v>1</v>
      </c>
      <c r="AB325" s="262">
        <v>7</v>
      </c>
      <c r="AC325" s="262">
        <v>7</v>
      </c>
      <c r="AZ325" s="262">
        <v>2</v>
      </c>
      <c r="BA325" s="262">
        <f>IF(AZ325=1,G325,0)</f>
        <v>0</v>
      </c>
      <c r="BB325" s="262">
        <f>IF(AZ325=2,G325,0)</f>
        <v>0</v>
      </c>
      <c r="BC325" s="262">
        <f>IF(AZ325=3,G325,0)</f>
        <v>0</v>
      </c>
      <c r="BD325" s="262">
        <f>IF(AZ325=4,G325,0)</f>
        <v>0</v>
      </c>
      <c r="BE325" s="262">
        <f>IF(AZ325=5,G325,0)</f>
        <v>0</v>
      </c>
      <c r="CA325" s="293">
        <v>1</v>
      </c>
      <c r="CB325" s="293">
        <v>7</v>
      </c>
    </row>
    <row r="326" spans="1:80" ht="22.5" x14ac:dyDescent="0.2">
      <c r="A326" s="302"/>
      <c r="B326" s="309"/>
      <c r="C326" s="310" t="s">
        <v>2662</v>
      </c>
      <c r="D326" s="311"/>
      <c r="E326" s="312">
        <v>319.74</v>
      </c>
      <c r="F326" s="313"/>
      <c r="G326" s="314"/>
      <c r="H326" s="315"/>
      <c r="I326" s="307"/>
      <c r="J326" s="316"/>
      <c r="K326" s="307"/>
      <c r="M326" s="308" t="s">
        <v>2662</v>
      </c>
      <c r="O326" s="293"/>
    </row>
    <row r="327" spans="1:80" x14ac:dyDescent="0.2">
      <c r="A327" s="302"/>
      <c r="B327" s="309"/>
      <c r="C327" s="310" t="s">
        <v>2663</v>
      </c>
      <c r="D327" s="311"/>
      <c r="E327" s="312">
        <v>363.14</v>
      </c>
      <c r="F327" s="313"/>
      <c r="G327" s="314"/>
      <c r="H327" s="315"/>
      <c r="I327" s="307"/>
      <c r="J327" s="316"/>
      <c r="K327" s="307"/>
      <c r="M327" s="308" t="s">
        <v>2663</v>
      </c>
      <c r="O327" s="293"/>
    </row>
    <row r="328" spans="1:80" x14ac:dyDescent="0.2">
      <c r="A328" s="302"/>
      <c r="B328" s="309"/>
      <c r="C328" s="310" t="s">
        <v>2664</v>
      </c>
      <c r="D328" s="311"/>
      <c r="E328" s="312">
        <v>363.14</v>
      </c>
      <c r="F328" s="313"/>
      <c r="G328" s="314"/>
      <c r="H328" s="315"/>
      <c r="I328" s="307"/>
      <c r="J328" s="316"/>
      <c r="K328" s="307"/>
      <c r="M328" s="308" t="s">
        <v>2664</v>
      </c>
      <c r="O328" s="293"/>
    </row>
    <row r="329" spans="1:80" x14ac:dyDescent="0.2">
      <c r="A329" s="302"/>
      <c r="B329" s="309"/>
      <c r="C329" s="310" t="s">
        <v>2665</v>
      </c>
      <c r="D329" s="311"/>
      <c r="E329" s="312">
        <v>363.14</v>
      </c>
      <c r="F329" s="313"/>
      <c r="G329" s="314"/>
      <c r="H329" s="315"/>
      <c r="I329" s="307"/>
      <c r="J329" s="316"/>
      <c r="K329" s="307"/>
      <c r="M329" s="308" t="s">
        <v>2665</v>
      </c>
      <c r="O329" s="293"/>
    </row>
    <row r="330" spans="1:80" x14ac:dyDescent="0.2">
      <c r="A330" s="302"/>
      <c r="B330" s="309"/>
      <c r="C330" s="310" t="s">
        <v>2666</v>
      </c>
      <c r="D330" s="311"/>
      <c r="E330" s="312">
        <v>353.17</v>
      </c>
      <c r="F330" s="313"/>
      <c r="G330" s="314"/>
      <c r="H330" s="315"/>
      <c r="I330" s="307"/>
      <c r="J330" s="316"/>
      <c r="K330" s="307"/>
      <c r="M330" s="308" t="s">
        <v>2666</v>
      </c>
      <c r="O330" s="293"/>
    </row>
    <row r="331" spans="1:80" x14ac:dyDescent="0.2">
      <c r="A331" s="294">
        <v>64</v>
      </c>
      <c r="B331" s="295" t="s">
        <v>2667</v>
      </c>
      <c r="C331" s="296" t="s">
        <v>2668</v>
      </c>
      <c r="D331" s="297" t="s">
        <v>12</v>
      </c>
      <c r="E331" s="298"/>
      <c r="F331" s="298">
        <v>0</v>
      </c>
      <c r="G331" s="299">
        <f>E331*F331</f>
        <v>0</v>
      </c>
      <c r="H331" s="300">
        <v>0</v>
      </c>
      <c r="I331" s="301">
        <f>E331*H331</f>
        <v>0</v>
      </c>
      <c r="J331" s="300"/>
      <c r="K331" s="301">
        <f>E331*J331</f>
        <v>0</v>
      </c>
      <c r="O331" s="293">
        <v>2</v>
      </c>
      <c r="AA331" s="262">
        <v>7</v>
      </c>
      <c r="AB331" s="262">
        <v>1002</v>
      </c>
      <c r="AC331" s="262">
        <v>5</v>
      </c>
      <c r="AZ331" s="262">
        <v>2</v>
      </c>
      <c r="BA331" s="262">
        <f>IF(AZ331=1,G331,0)</f>
        <v>0</v>
      </c>
      <c r="BB331" s="262">
        <f>IF(AZ331=2,G331,0)</f>
        <v>0</v>
      </c>
      <c r="BC331" s="262">
        <f>IF(AZ331=3,G331,0)</f>
        <v>0</v>
      </c>
      <c r="BD331" s="262">
        <f>IF(AZ331=4,G331,0)</f>
        <v>0</v>
      </c>
      <c r="BE331" s="262">
        <f>IF(AZ331=5,G331,0)</f>
        <v>0</v>
      </c>
      <c r="CA331" s="293">
        <v>7</v>
      </c>
      <c r="CB331" s="293">
        <v>1002</v>
      </c>
    </row>
    <row r="332" spans="1:80" x14ac:dyDescent="0.2">
      <c r="A332" s="317"/>
      <c r="B332" s="318" t="s">
        <v>101</v>
      </c>
      <c r="C332" s="319" t="s">
        <v>2655</v>
      </c>
      <c r="D332" s="320"/>
      <c r="E332" s="321"/>
      <c r="F332" s="322"/>
      <c r="G332" s="323">
        <f>SUM(G321:G331)</f>
        <v>0</v>
      </c>
      <c r="H332" s="324"/>
      <c r="I332" s="325">
        <f>SUM(I321:I331)</f>
        <v>0</v>
      </c>
      <c r="J332" s="324"/>
      <c r="K332" s="325">
        <f>SUM(K321:K331)</f>
        <v>-1.76233</v>
      </c>
      <c r="O332" s="293">
        <v>4</v>
      </c>
      <c r="BA332" s="326">
        <f>SUM(BA321:BA331)</f>
        <v>0</v>
      </c>
      <c r="BB332" s="326">
        <f>SUM(BB321:BB331)</f>
        <v>0</v>
      </c>
      <c r="BC332" s="326">
        <f>SUM(BC321:BC331)</f>
        <v>0</v>
      </c>
      <c r="BD332" s="326">
        <f>SUM(BD321:BD331)</f>
        <v>0</v>
      </c>
      <c r="BE332" s="326">
        <f>SUM(BE321:BE331)</f>
        <v>0</v>
      </c>
    </row>
    <row r="333" spans="1:80" x14ac:dyDescent="0.2">
      <c r="A333" s="283" t="s">
        <v>97</v>
      </c>
      <c r="B333" s="284" t="s">
        <v>266</v>
      </c>
      <c r="C333" s="285" t="s">
        <v>267</v>
      </c>
      <c r="D333" s="286"/>
      <c r="E333" s="287"/>
      <c r="F333" s="287"/>
      <c r="G333" s="288"/>
      <c r="H333" s="289"/>
      <c r="I333" s="290"/>
      <c r="J333" s="291"/>
      <c r="K333" s="292"/>
      <c r="O333" s="293">
        <v>1</v>
      </c>
    </row>
    <row r="334" spans="1:80" ht="22.5" x14ac:dyDescent="0.2">
      <c r="A334" s="294">
        <v>65</v>
      </c>
      <c r="B334" s="295" t="s">
        <v>269</v>
      </c>
      <c r="C334" s="296" t="s">
        <v>270</v>
      </c>
      <c r="D334" s="297" t="s">
        <v>227</v>
      </c>
      <c r="E334" s="298">
        <v>3976.2229552700001</v>
      </c>
      <c r="F334" s="298">
        <v>0</v>
      </c>
      <c r="G334" s="299">
        <f>E334*F334</f>
        <v>0</v>
      </c>
      <c r="H334" s="300">
        <v>0</v>
      </c>
      <c r="I334" s="301">
        <f>E334*H334</f>
        <v>0</v>
      </c>
      <c r="J334" s="300"/>
      <c r="K334" s="301">
        <f>E334*J334</f>
        <v>0</v>
      </c>
      <c r="O334" s="293">
        <v>2</v>
      </c>
      <c r="AA334" s="262">
        <v>8</v>
      </c>
      <c r="AB334" s="262">
        <v>0</v>
      </c>
      <c r="AC334" s="262">
        <v>3</v>
      </c>
      <c r="AZ334" s="262">
        <v>1</v>
      </c>
      <c r="BA334" s="262">
        <f>IF(AZ334=1,G334,0)</f>
        <v>0</v>
      </c>
      <c r="BB334" s="262">
        <f>IF(AZ334=2,G334,0)</f>
        <v>0</v>
      </c>
      <c r="BC334" s="262">
        <f>IF(AZ334=3,G334,0)</f>
        <v>0</v>
      </c>
      <c r="BD334" s="262">
        <f>IF(AZ334=4,G334,0)</f>
        <v>0</v>
      </c>
      <c r="BE334" s="262">
        <f>IF(AZ334=5,G334,0)</f>
        <v>0</v>
      </c>
      <c r="CA334" s="293">
        <v>8</v>
      </c>
      <c r="CB334" s="293">
        <v>0</v>
      </c>
    </row>
    <row r="335" spans="1:80" x14ac:dyDescent="0.2">
      <c r="A335" s="302"/>
      <c r="B335" s="303"/>
      <c r="C335" s="304" t="s">
        <v>234</v>
      </c>
      <c r="D335" s="305"/>
      <c r="E335" s="305"/>
      <c r="F335" s="305"/>
      <c r="G335" s="306"/>
      <c r="I335" s="307"/>
      <c r="K335" s="307"/>
      <c r="L335" s="308" t="s">
        <v>234</v>
      </c>
      <c r="O335" s="293">
        <v>3</v>
      </c>
    </row>
    <row r="336" spans="1:80" x14ac:dyDescent="0.2">
      <c r="A336" s="302"/>
      <c r="B336" s="303"/>
      <c r="C336" s="304"/>
      <c r="D336" s="305"/>
      <c r="E336" s="305"/>
      <c r="F336" s="305"/>
      <c r="G336" s="306"/>
      <c r="I336" s="307"/>
      <c r="K336" s="307"/>
      <c r="L336" s="308"/>
      <c r="O336" s="293">
        <v>3</v>
      </c>
    </row>
    <row r="337" spans="1:57" ht="22.5" x14ac:dyDescent="0.2">
      <c r="A337" s="302"/>
      <c r="B337" s="303"/>
      <c r="C337" s="304" t="s">
        <v>271</v>
      </c>
      <c r="D337" s="305"/>
      <c r="E337" s="305"/>
      <c r="F337" s="305"/>
      <c r="G337" s="306"/>
      <c r="I337" s="307"/>
      <c r="K337" s="307"/>
      <c r="L337" s="308" t="s">
        <v>271</v>
      </c>
      <c r="O337" s="293">
        <v>3</v>
      </c>
    </row>
    <row r="338" spans="1:57" x14ac:dyDescent="0.2">
      <c r="A338" s="317"/>
      <c r="B338" s="318" t="s">
        <v>101</v>
      </c>
      <c r="C338" s="319" t="s">
        <v>268</v>
      </c>
      <c r="D338" s="320"/>
      <c r="E338" s="321"/>
      <c r="F338" s="322"/>
      <c r="G338" s="323">
        <f>SUM(G333:G337)</f>
        <v>0</v>
      </c>
      <c r="H338" s="324"/>
      <c r="I338" s="325">
        <f>SUM(I333:I337)</f>
        <v>0</v>
      </c>
      <c r="J338" s="324"/>
      <c r="K338" s="325">
        <f>SUM(K333:K337)</f>
        <v>0</v>
      </c>
      <c r="O338" s="293">
        <v>4</v>
      </c>
      <c r="BA338" s="326">
        <f>SUM(BA333:BA337)</f>
        <v>0</v>
      </c>
      <c r="BB338" s="326">
        <f>SUM(BB333:BB337)</f>
        <v>0</v>
      </c>
      <c r="BC338" s="326">
        <f>SUM(BC333:BC337)</f>
        <v>0</v>
      </c>
      <c r="BD338" s="326">
        <f>SUM(BD333:BD337)</f>
        <v>0</v>
      </c>
      <c r="BE338" s="326">
        <f>SUM(BE333:BE337)</f>
        <v>0</v>
      </c>
    </row>
    <row r="339" spans="1:57" x14ac:dyDescent="0.2">
      <c r="E339" s="262"/>
    </row>
    <row r="340" spans="1:57" x14ac:dyDescent="0.2">
      <c r="E340" s="262"/>
    </row>
    <row r="341" spans="1:57" x14ac:dyDescent="0.2">
      <c r="E341" s="262"/>
    </row>
    <row r="342" spans="1:57" x14ac:dyDescent="0.2">
      <c r="E342" s="262"/>
    </row>
    <row r="343" spans="1:57" x14ac:dyDescent="0.2">
      <c r="E343" s="262"/>
    </row>
    <row r="344" spans="1:57" x14ac:dyDescent="0.2">
      <c r="E344" s="262"/>
    </row>
    <row r="345" spans="1:57" x14ac:dyDescent="0.2">
      <c r="E345" s="262"/>
    </row>
    <row r="346" spans="1:57" x14ac:dyDescent="0.2">
      <c r="E346" s="262"/>
    </row>
    <row r="347" spans="1:57" x14ac:dyDescent="0.2">
      <c r="E347" s="262"/>
    </row>
    <row r="348" spans="1:57" x14ac:dyDescent="0.2">
      <c r="E348" s="262"/>
    </row>
    <row r="349" spans="1:57" x14ac:dyDescent="0.2">
      <c r="E349" s="262"/>
    </row>
    <row r="350" spans="1:57" x14ac:dyDescent="0.2">
      <c r="E350" s="262"/>
    </row>
    <row r="351" spans="1:57" x14ac:dyDescent="0.2">
      <c r="E351" s="262"/>
    </row>
    <row r="352" spans="1:57" x14ac:dyDescent="0.2">
      <c r="E352" s="262"/>
    </row>
    <row r="353" spans="1:7" x14ac:dyDescent="0.2">
      <c r="E353" s="262"/>
    </row>
    <row r="354" spans="1:7" x14ac:dyDescent="0.2">
      <c r="E354" s="262"/>
    </row>
    <row r="355" spans="1:7" x14ac:dyDescent="0.2">
      <c r="E355" s="262"/>
    </row>
    <row r="356" spans="1:7" x14ac:dyDescent="0.2">
      <c r="E356" s="262"/>
    </row>
    <row r="357" spans="1:7" x14ac:dyDescent="0.2">
      <c r="E357" s="262"/>
    </row>
    <row r="358" spans="1:7" x14ac:dyDescent="0.2">
      <c r="E358" s="262"/>
    </row>
    <row r="359" spans="1:7" x14ac:dyDescent="0.2">
      <c r="E359" s="262"/>
    </row>
    <row r="360" spans="1:7" x14ac:dyDescent="0.2">
      <c r="E360" s="262"/>
    </row>
    <row r="361" spans="1:7" x14ac:dyDescent="0.2">
      <c r="E361" s="262"/>
    </row>
    <row r="362" spans="1:7" x14ac:dyDescent="0.2">
      <c r="A362" s="316"/>
      <c r="B362" s="316"/>
      <c r="C362" s="316"/>
      <c r="D362" s="316"/>
      <c r="E362" s="316"/>
      <c r="F362" s="316"/>
      <c r="G362" s="316"/>
    </row>
    <row r="363" spans="1:7" x14ac:dyDescent="0.2">
      <c r="A363" s="316"/>
      <c r="B363" s="316"/>
      <c r="C363" s="316"/>
      <c r="D363" s="316"/>
      <c r="E363" s="316"/>
      <c r="F363" s="316"/>
      <c r="G363" s="316"/>
    </row>
    <row r="364" spans="1:7" x14ac:dyDescent="0.2">
      <c r="A364" s="316"/>
      <c r="B364" s="316"/>
      <c r="C364" s="316"/>
      <c r="D364" s="316"/>
      <c r="E364" s="316"/>
      <c r="F364" s="316"/>
      <c r="G364" s="316"/>
    </row>
    <row r="365" spans="1:7" x14ac:dyDescent="0.2">
      <c r="A365" s="316"/>
      <c r="B365" s="316"/>
      <c r="C365" s="316"/>
      <c r="D365" s="316"/>
      <c r="E365" s="316"/>
      <c r="F365" s="316"/>
      <c r="G365" s="316"/>
    </row>
    <row r="366" spans="1:7" x14ac:dyDescent="0.2">
      <c r="E366" s="262"/>
    </row>
    <row r="367" spans="1:7" x14ac:dyDescent="0.2">
      <c r="E367" s="262"/>
    </row>
    <row r="368" spans="1:7" x14ac:dyDescent="0.2">
      <c r="E368" s="262"/>
    </row>
    <row r="369" spans="5:5" x14ac:dyDescent="0.2">
      <c r="E369" s="262"/>
    </row>
    <row r="370" spans="5:5" x14ac:dyDescent="0.2">
      <c r="E370" s="262"/>
    </row>
    <row r="371" spans="5:5" x14ac:dyDescent="0.2">
      <c r="E371" s="262"/>
    </row>
    <row r="372" spans="5:5" x14ac:dyDescent="0.2">
      <c r="E372" s="262"/>
    </row>
    <row r="373" spans="5:5" x14ac:dyDescent="0.2">
      <c r="E373" s="262"/>
    </row>
    <row r="374" spans="5:5" x14ac:dyDescent="0.2">
      <c r="E374" s="262"/>
    </row>
    <row r="375" spans="5:5" x14ac:dyDescent="0.2">
      <c r="E375" s="262"/>
    </row>
    <row r="376" spans="5:5" x14ac:dyDescent="0.2">
      <c r="E376" s="262"/>
    </row>
    <row r="377" spans="5:5" x14ac:dyDescent="0.2">
      <c r="E377" s="262"/>
    </row>
    <row r="378" spans="5:5" x14ac:dyDescent="0.2">
      <c r="E378" s="262"/>
    </row>
    <row r="379" spans="5:5" x14ac:dyDescent="0.2">
      <c r="E379" s="262"/>
    </row>
    <row r="380" spans="5:5" x14ac:dyDescent="0.2">
      <c r="E380" s="262"/>
    </row>
    <row r="381" spans="5:5" x14ac:dyDescent="0.2">
      <c r="E381" s="262"/>
    </row>
    <row r="382" spans="5:5" x14ac:dyDescent="0.2">
      <c r="E382" s="262"/>
    </row>
    <row r="383" spans="5:5" x14ac:dyDescent="0.2">
      <c r="E383" s="262"/>
    </row>
    <row r="384" spans="5:5" x14ac:dyDescent="0.2">
      <c r="E384" s="262"/>
    </row>
    <row r="385" spans="1:7" x14ac:dyDescent="0.2">
      <c r="E385" s="262"/>
    </row>
    <row r="386" spans="1:7" x14ac:dyDescent="0.2">
      <c r="E386" s="262"/>
    </row>
    <row r="387" spans="1:7" x14ac:dyDescent="0.2">
      <c r="E387" s="262"/>
    </row>
    <row r="388" spans="1:7" x14ac:dyDescent="0.2">
      <c r="E388" s="262"/>
    </row>
    <row r="389" spans="1:7" x14ac:dyDescent="0.2">
      <c r="E389" s="262"/>
    </row>
    <row r="390" spans="1:7" x14ac:dyDescent="0.2">
      <c r="E390" s="262"/>
    </row>
    <row r="391" spans="1:7" x14ac:dyDescent="0.2">
      <c r="E391" s="262"/>
    </row>
    <row r="392" spans="1:7" x14ac:dyDescent="0.2">
      <c r="E392" s="262"/>
    </row>
    <row r="393" spans="1:7" x14ac:dyDescent="0.2">
      <c r="E393" s="262"/>
    </row>
    <row r="394" spans="1:7" x14ac:dyDescent="0.2">
      <c r="E394" s="262"/>
    </row>
    <row r="395" spans="1:7" x14ac:dyDescent="0.2">
      <c r="E395" s="262"/>
    </row>
    <row r="396" spans="1:7" x14ac:dyDescent="0.2">
      <c r="E396" s="262"/>
    </row>
    <row r="397" spans="1:7" x14ac:dyDescent="0.2">
      <c r="A397" s="327"/>
      <c r="B397" s="327"/>
    </row>
    <row r="398" spans="1:7" x14ac:dyDescent="0.2">
      <c r="A398" s="316"/>
      <c r="B398" s="316"/>
      <c r="C398" s="328"/>
      <c r="D398" s="328"/>
      <c r="E398" s="329"/>
      <c r="F398" s="328"/>
      <c r="G398" s="330"/>
    </row>
    <row r="399" spans="1:7" x14ac:dyDescent="0.2">
      <c r="A399" s="331"/>
      <c r="B399" s="331"/>
      <c r="C399" s="316"/>
      <c r="D399" s="316"/>
      <c r="E399" s="332"/>
      <c r="F399" s="316"/>
      <c r="G399" s="316"/>
    </row>
    <row r="400" spans="1:7" x14ac:dyDescent="0.2">
      <c r="A400" s="316"/>
      <c r="B400" s="316"/>
      <c r="C400" s="316"/>
      <c r="D400" s="316"/>
      <c r="E400" s="332"/>
      <c r="F400" s="316"/>
      <c r="G400" s="316"/>
    </row>
    <row r="401" spans="1:7" x14ac:dyDescent="0.2">
      <c r="A401" s="316"/>
      <c r="B401" s="316"/>
      <c r="C401" s="316"/>
      <c r="D401" s="316"/>
      <c r="E401" s="332"/>
      <c r="F401" s="316"/>
      <c r="G401" s="316"/>
    </row>
    <row r="402" spans="1:7" x14ac:dyDescent="0.2">
      <c r="A402" s="316"/>
      <c r="B402" s="316"/>
      <c r="C402" s="316"/>
      <c r="D402" s="316"/>
      <c r="E402" s="332"/>
      <c r="F402" s="316"/>
      <c r="G402" s="316"/>
    </row>
    <row r="403" spans="1:7" x14ac:dyDescent="0.2">
      <c r="A403" s="316"/>
      <c r="B403" s="316"/>
      <c r="C403" s="316"/>
      <c r="D403" s="316"/>
      <c r="E403" s="332"/>
      <c r="F403" s="316"/>
      <c r="G403" s="316"/>
    </row>
    <row r="404" spans="1:7" x14ac:dyDescent="0.2">
      <c r="A404" s="316"/>
      <c r="B404" s="316"/>
      <c r="C404" s="316"/>
      <c r="D404" s="316"/>
      <c r="E404" s="332"/>
      <c r="F404" s="316"/>
      <c r="G404" s="316"/>
    </row>
    <row r="405" spans="1:7" x14ac:dyDescent="0.2">
      <c r="A405" s="316"/>
      <c r="B405" s="316"/>
      <c r="C405" s="316"/>
      <c r="D405" s="316"/>
      <c r="E405" s="332"/>
      <c r="F405" s="316"/>
      <c r="G405" s="316"/>
    </row>
    <row r="406" spans="1:7" x14ac:dyDescent="0.2">
      <c r="A406" s="316"/>
      <c r="B406" s="316"/>
      <c r="C406" s="316"/>
      <c r="D406" s="316"/>
      <c r="E406" s="332"/>
      <c r="F406" s="316"/>
      <c r="G406" s="316"/>
    </row>
    <row r="407" spans="1:7" x14ac:dyDescent="0.2">
      <c r="A407" s="316"/>
      <c r="B407" s="316"/>
      <c r="C407" s="316"/>
      <c r="D407" s="316"/>
      <c r="E407" s="332"/>
      <c r="F407" s="316"/>
      <c r="G407" s="316"/>
    </row>
    <row r="408" spans="1:7" x14ac:dyDescent="0.2">
      <c r="A408" s="316"/>
      <c r="B408" s="316"/>
      <c r="C408" s="316"/>
      <c r="D408" s="316"/>
      <c r="E408" s="332"/>
      <c r="F408" s="316"/>
      <c r="G408" s="316"/>
    </row>
    <row r="409" spans="1:7" x14ac:dyDescent="0.2">
      <c r="A409" s="316"/>
      <c r="B409" s="316"/>
      <c r="C409" s="316"/>
      <c r="D409" s="316"/>
      <c r="E409" s="332"/>
      <c r="F409" s="316"/>
      <c r="G409" s="316"/>
    </row>
    <row r="410" spans="1:7" x14ac:dyDescent="0.2">
      <c r="A410" s="316"/>
      <c r="B410" s="316"/>
      <c r="C410" s="316"/>
      <c r="D410" s="316"/>
      <c r="E410" s="332"/>
      <c r="F410" s="316"/>
      <c r="G410" s="316"/>
    </row>
    <row r="411" spans="1:7" x14ac:dyDescent="0.2">
      <c r="A411" s="316"/>
      <c r="B411" s="316"/>
      <c r="C411" s="316"/>
      <c r="D411" s="316"/>
      <c r="E411" s="332"/>
      <c r="F411" s="316"/>
      <c r="G411" s="316"/>
    </row>
  </sheetData>
  <mergeCells count="247">
    <mergeCell ref="C335:G335"/>
    <mergeCell ref="C336:G336"/>
    <mergeCell ref="C337:G337"/>
    <mergeCell ref="C318:D318"/>
    <mergeCell ref="C323:D323"/>
    <mergeCell ref="C324:D324"/>
    <mergeCell ref="C326:D326"/>
    <mergeCell ref="C327:D327"/>
    <mergeCell ref="C328:D328"/>
    <mergeCell ref="C329:D329"/>
    <mergeCell ref="C330:D330"/>
    <mergeCell ref="C305:D305"/>
    <mergeCell ref="C307:G307"/>
    <mergeCell ref="C308:D308"/>
    <mergeCell ref="C309:D309"/>
    <mergeCell ref="C314:D314"/>
    <mergeCell ref="C315:D315"/>
    <mergeCell ref="C316:D316"/>
    <mergeCell ref="C317:D317"/>
    <mergeCell ref="C299:G299"/>
    <mergeCell ref="C300:G300"/>
    <mergeCell ref="C301:D301"/>
    <mergeCell ref="C302:D302"/>
    <mergeCell ref="C303:D303"/>
    <mergeCell ref="C304:D304"/>
    <mergeCell ref="C286:D286"/>
    <mergeCell ref="C287:D287"/>
    <mergeCell ref="C288:D288"/>
    <mergeCell ref="C293:D293"/>
    <mergeCell ref="C294:D294"/>
    <mergeCell ref="C295:D295"/>
    <mergeCell ref="C296:D296"/>
    <mergeCell ref="C297:D297"/>
    <mergeCell ref="C279:D279"/>
    <mergeCell ref="C280:D280"/>
    <mergeCell ref="C281:D281"/>
    <mergeCell ref="C282:D282"/>
    <mergeCell ref="C284:D284"/>
    <mergeCell ref="C285:D285"/>
    <mergeCell ref="C272:D272"/>
    <mergeCell ref="C273:D273"/>
    <mergeCell ref="C274:D274"/>
    <mergeCell ref="C275:D275"/>
    <mergeCell ref="C276:D276"/>
    <mergeCell ref="C278:D278"/>
    <mergeCell ref="C265:G265"/>
    <mergeCell ref="C266:D266"/>
    <mergeCell ref="C267:D267"/>
    <mergeCell ref="C268:D268"/>
    <mergeCell ref="C269:D269"/>
    <mergeCell ref="C270:D270"/>
    <mergeCell ref="C251:D251"/>
    <mergeCell ref="C252:D252"/>
    <mergeCell ref="C254:D254"/>
    <mergeCell ref="C259:D259"/>
    <mergeCell ref="C260:D260"/>
    <mergeCell ref="C261:D261"/>
    <mergeCell ref="C262:D262"/>
    <mergeCell ref="C263:D263"/>
    <mergeCell ref="C243:D243"/>
    <mergeCell ref="C244:D244"/>
    <mergeCell ref="C246:D246"/>
    <mergeCell ref="C248:D248"/>
    <mergeCell ref="C249:D249"/>
    <mergeCell ref="C250:D250"/>
    <mergeCell ref="C228:D228"/>
    <mergeCell ref="C229:D229"/>
    <mergeCell ref="C230:D230"/>
    <mergeCell ref="C231:D231"/>
    <mergeCell ref="C236:D236"/>
    <mergeCell ref="C237:D237"/>
    <mergeCell ref="C239:D239"/>
    <mergeCell ref="C241:D241"/>
    <mergeCell ref="C221:D221"/>
    <mergeCell ref="C222:D222"/>
    <mergeCell ref="C223:D223"/>
    <mergeCell ref="C224:D224"/>
    <mergeCell ref="C226:G226"/>
    <mergeCell ref="C227:D227"/>
    <mergeCell ref="C214:D214"/>
    <mergeCell ref="C215:D215"/>
    <mergeCell ref="C216:D216"/>
    <mergeCell ref="C217:D217"/>
    <mergeCell ref="C218:D218"/>
    <mergeCell ref="C220:D220"/>
    <mergeCell ref="C206:D206"/>
    <mergeCell ref="C208:D208"/>
    <mergeCell ref="C209:D209"/>
    <mergeCell ref="C210:D210"/>
    <mergeCell ref="C211:D211"/>
    <mergeCell ref="C212:D212"/>
    <mergeCell ref="C198:D198"/>
    <mergeCell ref="C200:D200"/>
    <mergeCell ref="C202:D202"/>
    <mergeCell ref="C203:D203"/>
    <mergeCell ref="C204:D204"/>
    <mergeCell ref="C205:D205"/>
    <mergeCell ref="C191:D191"/>
    <mergeCell ref="C193:G193"/>
    <mergeCell ref="C194:D194"/>
    <mergeCell ref="C195:D195"/>
    <mergeCell ref="C196:D196"/>
    <mergeCell ref="C197:D197"/>
    <mergeCell ref="C184:D184"/>
    <mergeCell ref="C185:D185"/>
    <mergeCell ref="C187:D187"/>
    <mergeCell ref="C188:D188"/>
    <mergeCell ref="C189:D189"/>
    <mergeCell ref="C190:D190"/>
    <mergeCell ref="C174:G174"/>
    <mergeCell ref="C175:D175"/>
    <mergeCell ref="C176:D176"/>
    <mergeCell ref="C180:G180"/>
    <mergeCell ref="C181:D181"/>
    <mergeCell ref="C182:D182"/>
    <mergeCell ref="C183:D183"/>
    <mergeCell ref="C168:D168"/>
    <mergeCell ref="C169:D169"/>
    <mergeCell ref="C157:D157"/>
    <mergeCell ref="C158:D158"/>
    <mergeCell ref="C159:D159"/>
    <mergeCell ref="C160:D160"/>
    <mergeCell ref="C161:D161"/>
    <mergeCell ref="C146:D146"/>
    <mergeCell ref="C147:D147"/>
    <mergeCell ref="C148:D148"/>
    <mergeCell ref="C149:D149"/>
    <mergeCell ref="C153:D153"/>
    <mergeCell ref="C154:D154"/>
    <mergeCell ref="C155:D155"/>
    <mergeCell ref="C156:D156"/>
    <mergeCell ref="C138:D138"/>
    <mergeCell ref="C139:D139"/>
    <mergeCell ref="C140:D140"/>
    <mergeCell ref="C141:D141"/>
    <mergeCell ref="C143:D143"/>
    <mergeCell ref="C145:D145"/>
    <mergeCell ref="C130:D130"/>
    <mergeCell ref="C131:D131"/>
    <mergeCell ref="C132:D132"/>
    <mergeCell ref="C133:D133"/>
    <mergeCell ref="C135:D135"/>
    <mergeCell ref="C137:D137"/>
    <mergeCell ref="C123:D123"/>
    <mergeCell ref="C124:D124"/>
    <mergeCell ref="C125:D125"/>
    <mergeCell ref="C126:D126"/>
    <mergeCell ref="C127:D127"/>
    <mergeCell ref="C129:D129"/>
    <mergeCell ref="C115:D115"/>
    <mergeCell ref="C117:D117"/>
    <mergeCell ref="C118:D118"/>
    <mergeCell ref="C119:D119"/>
    <mergeCell ref="C120:D120"/>
    <mergeCell ref="C121:D121"/>
    <mergeCell ref="C108:D108"/>
    <mergeCell ref="C110:G110"/>
    <mergeCell ref="C111:D111"/>
    <mergeCell ref="C112:D112"/>
    <mergeCell ref="C113:D113"/>
    <mergeCell ref="C114:D114"/>
    <mergeCell ref="C101:G101"/>
    <mergeCell ref="C102:D102"/>
    <mergeCell ref="C104:D104"/>
    <mergeCell ref="C105:D105"/>
    <mergeCell ref="C106:D106"/>
    <mergeCell ref="C107:D107"/>
    <mergeCell ref="C92:D92"/>
    <mergeCell ref="C93:D93"/>
    <mergeCell ref="C94:D94"/>
    <mergeCell ref="C95:D95"/>
    <mergeCell ref="C97:D97"/>
    <mergeCell ref="C99:D99"/>
    <mergeCell ref="C85:D85"/>
    <mergeCell ref="C86:D86"/>
    <mergeCell ref="C87:D87"/>
    <mergeCell ref="C88:D88"/>
    <mergeCell ref="C90:G90"/>
    <mergeCell ref="C91:D91"/>
    <mergeCell ref="C77:G77"/>
    <mergeCell ref="C78:D78"/>
    <mergeCell ref="C79:D79"/>
    <mergeCell ref="C80:D80"/>
    <mergeCell ref="C82:D82"/>
    <mergeCell ref="C84:D84"/>
    <mergeCell ref="C70:D70"/>
    <mergeCell ref="C71:D71"/>
    <mergeCell ref="C72:D72"/>
    <mergeCell ref="C73:D73"/>
    <mergeCell ref="C74:D74"/>
    <mergeCell ref="C76:G76"/>
    <mergeCell ref="C61:D61"/>
    <mergeCell ref="C62:D62"/>
    <mergeCell ref="C63:D63"/>
    <mergeCell ref="C65:D65"/>
    <mergeCell ref="C66:D66"/>
    <mergeCell ref="C68:D68"/>
    <mergeCell ref="C55:D55"/>
    <mergeCell ref="C56:D56"/>
    <mergeCell ref="C57:D57"/>
    <mergeCell ref="C58:D58"/>
    <mergeCell ref="C59:D59"/>
    <mergeCell ref="C60:D60"/>
    <mergeCell ref="C47:D47"/>
    <mergeCell ref="C48:D48"/>
    <mergeCell ref="C49:D49"/>
    <mergeCell ref="C50:D50"/>
    <mergeCell ref="C52:G52"/>
    <mergeCell ref="C53:D53"/>
    <mergeCell ref="C40:D40"/>
    <mergeCell ref="C41:D41"/>
    <mergeCell ref="C42:D42"/>
    <mergeCell ref="C43:D43"/>
    <mergeCell ref="C45:D45"/>
    <mergeCell ref="C46:D46"/>
    <mergeCell ref="C34:D34"/>
    <mergeCell ref="C35:D35"/>
    <mergeCell ref="C36:D36"/>
    <mergeCell ref="C37:D37"/>
    <mergeCell ref="C38:D38"/>
    <mergeCell ref="C39:D39"/>
    <mergeCell ref="C27:G27"/>
    <mergeCell ref="C28:D28"/>
    <mergeCell ref="C29:D29"/>
    <mergeCell ref="C30:D30"/>
    <mergeCell ref="C31:D31"/>
    <mergeCell ref="C32:D32"/>
    <mergeCell ref="C20:D20"/>
    <mergeCell ref="C21:D21"/>
    <mergeCell ref="C22:D22"/>
    <mergeCell ref="C23:D23"/>
    <mergeCell ref="C24:D24"/>
    <mergeCell ref="C25:D25"/>
    <mergeCell ref="C14:G14"/>
    <mergeCell ref="C15:D15"/>
    <mergeCell ref="C16:D16"/>
    <mergeCell ref="C17:D17"/>
    <mergeCell ref="C18:D18"/>
    <mergeCell ref="C19:D19"/>
    <mergeCell ref="A1:G1"/>
    <mergeCell ref="A3:B3"/>
    <mergeCell ref="A4:B4"/>
    <mergeCell ref="E4:G4"/>
    <mergeCell ref="C9:D9"/>
    <mergeCell ref="C10:D10"/>
    <mergeCell ref="C11:D11"/>
    <mergeCell ref="C13:G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276</v>
      </c>
      <c r="D2" s="106" t="s">
        <v>277</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273</v>
      </c>
      <c r="B5" s="119"/>
      <c r="C5" s="120" t="s">
        <v>274</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'I0 2 02-01 Rek'!E16</f>
        <v>0</v>
      </c>
      <c r="D15" s="161" t="str">
        <f>'I0 2 02-01 Rek'!A21</f>
        <v>Ztížené výrobní podmínky</v>
      </c>
      <c r="E15" s="162"/>
      <c r="F15" s="163"/>
      <c r="G15" s="160">
        <f>'I0 2 02-01 Rek'!I21</f>
        <v>0</v>
      </c>
    </row>
    <row r="16" spans="1:57" ht="15.95" customHeight="1" x14ac:dyDescent="0.2">
      <c r="A16" s="158" t="s">
        <v>52</v>
      </c>
      <c r="B16" s="159" t="s">
        <v>53</v>
      </c>
      <c r="C16" s="160">
        <f>'I0 2 02-01 Rek'!F16</f>
        <v>0</v>
      </c>
      <c r="D16" s="110" t="str">
        <f>'I0 2 02-01 Rek'!A22</f>
        <v>Oborová přirážka</v>
      </c>
      <c r="E16" s="164"/>
      <c r="F16" s="165"/>
      <c r="G16" s="160">
        <f>'I0 2 02-01 Rek'!I22</f>
        <v>0</v>
      </c>
    </row>
    <row r="17" spans="1:7" ht="15.95" customHeight="1" x14ac:dyDescent="0.2">
      <c r="A17" s="158" t="s">
        <v>54</v>
      </c>
      <c r="B17" s="159" t="s">
        <v>55</v>
      </c>
      <c r="C17" s="160">
        <f>'I0 2 02-01 Rek'!H16</f>
        <v>0</v>
      </c>
      <c r="D17" s="110" t="str">
        <f>'I0 2 02-01 Rek'!A23</f>
        <v>Přesun stavebních kapacit</v>
      </c>
      <c r="E17" s="164"/>
      <c r="F17" s="165"/>
      <c r="G17" s="160">
        <f>'I0 2 02-01 Rek'!I23</f>
        <v>0</v>
      </c>
    </row>
    <row r="18" spans="1:7" ht="15.95" customHeight="1" x14ac:dyDescent="0.2">
      <c r="A18" s="166" t="s">
        <v>56</v>
      </c>
      <c r="B18" s="167" t="s">
        <v>57</v>
      </c>
      <c r="C18" s="160">
        <f>'I0 2 02-01 Rek'!G16</f>
        <v>0</v>
      </c>
      <c r="D18" s="110" t="str">
        <f>'I0 2 02-01 Rek'!A24</f>
        <v>Mimostaveništní doprava</v>
      </c>
      <c r="E18" s="164"/>
      <c r="F18" s="165"/>
      <c r="G18" s="160">
        <f>'I0 2 02-01 Rek'!I24</f>
        <v>0</v>
      </c>
    </row>
    <row r="19" spans="1:7" ht="15.95" customHeight="1" x14ac:dyDescent="0.2">
      <c r="A19" s="168" t="s">
        <v>58</v>
      </c>
      <c r="B19" s="159"/>
      <c r="C19" s="160">
        <f>SUM(C15:C18)</f>
        <v>0</v>
      </c>
      <c r="D19" s="110" t="str">
        <f>'I0 2 02-01 Rek'!A25</f>
        <v>Zařízení staveniště</v>
      </c>
      <c r="E19" s="164"/>
      <c r="F19" s="165"/>
      <c r="G19" s="160">
        <f>'I0 2 02-01 Rek'!I25</f>
        <v>0</v>
      </c>
    </row>
    <row r="20" spans="1:7" ht="15.95" customHeight="1" x14ac:dyDescent="0.2">
      <c r="A20" s="168"/>
      <c r="B20" s="159"/>
      <c r="C20" s="160"/>
      <c r="D20" s="110" t="str">
        <f>'I0 2 02-01 Rek'!A26</f>
        <v>Provoz investora</v>
      </c>
      <c r="E20" s="164"/>
      <c r="F20" s="165"/>
      <c r="G20" s="160">
        <f>'I0 2 02-01 Rek'!I26</f>
        <v>0</v>
      </c>
    </row>
    <row r="21" spans="1:7" ht="15.95" customHeight="1" x14ac:dyDescent="0.2">
      <c r="A21" s="168" t="s">
        <v>29</v>
      </c>
      <c r="B21" s="159"/>
      <c r="C21" s="160">
        <f>'I0 2 02-01 Rek'!I16</f>
        <v>0</v>
      </c>
      <c r="D21" s="110" t="str">
        <f>'I0 2 02-01 Rek'!A27</f>
        <v>Kompletační činnost (IČD)</v>
      </c>
      <c r="E21" s="164"/>
      <c r="F21" s="165"/>
      <c r="G21" s="160">
        <f>'I0 2 02-01 Rek'!I27</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'I0 2 02-01 Rek'!H29</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0"/>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969</v>
      </c>
      <c r="D2" s="106" t="s">
        <v>2670</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2332</v>
      </c>
      <c r="B5" s="119"/>
      <c r="C5" s="120" t="s">
        <v>2333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'Z01 01-04 Rek'!E18</f>
        <v>0</v>
      </c>
      <c r="D15" s="161" t="str">
        <f>'Z01 01-04 Rek'!A23</f>
        <v>Ztížené výrobní podmínky</v>
      </c>
      <c r="E15" s="162"/>
      <c r="F15" s="163"/>
      <c r="G15" s="160">
        <f>'Z01 01-04 Rek'!I23</f>
        <v>0</v>
      </c>
    </row>
    <row r="16" spans="1:57" ht="15.95" customHeight="1" x14ac:dyDescent="0.2">
      <c r="A16" s="158" t="s">
        <v>52</v>
      </c>
      <c r="B16" s="159" t="s">
        <v>53</v>
      </c>
      <c r="C16" s="160">
        <f>'Z01 01-04 Rek'!F18</f>
        <v>0</v>
      </c>
      <c r="D16" s="110" t="str">
        <f>'Z01 01-04 Rek'!A24</f>
        <v>Oborová přirážka</v>
      </c>
      <c r="E16" s="164"/>
      <c r="F16" s="165"/>
      <c r="G16" s="160">
        <f>'Z01 01-04 Rek'!I24</f>
        <v>0</v>
      </c>
    </row>
    <row r="17" spans="1:7" ht="15.95" customHeight="1" x14ac:dyDescent="0.2">
      <c r="A17" s="158" t="s">
        <v>54</v>
      </c>
      <c r="B17" s="159" t="s">
        <v>55</v>
      </c>
      <c r="C17" s="160">
        <f>'Z01 01-04 Rek'!H18</f>
        <v>0</v>
      </c>
      <c r="D17" s="110" t="str">
        <f>'Z01 01-04 Rek'!A25</f>
        <v>Přesun stavebních kapacit</v>
      </c>
      <c r="E17" s="164"/>
      <c r="F17" s="165"/>
      <c r="G17" s="160">
        <f>'Z01 01-04 Rek'!I25</f>
        <v>0</v>
      </c>
    </row>
    <row r="18" spans="1:7" ht="15.95" customHeight="1" x14ac:dyDescent="0.2">
      <c r="A18" s="166" t="s">
        <v>56</v>
      </c>
      <c r="B18" s="167" t="s">
        <v>57</v>
      </c>
      <c r="C18" s="160">
        <f>'Z01 01-04 Rek'!G18</f>
        <v>0</v>
      </c>
      <c r="D18" s="110" t="str">
        <f>'Z01 01-04 Rek'!A26</f>
        <v>Mimostaveništní doprava</v>
      </c>
      <c r="E18" s="164"/>
      <c r="F18" s="165"/>
      <c r="G18" s="160">
        <f>'Z01 01-04 Rek'!I26</f>
        <v>0</v>
      </c>
    </row>
    <row r="19" spans="1:7" ht="15.95" customHeight="1" x14ac:dyDescent="0.2">
      <c r="A19" s="168" t="s">
        <v>58</v>
      </c>
      <c r="B19" s="159"/>
      <c r="C19" s="160">
        <f>SUM(C15:C18)</f>
        <v>0</v>
      </c>
      <c r="D19" s="110" t="str">
        <f>'Z01 01-04 Rek'!A27</f>
        <v>Zařízení staveniště</v>
      </c>
      <c r="E19" s="164"/>
      <c r="F19" s="165"/>
      <c r="G19" s="160">
        <f>'Z01 01-04 Rek'!I27</f>
        <v>0</v>
      </c>
    </row>
    <row r="20" spans="1:7" ht="15.95" customHeight="1" x14ac:dyDescent="0.2">
      <c r="A20" s="168"/>
      <c r="B20" s="159"/>
      <c r="C20" s="160"/>
      <c r="D20" s="110" t="str">
        <f>'Z01 01-04 Rek'!A28</f>
        <v>Provoz investora</v>
      </c>
      <c r="E20" s="164"/>
      <c r="F20" s="165"/>
      <c r="G20" s="160">
        <f>'Z01 01-04 Rek'!I28</f>
        <v>0</v>
      </c>
    </row>
    <row r="21" spans="1:7" ht="15.95" customHeight="1" x14ac:dyDescent="0.2">
      <c r="A21" s="168" t="s">
        <v>29</v>
      </c>
      <c r="B21" s="159"/>
      <c r="C21" s="160">
        <f>'Z01 01-04 Rek'!I18</f>
        <v>0</v>
      </c>
      <c r="D21" s="110" t="str">
        <f>'Z01 01-04 Rek'!A29</f>
        <v>Kompletační činnost (IČD)</v>
      </c>
      <c r="E21" s="164"/>
      <c r="F21" s="165"/>
      <c r="G21" s="160">
        <f>'Z01 01-04 Rek'!I29</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'Z01 01-04 Rek'!H31</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1"/>
  <dimension ref="A1:BE82"/>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9" ht="13.5" thickTop="1" x14ac:dyDescent="0.2">
      <c r="A1" s="206" t="s">
        <v>2</v>
      </c>
      <c r="B1" s="207"/>
      <c r="C1" s="208" t="s">
        <v>106</v>
      </c>
      <c r="D1" s="209"/>
      <c r="E1" s="210"/>
      <c r="F1" s="209"/>
      <c r="G1" s="211" t="s">
        <v>75</v>
      </c>
      <c r="H1" s="212" t="s">
        <v>969</v>
      </c>
      <c r="I1" s="213"/>
    </row>
    <row r="2" spans="1:9" ht="13.5" thickBot="1" x14ac:dyDescent="0.25">
      <c r="A2" s="214" t="s">
        <v>76</v>
      </c>
      <c r="B2" s="215"/>
      <c r="C2" s="216" t="s">
        <v>2334</v>
      </c>
      <c r="D2" s="217"/>
      <c r="E2" s="218"/>
      <c r="F2" s="217"/>
      <c r="G2" s="219" t="s">
        <v>2670</v>
      </c>
      <c r="H2" s="220"/>
      <c r="I2" s="221"/>
    </row>
    <row r="3" spans="1:9" ht="13.5" thickTop="1" x14ac:dyDescent="0.2">
      <c r="F3" s="138"/>
    </row>
    <row r="4" spans="1:9" ht="19.5" customHeight="1" x14ac:dyDescent="0.25">
      <c r="A4" s="222" t="s">
        <v>77</v>
      </c>
      <c r="B4" s="223"/>
      <c r="C4" s="223"/>
      <c r="D4" s="223"/>
      <c r="E4" s="224"/>
      <c r="F4" s="223"/>
      <c r="G4" s="223"/>
      <c r="H4" s="223"/>
      <c r="I4" s="223"/>
    </row>
    <row r="5" spans="1:9" ht="13.5" thickBot="1" x14ac:dyDescent="0.25"/>
    <row r="6" spans="1:9" s="138" customFormat="1" ht="13.5" thickBot="1" x14ac:dyDescent="0.25">
      <c r="A6" s="225"/>
      <c r="B6" s="226" t="s">
        <v>78</v>
      </c>
      <c r="C6" s="226"/>
      <c r="D6" s="227"/>
      <c r="E6" s="228" t="s">
        <v>25</v>
      </c>
      <c r="F6" s="229" t="s">
        <v>26</v>
      </c>
      <c r="G6" s="229" t="s">
        <v>27</v>
      </c>
      <c r="H6" s="229" t="s">
        <v>28</v>
      </c>
      <c r="I6" s="230" t="s">
        <v>29</v>
      </c>
    </row>
    <row r="7" spans="1:9" s="138" customFormat="1" x14ac:dyDescent="0.2">
      <c r="A7" s="333" t="str">
        <f>'Z01 01-04 Pol'!B7</f>
        <v>96</v>
      </c>
      <c r="B7" s="70" t="str">
        <f>'Z01 01-04 Pol'!C7</f>
        <v>Bourání konstrukcí</v>
      </c>
      <c r="D7" s="231"/>
      <c r="E7" s="334">
        <f>'Z01 01-04 Pol'!BA156</f>
        <v>0</v>
      </c>
      <c r="F7" s="335">
        <f>'Z01 01-04 Pol'!BB156</f>
        <v>0</v>
      </c>
      <c r="G7" s="335">
        <f>'Z01 01-04 Pol'!BC156</f>
        <v>0</v>
      </c>
      <c r="H7" s="335">
        <f>'Z01 01-04 Pol'!BD156</f>
        <v>0</v>
      </c>
      <c r="I7" s="336">
        <f>'Z01 01-04 Pol'!BE156</f>
        <v>0</v>
      </c>
    </row>
    <row r="8" spans="1:9" s="138" customFormat="1" x14ac:dyDescent="0.2">
      <c r="A8" s="333" t="str">
        <f>'Z01 01-04 Pol'!B157</f>
        <v>97</v>
      </c>
      <c r="B8" s="70" t="str">
        <f>'Z01 01-04 Pol'!C157</f>
        <v>Prorážení otvorů</v>
      </c>
      <c r="D8" s="231"/>
      <c r="E8" s="334">
        <f>'Z01 01-04 Pol'!BA169</f>
        <v>0</v>
      </c>
      <c r="F8" s="335">
        <f>'Z01 01-04 Pol'!BB169</f>
        <v>0</v>
      </c>
      <c r="G8" s="335">
        <f>'Z01 01-04 Pol'!BC169</f>
        <v>0</v>
      </c>
      <c r="H8" s="335">
        <f>'Z01 01-04 Pol'!BD169</f>
        <v>0</v>
      </c>
      <c r="I8" s="336">
        <f>'Z01 01-04 Pol'!BE169</f>
        <v>0</v>
      </c>
    </row>
    <row r="9" spans="1:9" s="138" customFormat="1" x14ac:dyDescent="0.2">
      <c r="A9" s="333" t="str">
        <f>'Z01 01-04 Pol'!B170</f>
        <v>99</v>
      </c>
      <c r="B9" s="70" t="str">
        <f>'Z01 01-04 Pol'!C170</f>
        <v>Staveništní přesun hmot</v>
      </c>
      <c r="D9" s="231"/>
      <c r="E9" s="334">
        <f>'Z01 01-04 Pol'!BA172</f>
        <v>0</v>
      </c>
      <c r="F9" s="335">
        <f>'Z01 01-04 Pol'!BB172</f>
        <v>0</v>
      </c>
      <c r="G9" s="335">
        <f>'Z01 01-04 Pol'!BC172</f>
        <v>0</v>
      </c>
      <c r="H9" s="335">
        <f>'Z01 01-04 Pol'!BD172</f>
        <v>0</v>
      </c>
      <c r="I9" s="336">
        <f>'Z01 01-04 Pol'!BE172</f>
        <v>0</v>
      </c>
    </row>
    <row r="10" spans="1:9" s="138" customFormat="1" x14ac:dyDescent="0.2">
      <c r="A10" s="333" t="str">
        <f>'Z01 01-04 Pol'!B173</f>
        <v>712</v>
      </c>
      <c r="B10" s="70" t="str">
        <f>'Z01 01-04 Pol'!C173</f>
        <v>Živičné krytiny</v>
      </c>
      <c r="D10" s="231"/>
      <c r="E10" s="334">
        <f>'Z01 01-04 Pol'!BA179</f>
        <v>0</v>
      </c>
      <c r="F10" s="335">
        <f>'Z01 01-04 Pol'!BB179</f>
        <v>0</v>
      </c>
      <c r="G10" s="335">
        <f>'Z01 01-04 Pol'!BC179</f>
        <v>0</v>
      </c>
      <c r="H10" s="335">
        <f>'Z01 01-04 Pol'!BD179</f>
        <v>0</v>
      </c>
      <c r="I10" s="336">
        <f>'Z01 01-04 Pol'!BE179</f>
        <v>0</v>
      </c>
    </row>
    <row r="11" spans="1:9" s="138" customFormat="1" x14ac:dyDescent="0.2">
      <c r="A11" s="333" t="str">
        <f>'Z01 01-04 Pol'!B180</f>
        <v>713</v>
      </c>
      <c r="B11" s="70" t="str">
        <f>'Z01 01-04 Pol'!C180</f>
        <v>Izolace tepelné</v>
      </c>
      <c r="D11" s="231"/>
      <c r="E11" s="334">
        <f>'Z01 01-04 Pol'!BA186</f>
        <v>0</v>
      </c>
      <c r="F11" s="335">
        <f>'Z01 01-04 Pol'!BB186</f>
        <v>0</v>
      </c>
      <c r="G11" s="335">
        <f>'Z01 01-04 Pol'!BC186</f>
        <v>0</v>
      </c>
      <c r="H11" s="335">
        <f>'Z01 01-04 Pol'!BD186</f>
        <v>0</v>
      </c>
      <c r="I11" s="336">
        <f>'Z01 01-04 Pol'!BE186</f>
        <v>0</v>
      </c>
    </row>
    <row r="12" spans="1:9" s="138" customFormat="1" x14ac:dyDescent="0.2">
      <c r="A12" s="333" t="str">
        <f>'Z01 01-04 Pol'!B187</f>
        <v>725</v>
      </c>
      <c r="B12" s="70" t="str">
        <f>'Z01 01-04 Pol'!C187</f>
        <v>Zařizovací předměty</v>
      </c>
      <c r="D12" s="231"/>
      <c r="E12" s="334">
        <f>'Z01 01-04 Pol'!BA242</f>
        <v>0</v>
      </c>
      <c r="F12" s="335">
        <f>'Z01 01-04 Pol'!BB242</f>
        <v>0</v>
      </c>
      <c r="G12" s="335">
        <f>'Z01 01-04 Pol'!BC242</f>
        <v>0</v>
      </c>
      <c r="H12" s="335">
        <f>'Z01 01-04 Pol'!BD242</f>
        <v>0</v>
      </c>
      <c r="I12" s="336">
        <f>'Z01 01-04 Pol'!BE242</f>
        <v>0</v>
      </c>
    </row>
    <row r="13" spans="1:9" s="138" customFormat="1" x14ac:dyDescent="0.2">
      <c r="A13" s="333" t="str">
        <f>'Z01 01-04 Pol'!B243</f>
        <v>764</v>
      </c>
      <c r="B13" s="70" t="str">
        <f>'Z01 01-04 Pol'!C243</f>
        <v>Konstrukce klempířské</v>
      </c>
      <c r="D13" s="231"/>
      <c r="E13" s="334">
        <f>'Z01 01-04 Pol'!BA260</f>
        <v>0</v>
      </c>
      <c r="F13" s="335">
        <f>'Z01 01-04 Pol'!BB260</f>
        <v>0</v>
      </c>
      <c r="G13" s="335">
        <f>'Z01 01-04 Pol'!BC260</f>
        <v>0</v>
      </c>
      <c r="H13" s="335">
        <f>'Z01 01-04 Pol'!BD260</f>
        <v>0</v>
      </c>
      <c r="I13" s="336">
        <f>'Z01 01-04 Pol'!BE260</f>
        <v>0</v>
      </c>
    </row>
    <row r="14" spans="1:9" s="138" customFormat="1" x14ac:dyDescent="0.2">
      <c r="A14" s="333" t="str">
        <f>'Z01 01-04 Pol'!B261</f>
        <v>766</v>
      </c>
      <c r="B14" s="70" t="str">
        <f>'Z01 01-04 Pol'!C261</f>
        <v>Konstrukce truhlářské</v>
      </c>
      <c r="D14" s="231"/>
      <c r="E14" s="334">
        <f>'Z01 01-04 Pol'!BA291</f>
        <v>0</v>
      </c>
      <c r="F14" s="335">
        <f>'Z01 01-04 Pol'!BB291</f>
        <v>0</v>
      </c>
      <c r="G14" s="335">
        <f>'Z01 01-04 Pol'!BC291</f>
        <v>0</v>
      </c>
      <c r="H14" s="335">
        <f>'Z01 01-04 Pol'!BD291</f>
        <v>0</v>
      </c>
      <c r="I14" s="336">
        <f>'Z01 01-04 Pol'!BE291</f>
        <v>0</v>
      </c>
    </row>
    <row r="15" spans="1:9" s="138" customFormat="1" x14ac:dyDescent="0.2">
      <c r="A15" s="333" t="str">
        <f>'Z01 01-04 Pol'!B292</f>
        <v>767</v>
      </c>
      <c r="B15" s="70" t="str">
        <f>'Z01 01-04 Pol'!C292</f>
        <v>Konstrukce zámečnické</v>
      </c>
      <c r="D15" s="231"/>
      <c r="E15" s="334">
        <f>'Z01 01-04 Pol'!BA310</f>
        <v>0</v>
      </c>
      <c r="F15" s="335">
        <f>'Z01 01-04 Pol'!BB310</f>
        <v>0</v>
      </c>
      <c r="G15" s="335">
        <f>'Z01 01-04 Pol'!BC310</f>
        <v>0</v>
      </c>
      <c r="H15" s="335">
        <f>'Z01 01-04 Pol'!BD310</f>
        <v>0</v>
      </c>
      <c r="I15" s="336">
        <f>'Z01 01-04 Pol'!BE310</f>
        <v>0</v>
      </c>
    </row>
    <row r="16" spans="1:9" s="138" customFormat="1" x14ac:dyDescent="0.2">
      <c r="A16" s="333" t="str">
        <f>'Z01 01-04 Pol'!B311</f>
        <v>776</v>
      </c>
      <c r="B16" s="70" t="str">
        <f>'Z01 01-04 Pol'!C311</f>
        <v>Podlahy povlakové</v>
      </c>
      <c r="D16" s="231"/>
      <c r="E16" s="334">
        <f>'Z01 01-04 Pol'!BA322</f>
        <v>0</v>
      </c>
      <c r="F16" s="335">
        <f>'Z01 01-04 Pol'!BB322</f>
        <v>0</v>
      </c>
      <c r="G16" s="335">
        <f>'Z01 01-04 Pol'!BC322</f>
        <v>0</v>
      </c>
      <c r="H16" s="335">
        <f>'Z01 01-04 Pol'!BD322</f>
        <v>0</v>
      </c>
      <c r="I16" s="336">
        <f>'Z01 01-04 Pol'!BE322</f>
        <v>0</v>
      </c>
    </row>
    <row r="17" spans="1:57" s="138" customFormat="1" ht="13.5" thickBot="1" x14ac:dyDescent="0.25">
      <c r="A17" s="333" t="str">
        <f>'Z01 01-04 Pol'!B323</f>
        <v>D96</v>
      </c>
      <c r="B17" s="70" t="str">
        <f>'Z01 01-04 Pol'!C323</f>
        <v>Přesuny suti a vybouraných hmot</v>
      </c>
      <c r="D17" s="231"/>
      <c r="E17" s="334">
        <f>'Z01 01-04 Pol'!BA328</f>
        <v>0</v>
      </c>
      <c r="F17" s="335">
        <f>'Z01 01-04 Pol'!BB328</f>
        <v>0</v>
      </c>
      <c r="G17" s="335">
        <f>'Z01 01-04 Pol'!BC328</f>
        <v>0</v>
      </c>
      <c r="H17" s="335">
        <f>'Z01 01-04 Pol'!BD328</f>
        <v>0</v>
      </c>
      <c r="I17" s="336">
        <f>'Z01 01-04 Pol'!BE328</f>
        <v>0</v>
      </c>
    </row>
    <row r="18" spans="1:57" s="14" customFormat="1" ht="13.5" thickBot="1" x14ac:dyDescent="0.25">
      <c r="A18" s="232"/>
      <c r="B18" s="233" t="s">
        <v>79</v>
      </c>
      <c r="C18" s="233"/>
      <c r="D18" s="234"/>
      <c r="E18" s="235">
        <f>SUM(E7:E17)</f>
        <v>0</v>
      </c>
      <c r="F18" s="236">
        <f>SUM(F7:F17)</f>
        <v>0</v>
      </c>
      <c r="G18" s="236">
        <f>SUM(G7:G17)</f>
        <v>0</v>
      </c>
      <c r="H18" s="236">
        <f>SUM(H7:H17)</f>
        <v>0</v>
      </c>
      <c r="I18" s="237">
        <f>SUM(I7:I17)</f>
        <v>0</v>
      </c>
    </row>
    <row r="19" spans="1:57" x14ac:dyDescent="0.2">
      <c r="A19" s="138"/>
      <c r="B19" s="138"/>
      <c r="C19" s="138"/>
      <c r="D19" s="138"/>
      <c r="E19" s="138"/>
      <c r="F19" s="138"/>
      <c r="G19" s="138"/>
      <c r="H19" s="138"/>
      <c r="I19" s="138"/>
    </row>
    <row r="20" spans="1:57" ht="19.5" customHeight="1" x14ac:dyDescent="0.25">
      <c r="A20" s="223" t="s">
        <v>80</v>
      </c>
      <c r="B20" s="223"/>
      <c r="C20" s="223"/>
      <c r="D20" s="223"/>
      <c r="E20" s="223"/>
      <c r="F20" s="223"/>
      <c r="G20" s="238"/>
      <c r="H20" s="223"/>
      <c r="I20" s="223"/>
      <c r="BA20" s="144"/>
      <c r="BB20" s="144"/>
      <c r="BC20" s="144"/>
      <c r="BD20" s="144"/>
      <c r="BE20" s="144"/>
    </row>
    <row r="21" spans="1:57" ht="13.5" thickBot="1" x14ac:dyDescent="0.25"/>
    <row r="22" spans="1:57" x14ac:dyDescent="0.2">
      <c r="A22" s="176" t="s">
        <v>81</v>
      </c>
      <c r="B22" s="177"/>
      <c r="C22" s="177"/>
      <c r="D22" s="239"/>
      <c r="E22" s="240" t="s">
        <v>82</v>
      </c>
      <c r="F22" s="241" t="s">
        <v>12</v>
      </c>
      <c r="G22" s="242" t="s">
        <v>83</v>
      </c>
      <c r="H22" s="243"/>
      <c r="I22" s="244" t="s">
        <v>82</v>
      </c>
    </row>
    <row r="23" spans="1:57" x14ac:dyDescent="0.2">
      <c r="A23" s="168" t="s">
        <v>145</v>
      </c>
      <c r="B23" s="159"/>
      <c r="C23" s="159"/>
      <c r="D23" s="245"/>
      <c r="E23" s="246"/>
      <c r="F23" s="247"/>
      <c r="G23" s="248">
        <v>0</v>
      </c>
      <c r="H23" s="249"/>
      <c r="I23" s="250">
        <f>E23+F23*G23/100</f>
        <v>0</v>
      </c>
      <c r="BA23" s="1">
        <v>0</v>
      </c>
    </row>
    <row r="24" spans="1:57" x14ac:dyDescent="0.2">
      <c r="A24" s="168" t="s">
        <v>146</v>
      </c>
      <c r="B24" s="159"/>
      <c r="C24" s="159"/>
      <c r="D24" s="245"/>
      <c r="E24" s="246"/>
      <c r="F24" s="247"/>
      <c r="G24" s="248">
        <v>0</v>
      </c>
      <c r="H24" s="249"/>
      <c r="I24" s="250">
        <f>E24+F24*G24/100</f>
        <v>0</v>
      </c>
      <c r="BA24" s="1">
        <v>0</v>
      </c>
    </row>
    <row r="25" spans="1:57" x14ac:dyDescent="0.2">
      <c r="A25" s="168" t="s">
        <v>147</v>
      </c>
      <c r="B25" s="159"/>
      <c r="C25" s="159"/>
      <c r="D25" s="245"/>
      <c r="E25" s="246"/>
      <c r="F25" s="247"/>
      <c r="G25" s="248">
        <v>0</v>
      </c>
      <c r="H25" s="249"/>
      <c r="I25" s="250">
        <f>E25+F25*G25/100</f>
        <v>0</v>
      </c>
      <c r="BA25" s="1">
        <v>0</v>
      </c>
    </row>
    <row r="26" spans="1:57" x14ac:dyDescent="0.2">
      <c r="A26" s="168" t="s">
        <v>148</v>
      </c>
      <c r="B26" s="159"/>
      <c r="C26" s="159"/>
      <c r="D26" s="245"/>
      <c r="E26" s="246"/>
      <c r="F26" s="247"/>
      <c r="G26" s="248">
        <v>0</v>
      </c>
      <c r="H26" s="249"/>
      <c r="I26" s="250">
        <f>E26+F26*G26/100</f>
        <v>0</v>
      </c>
      <c r="BA26" s="1">
        <v>0</v>
      </c>
    </row>
    <row r="27" spans="1:57" x14ac:dyDescent="0.2">
      <c r="A27" s="168" t="s">
        <v>149</v>
      </c>
      <c r="B27" s="159"/>
      <c r="C27" s="159"/>
      <c r="D27" s="245"/>
      <c r="E27" s="246"/>
      <c r="F27" s="247"/>
      <c r="G27" s="248">
        <v>0</v>
      </c>
      <c r="H27" s="249"/>
      <c r="I27" s="250">
        <f>E27+F27*G27/100</f>
        <v>0</v>
      </c>
      <c r="BA27" s="1">
        <v>1</v>
      </c>
    </row>
    <row r="28" spans="1:57" x14ac:dyDescent="0.2">
      <c r="A28" s="168" t="s">
        <v>150</v>
      </c>
      <c r="B28" s="159"/>
      <c r="C28" s="159"/>
      <c r="D28" s="245"/>
      <c r="E28" s="246"/>
      <c r="F28" s="247"/>
      <c r="G28" s="248">
        <v>0</v>
      </c>
      <c r="H28" s="249"/>
      <c r="I28" s="250">
        <f>E28+F28*G28/100</f>
        <v>0</v>
      </c>
      <c r="BA28" s="1">
        <v>1</v>
      </c>
    </row>
    <row r="29" spans="1:57" x14ac:dyDescent="0.2">
      <c r="A29" s="168" t="s">
        <v>151</v>
      </c>
      <c r="B29" s="159"/>
      <c r="C29" s="159"/>
      <c r="D29" s="245"/>
      <c r="E29" s="246"/>
      <c r="F29" s="247"/>
      <c r="G29" s="248">
        <v>0</v>
      </c>
      <c r="H29" s="249"/>
      <c r="I29" s="250">
        <f>E29+F29*G29/100</f>
        <v>0</v>
      </c>
      <c r="BA29" s="1">
        <v>2</v>
      </c>
    </row>
    <row r="30" spans="1:57" x14ac:dyDescent="0.2">
      <c r="A30" s="168" t="s">
        <v>152</v>
      </c>
      <c r="B30" s="159"/>
      <c r="C30" s="159"/>
      <c r="D30" s="245"/>
      <c r="E30" s="246"/>
      <c r="F30" s="247"/>
      <c r="G30" s="248">
        <v>0</v>
      </c>
      <c r="H30" s="249"/>
      <c r="I30" s="250">
        <f>E30+F30*G30/100</f>
        <v>0</v>
      </c>
      <c r="BA30" s="1">
        <v>2</v>
      </c>
    </row>
    <row r="31" spans="1:57" ht="13.5" thickBot="1" x14ac:dyDescent="0.25">
      <c r="A31" s="251"/>
      <c r="B31" s="252" t="s">
        <v>84</v>
      </c>
      <c r="C31" s="253"/>
      <c r="D31" s="254"/>
      <c r="E31" s="255"/>
      <c r="F31" s="256"/>
      <c r="G31" s="256"/>
      <c r="H31" s="257">
        <f>SUM(I23:I30)</f>
        <v>0</v>
      </c>
      <c r="I31" s="258"/>
    </row>
    <row r="33" spans="2:9" x14ac:dyDescent="0.2">
      <c r="B33" s="14"/>
      <c r="F33" s="259"/>
      <c r="G33" s="260"/>
      <c r="H33" s="260"/>
      <c r="I33" s="54"/>
    </row>
    <row r="34" spans="2:9" x14ac:dyDescent="0.2">
      <c r="F34" s="259"/>
      <c r="G34" s="260"/>
      <c r="H34" s="260"/>
      <c r="I34" s="54"/>
    </row>
    <row r="35" spans="2:9" x14ac:dyDescent="0.2">
      <c r="F35" s="259"/>
      <c r="G35" s="260"/>
      <c r="H35" s="260"/>
      <c r="I35" s="54"/>
    </row>
    <row r="36" spans="2:9" x14ac:dyDescent="0.2">
      <c r="F36" s="259"/>
      <c r="G36" s="260"/>
      <c r="H36" s="260"/>
      <c r="I36" s="54"/>
    </row>
    <row r="37" spans="2:9" x14ac:dyDescent="0.2">
      <c r="F37" s="259"/>
      <c r="G37" s="260"/>
      <c r="H37" s="260"/>
      <c r="I37" s="54"/>
    </row>
    <row r="38" spans="2:9" x14ac:dyDescent="0.2">
      <c r="F38" s="259"/>
      <c r="G38" s="260"/>
      <c r="H38" s="260"/>
      <c r="I38" s="54"/>
    </row>
    <row r="39" spans="2:9" x14ac:dyDescent="0.2">
      <c r="F39" s="259"/>
      <c r="G39" s="260"/>
      <c r="H39" s="260"/>
      <c r="I39" s="54"/>
    </row>
    <row r="40" spans="2:9" x14ac:dyDescent="0.2">
      <c r="F40" s="259"/>
      <c r="G40" s="260"/>
      <c r="H40" s="260"/>
      <c r="I40" s="54"/>
    </row>
    <row r="41" spans="2:9" x14ac:dyDescent="0.2">
      <c r="F41" s="259"/>
      <c r="G41" s="260"/>
      <c r="H41" s="260"/>
      <c r="I41" s="54"/>
    </row>
    <row r="42" spans="2:9" x14ac:dyDescent="0.2">
      <c r="F42" s="259"/>
      <c r="G42" s="260"/>
      <c r="H42" s="260"/>
      <c r="I42" s="54"/>
    </row>
    <row r="43" spans="2:9" x14ac:dyDescent="0.2">
      <c r="F43" s="259"/>
      <c r="G43" s="260"/>
      <c r="H43" s="260"/>
      <c r="I43" s="54"/>
    </row>
    <row r="44" spans="2:9" x14ac:dyDescent="0.2">
      <c r="F44" s="259"/>
      <c r="G44" s="260"/>
      <c r="H44" s="260"/>
      <c r="I44" s="54"/>
    </row>
    <row r="45" spans="2:9" x14ac:dyDescent="0.2">
      <c r="F45" s="259"/>
      <c r="G45" s="260"/>
      <c r="H45" s="260"/>
      <c r="I45" s="54"/>
    </row>
    <row r="46" spans="2:9" x14ac:dyDescent="0.2">
      <c r="F46" s="259"/>
      <c r="G46" s="260"/>
      <c r="H46" s="260"/>
      <c r="I46" s="54"/>
    </row>
    <row r="47" spans="2:9" x14ac:dyDescent="0.2">
      <c r="F47" s="259"/>
      <c r="G47" s="260"/>
      <c r="H47" s="260"/>
      <c r="I47" s="54"/>
    </row>
    <row r="48" spans="2: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row r="78" spans="6:9" x14ac:dyDescent="0.2">
      <c r="F78" s="259"/>
      <c r="G78" s="260"/>
      <c r="H78" s="260"/>
      <c r="I78" s="54"/>
    </row>
    <row r="79" spans="6:9" x14ac:dyDescent="0.2">
      <c r="F79" s="259"/>
      <c r="G79" s="260"/>
      <c r="H79" s="260"/>
      <c r="I79" s="54"/>
    </row>
    <row r="80" spans="6:9" x14ac:dyDescent="0.2">
      <c r="F80" s="259"/>
      <c r="G80" s="260"/>
      <c r="H80" s="260"/>
      <c r="I80" s="54"/>
    </row>
    <row r="81" spans="6:9" x14ac:dyDescent="0.2">
      <c r="F81" s="259"/>
      <c r="G81" s="260"/>
      <c r="H81" s="260"/>
      <c r="I81" s="54"/>
    </row>
    <row r="82" spans="6:9" x14ac:dyDescent="0.2">
      <c r="F82" s="259"/>
      <c r="G82" s="260"/>
      <c r="H82" s="260"/>
      <c r="I82" s="54"/>
    </row>
  </sheetData>
  <mergeCells count="4">
    <mergeCell ref="A1:B1"/>
    <mergeCell ref="A2:B2"/>
    <mergeCell ref="G2:I2"/>
    <mergeCell ref="H31:I31"/>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2"/>
  <dimension ref="A1:CB401"/>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'Z01 01-04 Rek'!H1</f>
        <v>01-04</v>
      </c>
      <c r="G3" s="269"/>
    </row>
    <row r="4" spans="1:80" ht="13.5" thickBot="1" x14ac:dyDescent="0.25">
      <c r="A4" s="270" t="s">
        <v>76</v>
      </c>
      <c r="B4" s="215"/>
      <c r="C4" s="216" t="s">
        <v>2334</v>
      </c>
      <c r="D4" s="271"/>
      <c r="E4" s="272" t="str">
        <f>'Z01 01-04 Rek'!G2</f>
        <v>Odstranění objektu SO2 - stavební část</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862</v>
      </c>
      <c r="C7" s="285" t="s">
        <v>863</v>
      </c>
      <c r="D7" s="286"/>
      <c r="E7" s="287"/>
      <c r="F7" s="287"/>
      <c r="G7" s="288"/>
      <c r="H7" s="289"/>
      <c r="I7" s="290"/>
      <c r="J7" s="291"/>
      <c r="K7" s="292"/>
      <c r="O7" s="293">
        <v>1</v>
      </c>
    </row>
    <row r="8" spans="1:80" x14ac:dyDescent="0.2">
      <c r="A8" s="294">
        <v>1</v>
      </c>
      <c r="B8" s="295" t="s">
        <v>2338</v>
      </c>
      <c r="C8" s="296" t="s">
        <v>2339</v>
      </c>
      <c r="D8" s="297" t="s">
        <v>233</v>
      </c>
      <c r="E8" s="298">
        <v>117.7865</v>
      </c>
      <c r="F8" s="298">
        <v>0</v>
      </c>
      <c r="G8" s="299">
        <f>E8*F8</f>
        <v>0</v>
      </c>
      <c r="H8" s="300">
        <v>0</v>
      </c>
      <c r="I8" s="301">
        <f>E8*H8</f>
        <v>0</v>
      </c>
      <c r="J8" s="300">
        <v>-2.4</v>
      </c>
      <c r="K8" s="301">
        <f>E8*J8</f>
        <v>-282.68759999999997</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2671</v>
      </c>
      <c r="D9" s="311"/>
      <c r="E9" s="312">
        <v>117.7865</v>
      </c>
      <c r="F9" s="313"/>
      <c r="G9" s="314"/>
      <c r="H9" s="315"/>
      <c r="I9" s="307"/>
      <c r="J9" s="316"/>
      <c r="K9" s="307"/>
      <c r="M9" s="308" t="s">
        <v>2671</v>
      </c>
      <c r="O9" s="293"/>
    </row>
    <row r="10" spans="1:80" x14ac:dyDescent="0.2">
      <c r="A10" s="294">
        <v>2</v>
      </c>
      <c r="B10" s="295" t="s">
        <v>2343</v>
      </c>
      <c r="C10" s="296" t="s">
        <v>2344</v>
      </c>
      <c r="D10" s="297" t="s">
        <v>195</v>
      </c>
      <c r="E10" s="298">
        <v>317.36</v>
      </c>
      <c r="F10" s="298">
        <v>0</v>
      </c>
      <c r="G10" s="299">
        <f>E10*F10</f>
        <v>0</v>
      </c>
      <c r="H10" s="300">
        <v>6.7000000000000002E-4</v>
      </c>
      <c r="I10" s="301">
        <f>E10*H10</f>
        <v>0.21263120000000002</v>
      </c>
      <c r="J10" s="300">
        <v>-0.13100000000000001</v>
      </c>
      <c r="K10" s="301">
        <f>E10*J10</f>
        <v>-41.574160000000006</v>
      </c>
      <c r="O10" s="293">
        <v>2</v>
      </c>
      <c r="AA10" s="262">
        <v>1</v>
      </c>
      <c r="AB10" s="262">
        <v>1</v>
      </c>
      <c r="AC10" s="262">
        <v>1</v>
      </c>
      <c r="AZ10" s="262">
        <v>1</v>
      </c>
      <c r="BA10" s="262">
        <f>IF(AZ10=1,G10,0)</f>
        <v>0</v>
      </c>
      <c r="BB10" s="262">
        <f>IF(AZ10=2,G10,0)</f>
        <v>0</v>
      </c>
      <c r="BC10" s="262">
        <f>IF(AZ10=3,G10,0)</f>
        <v>0</v>
      </c>
      <c r="BD10" s="262">
        <f>IF(AZ10=4,G10,0)</f>
        <v>0</v>
      </c>
      <c r="BE10" s="262">
        <f>IF(AZ10=5,G10,0)</f>
        <v>0</v>
      </c>
      <c r="CA10" s="293">
        <v>1</v>
      </c>
      <c r="CB10" s="293">
        <v>1</v>
      </c>
    </row>
    <row r="11" spans="1:80" x14ac:dyDescent="0.2">
      <c r="A11" s="302"/>
      <c r="B11" s="303"/>
      <c r="C11" s="304" t="s">
        <v>2345</v>
      </c>
      <c r="D11" s="305"/>
      <c r="E11" s="305"/>
      <c r="F11" s="305"/>
      <c r="G11" s="306"/>
      <c r="I11" s="307"/>
      <c r="K11" s="307"/>
      <c r="L11" s="308" t="s">
        <v>2345</v>
      </c>
      <c r="O11" s="293">
        <v>3</v>
      </c>
    </row>
    <row r="12" spans="1:80" x14ac:dyDescent="0.2">
      <c r="A12" s="302"/>
      <c r="B12" s="303"/>
      <c r="C12" s="304" t="s">
        <v>2346</v>
      </c>
      <c r="D12" s="305"/>
      <c r="E12" s="305"/>
      <c r="F12" s="305"/>
      <c r="G12" s="306"/>
      <c r="I12" s="307"/>
      <c r="K12" s="307"/>
      <c r="L12" s="308" t="s">
        <v>2346</v>
      </c>
      <c r="O12" s="293">
        <v>3</v>
      </c>
    </row>
    <row r="13" spans="1:80" x14ac:dyDescent="0.2">
      <c r="A13" s="302"/>
      <c r="B13" s="309"/>
      <c r="C13" s="310" t="s">
        <v>2672</v>
      </c>
      <c r="D13" s="311"/>
      <c r="E13" s="312">
        <v>51.884999999999998</v>
      </c>
      <c r="F13" s="313"/>
      <c r="G13" s="314"/>
      <c r="H13" s="315"/>
      <c r="I13" s="307"/>
      <c r="J13" s="316"/>
      <c r="K13" s="307"/>
      <c r="M13" s="308" t="s">
        <v>2672</v>
      </c>
      <c r="O13" s="293"/>
    </row>
    <row r="14" spans="1:80" x14ac:dyDescent="0.2">
      <c r="A14" s="302"/>
      <c r="B14" s="309"/>
      <c r="C14" s="310" t="s">
        <v>2673</v>
      </c>
      <c r="D14" s="311"/>
      <c r="E14" s="312">
        <v>47.9925</v>
      </c>
      <c r="F14" s="313"/>
      <c r="G14" s="314"/>
      <c r="H14" s="315"/>
      <c r="I14" s="307"/>
      <c r="J14" s="316"/>
      <c r="K14" s="307"/>
      <c r="M14" s="308" t="s">
        <v>2673</v>
      </c>
      <c r="O14" s="293"/>
    </row>
    <row r="15" spans="1:80" x14ac:dyDescent="0.2">
      <c r="A15" s="302"/>
      <c r="B15" s="309"/>
      <c r="C15" s="310" t="s">
        <v>2674</v>
      </c>
      <c r="D15" s="311"/>
      <c r="E15" s="312">
        <v>-9.1225000000000005</v>
      </c>
      <c r="F15" s="313"/>
      <c r="G15" s="314"/>
      <c r="H15" s="315"/>
      <c r="I15" s="307"/>
      <c r="J15" s="316"/>
      <c r="K15" s="307"/>
      <c r="M15" s="308" t="s">
        <v>2674</v>
      </c>
      <c r="O15" s="293"/>
    </row>
    <row r="16" spans="1:80" x14ac:dyDescent="0.2">
      <c r="A16" s="302"/>
      <c r="B16" s="309"/>
      <c r="C16" s="310" t="s">
        <v>2675</v>
      </c>
      <c r="D16" s="311"/>
      <c r="E16" s="312">
        <v>25.625</v>
      </c>
      <c r="F16" s="313"/>
      <c r="G16" s="314"/>
      <c r="H16" s="315"/>
      <c r="I16" s="307"/>
      <c r="J16" s="316"/>
      <c r="K16" s="307"/>
      <c r="M16" s="308" t="s">
        <v>2675</v>
      </c>
      <c r="O16" s="293"/>
    </row>
    <row r="17" spans="1:80" x14ac:dyDescent="0.2">
      <c r="A17" s="302"/>
      <c r="B17" s="309"/>
      <c r="C17" s="310" t="s">
        <v>2676</v>
      </c>
      <c r="D17" s="311"/>
      <c r="E17" s="312">
        <v>-6.56</v>
      </c>
      <c r="F17" s="313"/>
      <c r="G17" s="314"/>
      <c r="H17" s="315"/>
      <c r="I17" s="307"/>
      <c r="J17" s="316"/>
      <c r="K17" s="307"/>
      <c r="M17" s="308" t="s">
        <v>2676</v>
      </c>
      <c r="O17" s="293"/>
    </row>
    <row r="18" spans="1:80" x14ac:dyDescent="0.2">
      <c r="A18" s="302"/>
      <c r="B18" s="309"/>
      <c r="C18" s="310" t="s">
        <v>2677</v>
      </c>
      <c r="D18" s="311"/>
      <c r="E18" s="312">
        <v>51.884999999999998</v>
      </c>
      <c r="F18" s="313"/>
      <c r="G18" s="314"/>
      <c r="H18" s="315"/>
      <c r="I18" s="307"/>
      <c r="J18" s="316"/>
      <c r="K18" s="307"/>
      <c r="M18" s="308" t="s">
        <v>2677</v>
      </c>
      <c r="O18" s="293"/>
    </row>
    <row r="19" spans="1:80" x14ac:dyDescent="0.2">
      <c r="A19" s="302"/>
      <c r="B19" s="309"/>
      <c r="C19" s="310" t="s">
        <v>2678</v>
      </c>
      <c r="D19" s="311"/>
      <c r="E19" s="312">
        <v>51.884999999999998</v>
      </c>
      <c r="F19" s="313"/>
      <c r="G19" s="314"/>
      <c r="H19" s="315"/>
      <c r="I19" s="307"/>
      <c r="J19" s="316"/>
      <c r="K19" s="307"/>
      <c r="M19" s="308" t="s">
        <v>2678</v>
      </c>
      <c r="O19" s="293"/>
    </row>
    <row r="20" spans="1:80" x14ac:dyDescent="0.2">
      <c r="A20" s="302"/>
      <c r="B20" s="309"/>
      <c r="C20" s="310" t="s">
        <v>2679</v>
      </c>
      <c r="D20" s="311"/>
      <c r="E20" s="312">
        <v>51.884999999999998</v>
      </c>
      <c r="F20" s="313"/>
      <c r="G20" s="314"/>
      <c r="H20" s="315"/>
      <c r="I20" s="307"/>
      <c r="J20" s="316"/>
      <c r="K20" s="307"/>
      <c r="M20" s="308" t="s">
        <v>2679</v>
      </c>
      <c r="O20" s="293"/>
    </row>
    <row r="21" spans="1:80" x14ac:dyDescent="0.2">
      <c r="A21" s="302"/>
      <c r="B21" s="309"/>
      <c r="C21" s="310" t="s">
        <v>2680</v>
      </c>
      <c r="D21" s="311"/>
      <c r="E21" s="312">
        <v>51.884999999999998</v>
      </c>
      <c r="F21" s="313"/>
      <c r="G21" s="314"/>
      <c r="H21" s="315"/>
      <c r="I21" s="307"/>
      <c r="J21" s="316"/>
      <c r="K21" s="307"/>
      <c r="M21" s="308" t="s">
        <v>2680</v>
      </c>
      <c r="O21" s="293"/>
    </row>
    <row r="22" spans="1:80" x14ac:dyDescent="0.2">
      <c r="A22" s="294">
        <v>3</v>
      </c>
      <c r="B22" s="295" t="s">
        <v>2681</v>
      </c>
      <c r="C22" s="296" t="s">
        <v>2682</v>
      </c>
      <c r="D22" s="297" t="s">
        <v>233</v>
      </c>
      <c r="E22" s="298">
        <v>39.980499999999999</v>
      </c>
      <c r="F22" s="298">
        <v>0</v>
      </c>
      <c r="G22" s="299">
        <f>E22*F22</f>
        <v>0</v>
      </c>
      <c r="H22" s="300">
        <v>1.1000000000000001E-3</v>
      </c>
      <c r="I22" s="301">
        <f>E22*H22</f>
        <v>4.3978550000000005E-2</v>
      </c>
      <c r="J22" s="300">
        <v>-1.175</v>
      </c>
      <c r="K22" s="301">
        <f>E22*J22</f>
        <v>-46.977087500000003</v>
      </c>
      <c r="O22" s="293">
        <v>2</v>
      </c>
      <c r="AA22" s="262">
        <v>1</v>
      </c>
      <c r="AB22" s="262">
        <v>1</v>
      </c>
      <c r="AC22" s="262">
        <v>1</v>
      </c>
      <c r="AZ22" s="262">
        <v>1</v>
      </c>
      <c r="BA22" s="262">
        <f>IF(AZ22=1,G22,0)</f>
        <v>0</v>
      </c>
      <c r="BB22" s="262">
        <f>IF(AZ22=2,G22,0)</f>
        <v>0</v>
      </c>
      <c r="BC22" s="262">
        <f>IF(AZ22=3,G22,0)</f>
        <v>0</v>
      </c>
      <c r="BD22" s="262">
        <f>IF(AZ22=4,G22,0)</f>
        <v>0</v>
      </c>
      <c r="BE22" s="262">
        <f>IF(AZ22=5,G22,0)</f>
        <v>0</v>
      </c>
      <c r="CA22" s="293">
        <v>1</v>
      </c>
      <c r="CB22" s="293">
        <v>1</v>
      </c>
    </row>
    <row r="23" spans="1:80" x14ac:dyDescent="0.2">
      <c r="A23" s="302"/>
      <c r="B23" s="303"/>
      <c r="C23" s="304" t="s">
        <v>2358</v>
      </c>
      <c r="D23" s="305"/>
      <c r="E23" s="305"/>
      <c r="F23" s="305"/>
      <c r="G23" s="306"/>
      <c r="I23" s="307"/>
      <c r="K23" s="307"/>
      <c r="L23" s="308" t="s">
        <v>2358</v>
      </c>
      <c r="O23" s="293">
        <v>3</v>
      </c>
    </row>
    <row r="24" spans="1:80" x14ac:dyDescent="0.2">
      <c r="A24" s="302"/>
      <c r="B24" s="309"/>
      <c r="C24" s="310" t="s">
        <v>2683</v>
      </c>
      <c r="D24" s="311"/>
      <c r="E24" s="312">
        <v>48.012999999999998</v>
      </c>
      <c r="F24" s="313"/>
      <c r="G24" s="314"/>
      <c r="H24" s="315"/>
      <c r="I24" s="307"/>
      <c r="J24" s="316"/>
      <c r="K24" s="307"/>
      <c r="M24" s="308" t="s">
        <v>2683</v>
      </c>
      <c r="O24" s="293"/>
    </row>
    <row r="25" spans="1:80" x14ac:dyDescent="0.2">
      <c r="A25" s="302"/>
      <c r="B25" s="309"/>
      <c r="C25" s="310" t="s">
        <v>2684</v>
      </c>
      <c r="D25" s="311"/>
      <c r="E25" s="312">
        <v>-8.0325000000000006</v>
      </c>
      <c r="F25" s="313"/>
      <c r="G25" s="314"/>
      <c r="H25" s="315"/>
      <c r="I25" s="307"/>
      <c r="J25" s="316"/>
      <c r="K25" s="307"/>
      <c r="M25" s="308" t="s">
        <v>2684</v>
      </c>
      <c r="O25" s="293"/>
    </row>
    <row r="26" spans="1:80" x14ac:dyDescent="0.2">
      <c r="A26" s="294">
        <v>4</v>
      </c>
      <c r="B26" s="295" t="s">
        <v>2364</v>
      </c>
      <c r="C26" s="296" t="s">
        <v>2365</v>
      </c>
      <c r="D26" s="297" t="s">
        <v>195</v>
      </c>
      <c r="E26" s="298">
        <v>2323.4450000000002</v>
      </c>
      <c r="F26" s="298">
        <v>0</v>
      </c>
      <c r="G26" s="299">
        <f>E26*F26</f>
        <v>0</v>
      </c>
      <c r="H26" s="300">
        <v>6.7000000000000002E-4</v>
      </c>
      <c r="I26" s="301">
        <f>E26*H26</f>
        <v>1.5567081500000002</v>
      </c>
      <c r="J26" s="300">
        <v>-0.32400000000000001</v>
      </c>
      <c r="K26" s="301">
        <f>E26*J26</f>
        <v>-752.79618000000005</v>
      </c>
      <c r="O26" s="293">
        <v>2</v>
      </c>
      <c r="AA26" s="262">
        <v>1</v>
      </c>
      <c r="AB26" s="262">
        <v>1</v>
      </c>
      <c r="AC26" s="262">
        <v>1</v>
      </c>
      <c r="AZ26" s="262">
        <v>1</v>
      </c>
      <c r="BA26" s="262">
        <f>IF(AZ26=1,G26,0)</f>
        <v>0</v>
      </c>
      <c r="BB26" s="262">
        <f>IF(AZ26=2,G26,0)</f>
        <v>0</v>
      </c>
      <c r="BC26" s="262">
        <f>IF(AZ26=3,G26,0)</f>
        <v>0</v>
      </c>
      <c r="BD26" s="262">
        <f>IF(AZ26=4,G26,0)</f>
        <v>0</v>
      </c>
      <c r="BE26" s="262">
        <f>IF(AZ26=5,G26,0)</f>
        <v>0</v>
      </c>
      <c r="CA26" s="293">
        <v>1</v>
      </c>
      <c r="CB26" s="293">
        <v>1</v>
      </c>
    </row>
    <row r="27" spans="1:80" x14ac:dyDescent="0.2">
      <c r="A27" s="302"/>
      <c r="B27" s="309"/>
      <c r="C27" s="310" t="s">
        <v>2685</v>
      </c>
      <c r="D27" s="311"/>
      <c r="E27" s="312">
        <v>483.678</v>
      </c>
      <c r="F27" s="313"/>
      <c r="G27" s="314"/>
      <c r="H27" s="315"/>
      <c r="I27" s="307"/>
      <c r="J27" s="316"/>
      <c r="K27" s="307"/>
      <c r="M27" s="308" t="s">
        <v>2685</v>
      </c>
      <c r="O27" s="293"/>
    </row>
    <row r="28" spans="1:80" x14ac:dyDescent="0.2">
      <c r="A28" s="302"/>
      <c r="B28" s="309"/>
      <c r="C28" s="310" t="s">
        <v>2686</v>
      </c>
      <c r="D28" s="311"/>
      <c r="E28" s="312">
        <v>-51.645000000000003</v>
      </c>
      <c r="F28" s="313"/>
      <c r="G28" s="314"/>
      <c r="H28" s="315"/>
      <c r="I28" s="307"/>
      <c r="J28" s="316"/>
      <c r="K28" s="307"/>
      <c r="M28" s="308" t="s">
        <v>2686</v>
      </c>
      <c r="O28" s="293"/>
    </row>
    <row r="29" spans="1:80" x14ac:dyDescent="0.2">
      <c r="A29" s="302"/>
      <c r="B29" s="309"/>
      <c r="C29" s="310" t="s">
        <v>2687</v>
      </c>
      <c r="D29" s="311"/>
      <c r="E29" s="312">
        <v>483.678</v>
      </c>
      <c r="F29" s="313"/>
      <c r="G29" s="314"/>
      <c r="H29" s="315"/>
      <c r="I29" s="307"/>
      <c r="J29" s="316"/>
      <c r="K29" s="307"/>
      <c r="M29" s="308" t="s">
        <v>2687</v>
      </c>
      <c r="O29" s="293"/>
    </row>
    <row r="30" spans="1:80" x14ac:dyDescent="0.2">
      <c r="A30" s="302"/>
      <c r="B30" s="309"/>
      <c r="C30" s="310" t="s">
        <v>2688</v>
      </c>
      <c r="D30" s="311"/>
      <c r="E30" s="312">
        <v>-66.444999999999993</v>
      </c>
      <c r="F30" s="313"/>
      <c r="G30" s="314"/>
      <c r="H30" s="315"/>
      <c r="I30" s="307"/>
      <c r="J30" s="316"/>
      <c r="K30" s="307"/>
      <c r="M30" s="308" t="s">
        <v>2688</v>
      </c>
      <c r="O30" s="293"/>
    </row>
    <row r="31" spans="1:80" x14ac:dyDescent="0.2">
      <c r="A31" s="302"/>
      <c r="B31" s="309"/>
      <c r="C31" s="310" t="s">
        <v>2689</v>
      </c>
      <c r="D31" s="311"/>
      <c r="E31" s="312">
        <v>483.678</v>
      </c>
      <c r="F31" s="313"/>
      <c r="G31" s="314"/>
      <c r="H31" s="315"/>
      <c r="I31" s="307"/>
      <c r="J31" s="316"/>
      <c r="K31" s="307"/>
      <c r="M31" s="308" t="s">
        <v>2689</v>
      </c>
      <c r="O31" s="293"/>
    </row>
    <row r="32" spans="1:80" x14ac:dyDescent="0.2">
      <c r="A32" s="302"/>
      <c r="B32" s="309"/>
      <c r="C32" s="310" t="s">
        <v>2688</v>
      </c>
      <c r="D32" s="311"/>
      <c r="E32" s="312">
        <v>-66.444999999999993</v>
      </c>
      <c r="F32" s="313"/>
      <c r="G32" s="314"/>
      <c r="H32" s="315"/>
      <c r="I32" s="307"/>
      <c r="J32" s="316"/>
      <c r="K32" s="307"/>
      <c r="M32" s="308" t="s">
        <v>2688</v>
      </c>
      <c r="O32" s="293"/>
    </row>
    <row r="33" spans="1:80" x14ac:dyDescent="0.2">
      <c r="A33" s="302"/>
      <c r="B33" s="309"/>
      <c r="C33" s="310" t="s">
        <v>2690</v>
      </c>
      <c r="D33" s="311"/>
      <c r="E33" s="312">
        <v>483.678</v>
      </c>
      <c r="F33" s="313"/>
      <c r="G33" s="314"/>
      <c r="H33" s="315"/>
      <c r="I33" s="307"/>
      <c r="J33" s="316"/>
      <c r="K33" s="307"/>
      <c r="M33" s="308" t="s">
        <v>2690</v>
      </c>
      <c r="O33" s="293"/>
    </row>
    <row r="34" spans="1:80" x14ac:dyDescent="0.2">
      <c r="A34" s="302"/>
      <c r="B34" s="309"/>
      <c r="C34" s="310" t="s">
        <v>2688</v>
      </c>
      <c r="D34" s="311"/>
      <c r="E34" s="312">
        <v>-66.444999999999993</v>
      </c>
      <c r="F34" s="313"/>
      <c r="G34" s="314"/>
      <c r="H34" s="315"/>
      <c r="I34" s="307"/>
      <c r="J34" s="316"/>
      <c r="K34" s="307"/>
      <c r="M34" s="308" t="s">
        <v>2688</v>
      </c>
      <c r="O34" s="293"/>
    </row>
    <row r="35" spans="1:80" x14ac:dyDescent="0.2">
      <c r="A35" s="302"/>
      <c r="B35" s="309"/>
      <c r="C35" s="310" t="s">
        <v>2691</v>
      </c>
      <c r="D35" s="311"/>
      <c r="E35" s="312">
        <v>483.678</v>
      </c>
      <c r="F35" s="313"/>
      <c r="G35" s="314"/>
      <c r="H35" s="315"/>
      <c r="I35" s="307"/>
      <c r="J35" s="316"/>
      <c r="K35" s="307"/>
      <c r="M35" s="308" t="s">
        <v>2691</v>
      </c>
      <c r="O35" s="293"/>
    </row>
    <row r="36" spans="1:80" x14ac:dyDescent="0.2">
      <c r="A36" s="302"/>
      <c r="B36" s="309"/>
      <c r="C36" s="310" t="s">
        <v>2688</v>
      </c>
      <c r="D36" s="311"/>
      <c r="E36" s="312">
        <v>-66.444999999999993</v>
      </c>
      <c r="F36" s="313"/>
      <c r="G36" s="314"/>
      <c r="H36" s="315"/>
      <c r="I36" s="307"/>
      <c r="J36" s="316"/>
      <c r="K36" s="307"/>
      <c r="M36" s="308" t="s">
        <v>2688</v>
      </c>
      <c r="O36" s="293"/>
    </row>
    <row r="37" spans="1:80" x14ac:dyDescent="0.2">
      <c r="A37" s="302"/>
      <c r="B37" s="309"/>
      <c r="C37" s="310" t="s">
        <v>2692</v>
      </c>
      <c r="D37" s="311"/>
      <c r="E37" s="312">
        <v>222.48</v>
      </c>
      <c r="F37" s="313"/>
      <c r="G37" s="314"/>
      <c r="H37" s="315"/>
      <c r="I37" s="307"/>
      <c r="J37" s="316"/>
      <c r="K37" s="307"/>
      <c r="M37" s="308" t="s">
        <v>2692</v>
      </c>
      <c r="O37" s="293"/>
    </row>
    <row r="38" spans="1:80" x14ac:dyDescent="0.2">
      <c r="A38" s="294">
        <v>5</v>
      </c>
      <c r="B38" s="295" t="s">
        <v>869</v>
      </c>
      <c r="C38" s="296" t="s">
        <v>870</v>
      </c>
      <c r="D38" s="297" t="s">
        <v>233</v>
      </c>
      <c r="E38" s="298">
        <v>378.00779999999997</v>
      </c>
      <c r="F38" s="298">
        <v>0</v>
      </c>
      <c r="G38" s="299">
        <f>E38*F38</f>
        <v>0</v>
      </c>
      <c r="H38" s="300">
        <v>1.47E-3</v>
      </c>
      <c r="I38" s="301">
        <f>E38*H38</f>
        <v>0.55567146599999995</v>
      </c>
      <c r="J38" s="300">
        <v>-2.4</v>
      </c>
      <c r="K38" s="301">
        <f>E38*J38</f>
        <v>-907.21871999999996</v>
      </c>
      <c r="O38" s="293">
        <v>2</v>
      </c>
      <c r="AA38" s="262">
        <v>1</v>
      </c>
      <c r="AB38" s="262">
        <v>1</v>
      </c>
      <c r="AC38" s="262">
        <v>1</v>
      </c>
      <c r="AZ38" s="262">
        <v>1</v>
      </c>
      <c r="BA38" s="262">
        <f>IF(AZ38=1,G38,0)</f>
        <v>0</v>
      </c>
      <c r="BB38" s="262">
        <f>IF(AZ38=2,G38,0)</f>
        <v>0</v>
      </c>
      <c r="BC38" s="262">
        <f>IF(AZ38=3,G38,0)</f>
        <v>0</v>
      </c>
      <c r="BD38" s="262">
        <f>IF(AZ38=4,G38,0)</f>
        <v>0</v>
      </c>
      <c r="BE38" s="262">
        <f>IF(AZ38=5,G38,0)</f>
        <v>0</v>
      </c>
      <c r="CA38" s="293">
        <v>1</v>
      </c>
      <c r="CB38" s="293">
        <v>1</v>
      </c>
    </row>
    <row r="39" spans="1:80" x14ac:dyDescent="0.2">
      <c r="A39" s="302"/>
      <c r="B39" s="309"/>
      <c r="C39" s="310" t="s">
        <v>2693</v>
      </c>
      <c r="D39" s="311"/>
      <c r="E39" s="312">
        <v>476.9898</v>
      </c>
      <c r="F39" s="313"/>
      <c r="G39" s="314"/>
      <c r="H39" s="315"/>
      <c r="I39" s="307"/>
      <c r="J39" s="316"/>
      <c r="K39" s="307"/>
      <c r="M39" s="308" t="s">
        <v>2693</v>
      </c>
      <c r="O39" s="293"/>
    </row>
    <row r="40" spans="1:80" x14ac:dyDescent="0.2">
      <c r="A40" s="302"/>
      <c r="B40" s="309"/>
      <c r="C40" s="310" t="s">
        <v>2694</v>
      </c>
      <c r="D40" s="311"/>
      <c r="E40" s="312">
        <v>-16.829999999999998</v>
      </c>
      <c r="F40" s="313"/>
      <c r="G40" s="314"/>
      <c r="H40" s="315"/>
      <c r="I40" s="307"/>
      <c r="J40" s="316"/>
      <c r="K40" s="307"/>
      <c r="M40" s="308" t="s">
        <v>2694</v>
      </c>
      <c r="O40" s="293"/>
    </row>
    <row r="41" spans="1:80" ht="22.5" x14ac:dyDescent="0.2">
      <c r="A41" s="302"/>
      <c r="B41" s="309"/>
      <c r="C41" s="310" t="s">
        <v>2695</v>
      </c>
      <c r="D41" s="311"/>
      <c r="E41" s="312">
        <v>-20.538</v>
      </c>
      <c r="F41" s="313"/>
      <c r="G41" s="314"/>
      <c r="H41" s="315"/>
      <c r="I41" s="307"/>
      <c r="J41" s="316"/>
      <c r="K41" s="307"/>
      <c r="M41" s="308" t="s">
        <v>2695</v>
      </c>
      <c r="O41" s="293"/>
    </row>
    <row r="42" spans="1:80" ht="22.5" x14ac:dyDescent="0.2">
      <c r="A42" s="302"/>
      <c r="B42" s="309"/>
      <c r="C42" s="310" t="s">
        <v>2696</v>
      </c>
      <c r="D42" s="311"/>
      <c r="E42" s="312">
        <v>-20.538</v>
      </c>
      <c r="F42" s="313"/>
      <c r="G42" s="314"/>
      <c r="H42" s="315"/>
      <c r="I42" s="307"/>
      <c r="J42" s="316"/>
      <c r="K42" s="307"/>
      <c r="M42" s="308" t="s">
        <v>2696</v>
      </c>
      <c r="O42" s="293"/>
    </row>
    <row r="43" spans="1:80" ht="22.5" x14ac:dyDescent="0.2">
      <c r="A43" s="302"/>
      <c r="B43" s="309"/>
      <c r="C43" s="310" t="s">
        <v>2697</v>
      </c>
      <c r="D43" s="311"/>
      <c r="E43" s="312">
        <v>-20.538</v>
      </c>
      <c r="F43" s="313"/>
      <c r="G43" s="314"/>
      <c r="H43" s="315"/>
      <c r="I43" s="307"/>
      <c r="J43" s="316"/>
      <c r="K43" s="307"/>
      <c r="M43" s="308" t="s">
        <v>2697</v>
      </c>
      <c r="O43" s="293"/>
    </row>
    <row r="44" spans="1:80" ht="22.5" x14ac:dyDescent="0.2">
      <c r="A44" s="302"/>
      <c r="B44" s="309"/>
      <c r="C44" s="310" t="s">
        <v>2698</v>
      </c>
      <c r="D44" s="311"/>
      <c r="E44" s="312">
        <v>-20.538</v>
      </c>
      <c r="F44" s="313"/>
      <c r="G44" s="314"/>
      <c r="H44" s="315"/>
      <c r="I44" s="307"/>
      <c r="J44" s="316"/>
      <c r="K44" s="307"/>
      <c r="M44" s="308" t="s">
        <v>2698</v>
      </c>
      <c r="O44" s="293"/>
    </row>
    <row r="45" spans="1:80" x14ac:dyDescent="0.2">
      <c r="A45" s="294">
        <v>6</v>
      </c>
      <c r="B45" s="295" t="s">
        <v>2699</v>
      </c>
      <c r="C45" s="296" t="s">
        <v>2700</v>
      </c>
      <c r="D45" s="297" t="s">
        <v>195</v>
      </c>
      <c r="E45" s="298">
        <v>23.58</v>
      </c>
      <c r="F45" s="298">
        <v>0</v>
      </c>
      <c r="G45" s="299">
        <f>E45*F45</f>
        <v>0</v>
      </c>
      <c r="H45" s="300">
        <v>6.7000000000000002E-4</v>
      </c>
      <c r="I45" s="301">
        <f>E45*H45</f>
        <v>1.5798599999999999E-2</v>
      </c>
      <c r="J45" s="300">
        <v>-5.5E-2</v>
      </c>
      <c r="K45" s="301">
        <f>E45*J45</f>
        <v>-1.2968999999999999</v>
      </c>
      <c r="O45" s="293">
        <v>2</v>
      </c>
      <c r="AA45" s="262">
        <v>1</v>
      </c>
      <c r="AB45" s="262">
        <v>1</v>
      </c>
      <c r="AC45" s="262">
        <v>1</v>
      </c>
      <c r="AZ45" s="262">
        <v>1</v>
      </c>
      <c r="BA45" s="262">
        <f>IF(AZ45=1,G45,0)</f>
        <v>0</v>
      </c>
      <c r="BB45" s="262">
        <f>IF(AZ45=2,G45,0)</f>
        <v>0</v>
      </c>
      <c r="BC45" s="262">
        <f>IF(AZ45=3,G45,0)</f>
        <v>0</v>
      </c>
      <c r="BD45" s="262">
        <f>IF(AZ45=4,G45,0)</f>
        <v>0</v>
      </c>
      <c r="BE45" s="262">
        <f>IF(AZ45=5,G45,0)</f>
        <v>0</v>
      </c>
      <c r="CA45" s="293">
        <v>1</v>
      </c>
      <c r="CB45" s="293">
        <v>1</v>
      </c>
    </row>
    <row r="46" spans="1:80" x14ac:dyDescent="0.2">
      <c r="A46" s="302"/>
      <c r="B46" s="309"/>
      <c r="C46" s="310" t="s">
        <v>2461</v>
      </c>
      <c r="D46" s="311"/>
      <c r="E46" s="312">
        <v>0</v>
      </c>
      <c r="F46" s="313"/>
      <c r="G46" s="314"/>
      <c r="H46" s="315"/>
      <c r="I46" s="307"/>
      <c r="J46" s="316"/>
      <c r="K46" s="307"/>
      <c r="M46" s="308" t="s">
        <v>2461</v>
      </c>
      <c r="O46" s="293"/>
    </row>
    <row r="47" spans="1:80" x14ac:dyDescent="0.2">
      <c r="A47" s="302"/>
      <c r="B47" s="309"/>
      <c r="C47" s="310" t="s">
        <v>2701</v>
      </c>
      <c r="D47" s="311"/>
      <c r="E47" s="312">
        <v>5.8949999999999996</v>
      </c>
      <c r="F47" s="313"/>
      <c r="G47" s="314"/>
      <c r="H47" s="315"/>
      <c r="I47" s="307"/>
      <c r="J47" s="316"/>
      <c r="K47" s="307"/>
      <c r="M47" s="308" t="s">
        <v>2701</v>
      </c>
      <c r="O47" s="293"/>
    </row>
    <row r="48" spans="1:80" x14ac:dyDescent="0.2">
      <c r="A48" s="302"/>
      <c r="B48" s="309"/>
      <c r="C48" s="310" t="s">
        <v>2702</v>
      </c>
      <c r="D48" s="311"/>
      <c r="E48" s="312">
        <v>5.8949999999999996</v>
      </c>
      <c r="F48" s="313"/>
      <c r="G48" s="314"/>
      <c r="H48" s="315"/>
      <c r="I48" s="307"/>
      <c r="J48" s="316"/>
      <c r="K48" s="307"/>
      <c r="M48" s="308" t="s">
        <v>2702</v>
      </c>
      <c r="O48" s="293"/>
    </row>
    <row r="49" spans="1:80" x14ac:dyDescent="0.2">
      <c r="A49" s="302"/>
      <c r="B49" s="309"/>
      <c r="C49" s="310" t="s">
        <v>2703</v>
      </c>
      <c r="D49" s="311"/>
      <c r="E49" s="312">
        <v>5.8949999999999996</v>
      </c>
      <c r="F49" s="313"/>
      <c r="G49" s="314"/>
      <c r="H49" s="315"/>
      <c r="I49" s="307"/>
      <c r="J49" s="316"/>
      <c r="K49" s="307"/>
      <c r="M49" s="308" t="s">
        <v>2703</v>
      </c>
      <c r="O49" s="293"/>
    </row>
    <row r="50" spans="1:80" x14ac:dyDescent="0.2">
      <c r="A50" s="302"/>
      <c r="B50" s="309"/>
      <c r="C50" s="310" t="s">
        <v>2704</v>
      </c>
      <c r="D50" s="311"/>
      <c r="E50" s="312">
        <v>5.8949999999999996</v>
      </c>
      <c r="F50" s="313"/>
      <c r="G50" s="314"/>
      <c r="H50" s="315"/>
      <c r="I50" s="307"/>
      <c r="J50" s="316"/>
      <c r="K50" s="307"/>
      <c r="M50" s="308" t="s">
        <v>2704</v>
      </c>
      <c r="O50" s="293"/>
    </row>
    <row r="51" spans="1:80" x14ac:dyDescent="0.2">
      <c r="A51" s="294">
        <v>7</v>
      </c>
      <c r="B51" s="295" t="s">
        <v>875</v>
      </c>
      <c r="C51" s="296" t="s">
        <v>876</v>
      </c>
      <c r="D51" s="297" t="s">
        <v>233</v>
      </c>
      <c r="E51" s="298">
        <v>386.2586</v>
      </c>
      <c r="F51" s="298">
        <v>0</v>
      </c>
      <c r="G51" s="299">
        <f>E51*F51</f>
        <v>0</v>
      </c>
      <c r="H51" s="300">
        <v>6.6600000000000001E-3</v>
      </c>
      <c r="I51" s="301">
        <f>E51*H51</f>
        <v>2.5724822760000001</v>
      </c>
      <c r="J51" s="300">
        <v>-2.4</v>
      </c>
      <c r="K51" s="301">
        <f>E51*J51</f>
        <v>-927.02063999999996</v>
      </c>
      <c r="O51" s="293">
        <v>2</v>
      </c>
      <c r="AA51" s="262">
        <v>1</v>
      </c>
      <c r="AB51" s="262">
        <v>1</v>
      </c>
      <c r="AC51" s="262">
        <v>1</v>
      </c>
      <c r="AZ51" s="262">
        <v>1</v>
      </c>
      <c r="BA51" s="262">
        <f>IF(AZ51=1,G51,0)</f>
        <v>0</v>
      </c>
      <c r="BB51" s="262">
        <f>IF(AZ51=2,G51,0)</f>
        <v>0</v>
      </c>
      <c r="BC51" s="262">
        <f>IF(AZ51=3,G51,0)</f>
        <v>0</v>
      </c>
      <c r="BD51" s="262">
        <f>IF(AZ51=4,G51,0)</f>
        <v>0</v>
      </c>
      <c r="BE51" s="262">
        <f>IF(AZ51=5,G51,0)</f>
        <v>0</v>
      </c>
      <c r="CA51" s="293">
        <v>1</v>
      </c>
      <c r="CB51" s="293">
        <v>1</v>
      </c>
    </row>
    <row r="52" spans="1:80" x14ac:dyDescent="0.2">
      <c r="A52" s="302"/>
      <c r="B52" s="309"/>
      <c r="C52" s="310" t="s">
        <v>2705</v>
      </c>
      <c r="D52" s="311"/>
      <c r="E52" s="312">
        <v>58.854100000000003</v>
      </c>
      <c r="F52" s="313"/>
      <c r="G52" s="314"/>
      <c r="H52" s="315"/>
      <c r="I52" s="307"/>
      <c r="J52" s="316"/>
      <c r="K52" s="307"/>
      <c r="M52" s="308" t="s">
        <v>2705</v>
      </c>
      <c r="O52" s="293"/>
    </row>
    <row r="53" spans="1:80" x14ac:dyDescent="0.2">
      <c r="A53" s="302"/>
      <c r="B53" s="309"/>
      <c r="C53" s="310" t="s">
        <v>2706</v>
      </c>
      <c r="D53" s="311"/>
      <c r="E53" s="312">
        <v>64.081299999999999</v>
      </c>
      <c r="F53" s="313"/>
      <c r="G53" s="314"/>
      <c r="H53" s="315"/>
      <c r="I53" s="307"/>
      <c r="J53" s="316"/>
      <c r="K53" s="307"/>
      <c r="M53" s="308" t="s">
        <v>2706</v>
      </c>
      <c r="O53" s="293"/>
    </row>
    <row r="54" spans="1:80" x14ac:dyDescent="0.2">
      <c r="A54" s="302"/>
      <c r="B54" s="309"/>
      <c r="C54" s="310" t="s">
        <v>2707</v>
      </c>
      <c r="D54" s="311"/>
      <c r="E54" s="312">
        <v>64.081299999999999</v>
      </c>
      <c r="F54" s="313"/>
      <c r="G54" s="314"/>
      <c r="H54" s="315"/>
      <c r="I54" s="307"/>
      <c r="J54" s="316"/>
      <c r="K54" s="307"/>
      <c r="M54" s="308" t="s">
        <v>2707</v>
      </c>
      <c r="O54" s="293"/>
    </row>
    <row r="55" spans="1:80" x14ac:dyDescent="0.2">
      <c r="A55" s="302"/>
      <c r="B55" s="309"/>
      <c r="C55" s="310" t="s">
        <v>2708</v>
      </c>
      <c r="D55" s="311"/>
      <c r="E55" s="312">
        <v>64.081299999999999</v>
      </c>
      <c r="F55" s="313"/>
      <c r="G55" s="314"/>
      <c r="H55" s="315"/>
      <c r="I55" s="307"/>
      <c r="J55" s="316"/>
      <c r="K55" s="307"/>
      <c r="M55" s="308" t="s">
        <v>2708</v>
      </c>
      <c r="O55" s="293"/>
    </row>
    <row r="56" spans="1:80" x14ac:dyDescent="0.2">
      <c r="A56" s="302"/>
      <c r="B56" s="309"/>
      <c r="C56" s="310" t="s">
        <v>2709</v>
      </c>
      <c r="D56" s="311"/>
      <c r="E56" s="312">
        <v>64.081299999999999</v>
      </c>
      <c r="F56" s="313"/>
      <c r="G56" s="314"/>
      <c r="H56" s="315"/>
      <c r="I56" s="307"/>
      <c r="J56" s="316"/>
      <c r="K56" s="307"/>
      <c r="M56" s="308" t="s">
        <v>2709</v>
      </c>
      <c r="O56" s="293"/>
    </row>
    <row r="57" spans="1:80" x14ac:dyDescent="0.2">
      <c r="A57" s="302"/>
      <c r="B57" s="309"/>
      <c r="C57" s="310" t="s">
        <v>2710</v>
      </c>
      <c r="D57" s="311"/>
      <c r="E57" s="312">
        <v>64.081299999999999</v>
      </c>
      <c r="F57" s="313"/>
      <c r="G57" s="314"/>
      <c r="H57" s="315"/>
      <c r="I57" s="307"/>
      <c r="J57" s="316"/>
      <c r="K57" s="307"/>
      <c r="M57" s="308" t="s">
        <v>2710</v>
      </c>
      <c r="O57" s="293"/>
    </row>
    <row r="58" spans="1:80" x14ac:dyDescent="0.2">
      <c r="A58" s="302"/>
      <c r="B58" s="309"/>
      <c r="C58" s="310" t="s">
        <v>2711</v>
      </c>
      <c r="D58" s="311"/>
      <c r="E58" s="312">
        <v>6.9981999999999998</v>
      </c>
      <c r="F58" s="313"/>
      <c r="G58" s="314"/>
      <c r="H58" s="315"/>
      <c r="I58" s="307"/>
      <c r="J58" s="316"/>
      <c r="K58" s="307"/>
      <c r="M58" s="308" t="s">
        <v>2711</v>
      </c>
      <c r="O58" s="293"/>
    </row>
    <row r="59" spans="1:80" x14ac:dyDescent="0.2">
      <c r="A59" s="294">
        <v>8</v>
      </c>
      <c r="B59" s="295" t="s">
        <v>2391</v>
      </c>
      <c r="C59" s="296" t="s">
        <v>2392</v>
      </c>
      <c r="D59" s="297" t="s">
        <v>195</v>
      </c>
      <c r="E59" s="298">
        <v>32.726999999999997</v>
      </c>
      <c r="F59" s="298">
        <v>0</v>
      </c>
      <c r="G59" s="299">
        <f>E59*F59</f>
        <v>0</v>
      </c>
      <c r="H59" s="300">
        <v>0</v>
      </c>
      <c r="I59" s="301">
        <f>E59*H59</f>
        <v>0</v>
      </c>
      <c r="J59" s="300">
        <v>-0.432</v>
      </c>
      <c r="K59" s="301">
        <f>E59*J59</f>
        <v>-14.138063999999998</v>
      </c>
      <c r="O59" s="293">
        <v>2</v>
      </c>
      <c r="AA59" s="262">
        <v>1</v>
      </c>
      <c r="AB59" s="262">
        <v>1</v>
      </c>
      <c r="AC59" s="262">
        <v>1</v>
      </c>
      <c r="AZ59" s="262">
        <v>1</v>
      </c>
      <c r="BA59" s="262">
        <f>IF(AZ59=1,G59,0)</f>
        <v>0</v>
      </c>
      <c r="BB59" s="262">
        <f>IF(AZ59=2,G59,0)</f>
        <v>0</v>
      </c>
      <c r="BC59" s="262">
        <f>IF(AZ59=3,G59,0)</f>
        <v>0</v>
      </c>
      <c r="BD59" s="262">
        <f>IF(AZ59=4,G59,0)</f>
        <v>0</v>
      </c>
      <c r="BE59" s="262">
        <f>IF(AZ59=5,G59,0)</f>
        <v>0</v>
      </c>
      <c r="CA59" s="293">
        <v>1</v>
      </c>
      <c r="CB59" s="293">
        <v>1</v>
      </c>
    </row>
    <row r="60" spans="1:80" x14ac:dyDescent="0.2">
      <c r="A60" s="302"/>
      <c r="B60" s="309"/>
      <c r="C60" s="310" t="s">
        <v>2712</v>
      </c>
      <c r="D60" s="311"/>
      <c r="E60" s="312">
        <v>20.68</v>
      </c>
      <c r="F60" s="313"/>
      <c r="G60" s="314"/>
      <c r="H60" s="315"/>
      <c r="I60" s="307"/>
      <c r="J60" s="316"/>
      <c r="K60" s="307"/>
      <c r="M60" s="308" t="s">
        <v>2712</v>
      </c>
      <c r="O60" s="293"/>
    </row>
    <row r="61" spans="1:80" x14ac:dyDescent="0.2">
      <c r="A61" s="302"/>
      <c r="B61" s="309"/>
      <c r="C61" s="310" t="s">
        <v>2713</v>
      </c>
      <c r="D61" s="311"/>
      <c r="E61" s="312">
        <v>12.047000000000001</v>
      </c>
      <c r="F61" s="313"/>
      <c r="G61" s="314"/>
      <c r="H61" s="315"/>
      <c r="I61" s="307"/>
      <c r="J61" s="316"/>
      <c r="K61" s="307"/>
      <c r="M61" s="308" t="s">
        <v>2713</v>
      </c>
      <c r="O61" s="293"/>
    </row>
    <row r="62" spans="1:80" x14ac:dyDescent="0.2">
      <c r="A62" s="294">
        <v>9</v>
      </c>
      <c r="B62" s="295" t="s">
        <v>2395</v>
      </c>
      <c r="C62" s="296" t="s">
        <v>2396</v>
      </c>
      <c r="D62" s="297" t="s">
        <v>227</v>
      </c>
      <c r="E62" s="298">
        <v>0.2</v>
      </c>
      <c r="F62" s="298">
        <v>0</v>
      </c>
      <c r="G62" s="299">
        <f>E62*F62</f>
        <v>0</v>
      </c>
      <c r="H62" s="300">
        <v>3.746E-2</v>
      </c>
      <c r="I62" s="301">
        <f>E62*H62</f>
        <v>7.4920000000000004E-3</v>
      </c>
      <c r="J62" s="300">
        <v>-1.258</v>
      </c>
      <c r="K62" s="301">
        <f>E62*J62</f>
        <v>-0.25159999999999999</v>
      </c>
      <c r="O62" s="293">
        <v>2</v>
      </c>
      <c r="AA62" s="262">
        <v>1</v>
      </c>
      <c r="AB62" s="262">
        <v>0</v>
      </c>
      <c r="AC62" s="262">
        <v>0</v>
      </c>
      <c r="AZ62" s="262">
        <v>1</v>
      </c>
      <c r="BA62" s="262">
        <f>IF(AZ62=1,G62,0)</f>
        <v>0</v>
      </c>
      <c r="BB62" s="262">
        <f>IF(AZ62=2,G62,0)</f>
        <v>0</v>
      </c>
      <c r="BC62" s="262">
        <f>IF(AZ62=3,G62,0)</f>
        <v>0</v>
      </c>
      <c r="BD62" s="262">
        <f>IF(AZ62=4,G62,0)</f>
        <v>0</v>
      </c>
      <c r="BE62" s="262">
        <f>IF(AZ62=5,G62,0)</f>
        <v>0</v>
      </c>
      <c r="CA62" s="293">
        <v>1</v>
      </c>
      <c r="CB62" s="293">
        <v>0</v>
      </c>
    </row>
    <row r="63" spans="1:80" x14ac:dyDescent="0.2">
      <c r="A63" s="302"/>
      <c r="B63" s="309"/>
      <c r="C63" s="310" t="s">
        <v>785</v>
      </c>
      <c r="D63" s="311"/>
      <c r="E63" s="312">
        <v>0.2</v>
      </c>
      <c r="F63" s="313"/>
      <c r="G63" s="314"/>
      <c r="H63" s="315"/>
      <c r="I63" s="307"/>
      <c r="J63" s="316"/>
      <c r="K63" s="307"/>
      <c r="M63" s="308" t="s">
        <v>785</v>
      </c>
      <c r="O63" s="293"/>
    </row>
    <row r="64" spans="1:80" ht="22.5" x14ac:dyDescent="0.2">
      <c r="A64" s="294">
        <v>10</v>
      </c>
      <c r="B64" s="295" t="s">
        <v>2397</v>
      </c>
      <c r="C64" s="296" t="s">
        <v>2398</v>
      </c>
      <c r="D64" s="297" t="s">
        <v>233</v>
      </c>
      <c r="E64" s="298">
        <v>176.5608</v>
      </c>
      <c r="F64" s="298">
        <v>0</v>
      </c>
      <c r="G64" s="299">
        <f>E64*F64</f>
        <v>0</v>
      </c>
      <c r="H64" s="300">
        <v>0</v>
      </c>
      <c r="I64" s="301">
        <f>E64*H64</f>
        <v>0</v>
      </c>
      <c r="J64" s="300">
        <v>-2.2000000000000002</v>
      </c>
      <c r="K64" s="301">
        <f>E64*J64</f>
        <v>-388.43376000000001</v>
      </c>
      <c r="O64" s="293">
        <v>2</v>
      </c>
      <c r="AA64" s="262">
        <v>1</v>
      </c>
      <c r="AB64" s="262">
        <v>1</v>
      </c>
      <c r="AC64" s="262">
        <v>1</v>
      </c>
      <c r="AZ64" s="262">
        <v>1</v>
      </c>
      <c r="BA64" s="262">
        <f>IF(AZ64=1,G64,0)</f>
        <v>0</v>
      </c>
      <c r="BB64" s="262">
        <f>IF(AZ64=2,G64,0)</f>
        <v>0</v>
      </c>
      <c r="BC64" s="262">
        <f>IF(AZ64=3,G64,0)</f>
        <v>0</v>
      </c>
      <c r="BD64" s="262">
        <f>IF(AZ64=4,G64,0)</f>
        <v>0</v>
      </c>
      <c r="BE64" s="262">
        <f>IF(AZ64=5,G64,0)</f>
        <v>0</v>
      </c>
      <c r="CA64" s="293">
        <v>1</v>
      </c>
      <c r="CB64" s="293">
        <v>1</v>
      </c>
    </row>
    <row r="65" spans="1:80" x14ac:dyDescent="0.2">
      <c r="A65" s="302"/>
      <c r="B65" s="309"/>
      <c r="C65" s="310" t="s">
        <v>2714</v>
      </c>
      <c r="D65" s="311"/>
      <c r="E65" s="312">
        <v>37.431199999999997</v>
      </c>
      <c r="F65" s="313"/>
      <c r="G65" s="314"/>
      <c r="H65" s="315"/>
      <c r="I65" s="307"/>
      <c r="J65" s="316"/>
      <c r="K65" s="307"/>
      <c r="M65" s="308" t="s">
        <v>2714</v>
      </c>
      <c r="O65" s="293"/>
    </row>
    <row r="66" spans="1:80" x14ac:dyDescent="0.2">
      <c r="A66" s="302"/>
      <c r="B66" s="309"/>
      <c r="C66" s="310" t="s">
        <v>2715</v>
      </c>
      <c r="D66" s="311"/>
      <c r="E66" s="312">
        <v>34.782400000000003</v>
      </c>
      <c r="F66" s="313"/>
      <c r="G66" s="314"/>
      <c r="H66" s="315"/>
      <c r="I66" s="307"/>
      <c r="J66" s="316"/>
      <c r="K66" s="307"/>
      <c r="M66" s="308" t="s">
        <v>2715</v>
      </c>
      <c r="O66" s="293"/>
    </row>
    <row r="67" spans="1:80" x14ac:dyDescent="0.2">
      <c r="A67" s="302"/>
      <c r="B67" s="309"/>
      <c r="C67" s="310" t="s">
        <v>2716</v>
      </c>
      <c r="D67" s="311"/>
      <c r="E67" s="312">
        <v>34.782400000000003</v>
      </c>
      <c r="F67" s="313"/>
      <c r="G67" s="314"/>
      <c r="H67" s="315"/>
      <c r="I67" s="307"/>
      <c r="J67" s="316"/>
      <c r="K67" s="307"/>
      <c r="M67" s="308" t="s">
        <v>2716</v>
      </c>
      <c r="O67" s="293"/>
    </row>
    <row r="68" spans="1:80" x14ac:dyDescent="0.2">
      <c r="A68" s="302"/>
      <c r="B68" s="309"/>
      <c r="C68" s="310" t="s">
        <v>2717</v>
      </c>
      <c r="D68" s="311"/>
      <c r="E68" s="312">
        <v>34.782400000000003</v>
      </c>
      <c r="F68" s="313"/>
      <c r="G68" s="314"/>
      <c r="H68" s="315"/>
      <c r="I68" s="307"/>
      <c r="J68" s="316"/>
      <c r="K68" s="307"/>
      <c r="M68" s="308" t="s">
        <v>2717</v>
      </c>
      <c r="O68" s="293"/>
    </row>
    <row r="69" spans="1:80" x14ac:dyDescent="0.2">
      <c r="A69" s="302"/>
      <c r="B69" s="309"/>
      <c r="C69" s="310" t="s">
        <v>2718</v>
      </c>
      <c r="D69" s="311"/>
      <c r="E69" s="312">
        <v>34.782400000000003</v>
      </c>
      <c r="F69" s="313"/>
      <c r="G69" s="314"/>
      <c r="H69" s="315"/>
      <c r="I69" s="307"/>
      <c r="J69" s="316"/>
      <c r="K69" s="307"/>
      <c r="M69" s="308" t="s">
        <v>2718</v>
      </c>
      <c r="O69" s="293"/>
    </row>
    <row r="70" spans="1:80" ht="22.5" x14ac:dyDescent="0.2">
      <c r="A70" s="294">
        <v>11</v>
      </c>
      <c r="B70" s="295" t="s">
        <v>2404</v>
      </c>
      <c r="C70" s="296" t="s">
        <v>2405</v>
      </c>
      <c r="D70" s="297" t="s">
        <v>233</v>
      </c>
      <c r="E70" s="298">
        <v>36.825000000000003</v>
      </c>
      <c r="F70" s="298">
        <v>0</v>
      </c>
      <c r="G70" s="299">
        <f>E70*F70</f>
        <v>0</v>
      </c>
      <c r="H70" s="300">
        <v>0</v>
      </c>
      <c r="I70" s="301">
        <f>E70*H70</f>
        <v>0</v>
      </c>
      <c r="J70" s="300">
        <v>-2.2000000000000002</v>
      </c>
      <c r="K70" s="301">
        <f>E70*J70</f>
        <v>-81.015000000000015</v>
      </c>
      <c r="O70" s="293">
        <v>2</v>
      </c>
      <c r="AA70" s="262">
        <v>1</v>
      </c>
      <c r="AB70" s="262">
        <v>1</v>
      </c>
      <c r="AC70" s="262">
        <v>1</v>
      </c>
      <c r="AZ70" s="262">
        <v>1</v>
      </c>
      <c r="BA70" s="262">
        <f>IF(AZ70=1,G70,0)</f>
        <v>0</v>
      </c>
      <c r="BB70" s="262">
        <f>IF(AZ70=2,G70,0)</f>
        <v>0</v>
      </c>
      <c r="BC70" s="262">
        <f>IF(AZ70=3,G70,0)</f>
        <v>0</v>
      </c>
      <c r="BD70" s="262">
        <f>IF(AZ70=4,G70,0)</f>
        <v>0</v>
      </c>
      <c r="BE70" s="262">
        <f>IF(AZ70=5,G70,0)</f>
        <v>0</v>
      </c>
      <c r="CA70" s="293">
        <v>1</v>
      </c>
      <c r="CB70" s="293">
        <v>1</v>
      </c>
    </row>
    <row r="71" spans="1:80" x14ac:dyDescent="0.2">
      <c r="A71" s="302"/>
      <c r="B71" s="303"/>
      <c r="C71" s="304" t="s">
        <v>2406</v>
      </c>
      <c r="D71" s="305"/>
      <c r="E71" s="305"/>
      <c r="F71" s="305"/>
      <c r="G71" s="306"/>
      <c r="I71" s="307"/>
      <c r="K71" s="307"/>
      <c r="L71" s="308" t="s">
        <v>2406</v>
      </c>
      <c r="O71" s="293">
        <v>3</v>
      </c>
    </row>
    <row r="72" spans="1:80" x14ac:dyDescent="0.2">
      <c r="A72" s="302"/>
      <c r="B72" s="309"/>
      <c r="C72" s="310" t="s">
        <v>2719</v>
      </c>
      <c r="D72" s="311"/>
      <c r="E72" s="312">
        <v>36.825000000000003</v>
      </c>
      <c r="F72" s="313"/>
      <c r="G72" s="314"/>
      <c r="H72" s="315"/>
      <c r="I72" s="307"/>
      <c r="J72" s="316"/>
      <c r="K72" s="307"/>
      <c r="M72" s="308" t="s">
        <v>2719</v>
      </c>
      <c r="O72" s="293"/>
    </row>
    <row r="73" spans="1:80" x14ac:dyDescent="0.2">
      <c r="A73" s="294">
        <v>12</v>
      </c>
      <c r="B73" s="295" t="s">
        <v>2411</v>
      </c>
      <c r="C73" s="296" t="s">
        <v>2412</v>
      </c>
      <c r="D73" s="297" t="s">
        <v>233</v>
      </c>
      <c r="E73" s="298">
        <v>176.5608</v>
      </c>
      <c r="F73" s="298">
        <v>0</v>
      </c>
      <c r="G73" s="299">
        <f>E73*F73</f>
        <v>0</v>
      </c>
      <c r="H73" s="300">
        <v>0</v>
      </c>
      <c r="I73" s="301">
        <f>E73*H73</f>
        <v>0</v>
      </c>
      <c r="J73" s="300">
        <v>0</v>
      </c>
      <c r="K73" s="301">
        <f>E73*J73</f>
        <v>0</v>
      </c>
      <c r="O73" s="293">
        <v>2</v>
      </c>
      <c r="AA73" s="262">
        <v>1</v>
      </c>
      <c r="AB73" s="262">
        <v>0</v>
      </c>
      <c r="AC73" s="262">
        <v>0</v>
      </c>
      <c r="AZ73" s="262">
        <v>1</v>
      </c>
      <c r="BA73" s="262">
        <f>IF(AZ73=1,G73,0)</f>
        <v>0</v>
      </c>
      <c r="BB73" s="262">
        <f>IF(AZ73=2,G73,0)</f>
        <v>0</v>
      </c>
      <c r="BC73" s="262">
        <f>IF(AZ73=3,G73,0)</f>
        <v>0</v>
      </c>
      <c r="BD73" s="262">
        <f>IF(AZ73=4,G73,0)</f>
        <v>0</v>
      </c>
      <c r="BE73" s="262">
        <f>IF(AZ73=5,G73,0)</f>
        <v>0</v>
      </c>
      <c r="CA73" s="293">
        <v>1</v>
      </c>
      <c r="CB73" s="293">
        <v>0</v>
      </c>
    </row>
    <row r="74" spans="1:80" x14ac:dyDescent="0.2">
      <c r="A74" s="302"/>
      <c r="B74" s="309"/>
      <c r="C74" s="310" t="s">
        <v>2720</v>
      </c>
      <c r="D74" s="311"/>
      <c r="E74" s="312">
        <v>176.5608</v>
      </c>
      <c r="F74" s="313"/>
      <c r="G74" s="314"/>
      <c r="H74" s="315"/>
      <c r="I74" s="307"/>
      <c r="J74" s="316"/>
      <c r="K74" s="307"/>
      <c r="M74" s="308" t="s">
        <v>2720</v>
      </c>
      <c r="O74" s="293"/>
    </row>
    <row r="75" spans="1:80" ht="22.5" x14ac:dyDescent="0.2">
      <c r="A75" s="294">
        <v>13</v>
      </c>
      <c r="B75" s="295" t="s">
        <v>878</v>
      </c>
      <c r="C75" s="296" t="s">
        <v>2414</v>
      </c>
      <c r="D75" s="297" t="s">
        <v>195</v>
      </c>
      <c r="E75" s="298">
        <v>278.56</v>
      </c>
      <c r="F75" s="298">
        <v>0</v>
      </c>
      <c r="G75" s="299">
        <f>E75*F75</f>
        <v>0</v>
      </c>
      <c r="H75" s="300">
        <v>0</v>
      </c>
      <c r="I75" s="301">
        <f>E75*H75</f>
        <v>0</v>
      </c>
      <c r="J75" s="300">
        <v>-0.02</v>
      </c>
      <c r="K75" s="301">
        <f>E75*J75</f>
        <v>-5.5712000000000002</v>
      </c>
      <c r="O75" s="293">
        <v>2</v>
      </c>
      <c r="AA75" s="262">
        <v>1</v>
      </c>
      <c r="AB75" s="262">
        <v>1</v>
      </c>
      <c r="AC75" s="262">
        <v>1</v>
      </c>
      <c r="AZ75" s="262">
        <v>1</v>
      </c>
      <c r="BA75" s="262">
        <f>IF(AZ75=1,G75,0)</f>
        <v>0</v>
      </c>
      <c r="BB75" s="262">
        <f>IF(AZ75=2,G75,0)</f>
        <v>0</v>
      </c>
      <c r="BC75" s="262">
        <f>IF(AZ75=3,G75,0)</f>
        <v>0</v>
      </c>
      <c r="BD75" s="262">
        <f>IF(AZ75=4,G75,0)</f>
        <v>0</v>
      </c>
      <c r="BE75" s="262">
        <f>IF(AZ75=5,G75,0)</f>
        <v>0</v>
      </c>
      <c r="CA75" s="293">
        <v>1</v>
      </c>
      <c r="CB75" s="293">
        <v>1</v>
      </c>
    </row>
    <row r="76" spans="1:80" ht="22.5" x14ac:dyDescent="0.2">
      <c r="A76" s="302"/>
      <c r="B76" s="309"/>
      <c r="C76" s="310" t="s">
        <v>2721</v>
      </c>
      <c r="D76" s="311"/>
      <c r="E76" s="312">
        <v>127.6</v>
      </c>
      <c r="F76" s="313"/>
      <c r="G76" s="314"/>
      <c r="H76" s="315"/>
      <c r="I76" s="307"/>
      <c r="J76" s="316"/>
      <c r="K76" s="307"/>
      <c r="M76" s="308" t="s">
        <v>2721</v>
      </c>
      <c r="O76" s="293"/>
    </row>
    <row r="77" spans="1:80" x14ac:dyDescent="0.2">
      <c r="A77" s="302"/>
      <c r="B77" s="309"/>
      <c r="C77" s="310" t="s">
        <v>2722</v>
      </c>
      <c r="D77" s="311"/>
      <c r="E77" s="312">
        <v>37.74</v>
      </c>
      <c r="F77" s="313"/>
      <c r="G77" s="314"/>
      <c r="H77" s="315"/>
      <c r="I77" s="307"/>
      <c r="J77" s="316"/>
      <c r="K77" s="307"/>
      <c r="M77" s="308" t="s">
        <v>2722</v>
      </c>
      <c r="O77" s="293"/>
    </row>
    <row r="78" spans="1:80" x14ac:dyDescent="0.2">
      <c r="A78" s="302"/>
      <c r="B78" s="309"/>
      <c r="C78" s="310" t="s">
        <v>2723</v>
      </c>
      <c r="D78" s="311"/>
      <c r="E78" s="312">
        <v>37.74</v>
      </c>
      <c r="F78" s="313"/>
      <c r="G78" s="314"/>
      <c r="H78" s="315"/>
      <c r="I78" s="307"/>
      <c r="J78" s="316"/>
      <c r="K78" s="307"/>
      <c r="M78" s="308" t="s">
        <v>2723</v>
      </c>
      <c r="O78" s="293"/>
    </row>
    <row r="79" spans="1:80" x14ac:dyDescent="0.2">
      <c r="A79" s="302"/>
      <c r="B79" s="309"/>
      <c r="C79" s="310" t="s">
        <v>2724</v>
      </c>
      <c r="D79" s="311"/>
      <c r="E79" s="312">
        <v>37.74</v>
      </c>
      <c r="F79" s="313"/>
      <c r="G79" s="314"/>
      <c r="H79" s="315"/>
      <c r="I79" s="307"/>
      <c r="J79" s="316"/>
      <c r="K79" s="307"/>
      <c r="M79" s="308" t="s">
        <v>2724</v>
      </c>
      <c r="O79" s="293"/>
    </row>
    <row r="80" spans="1:80" x14ac:dyDescent="0.2">
      <c r="A80" s="302"/>
      <c r="B80" s="309"/>
      <c r="C80" s="310" t="s">
        <v>2725</v>
      </c>
      <c r="D80" s="311"/>
      <c r="E80" s="312">
        <v>37.74</v>
      </c>
      <c r="F80" s="313"/>
      <c r="G80" s="314"/>
      <c r="H80" s="315"/>
      <c r="I80" s="307"/>
      <c r="J80" s="316"/>
      <c r="K80" s="307"/>
      <c r="M80" s="308" t="s">
        <v>2725</v>
      </c>
      <c r="O80" s="293"/>
    </row>
    <row r="81" spans="1:80" x14ac:dyDescent="0.2">
      <c r="A81" s="294">
        <v>14</v>
      </c>
      <c r="B81" s="295" t="s">
        <v>2420</v>
      </c>
      <c r="C81" s="296" t="s">
        <v>2421</v>
      </c>
      <c r="D81" s="297" t="s">
        <v>195</v>
      </c>
      <c r="E81" s="298">
        <v>165.6</v>
      </c>
      <c r="F81" s="298">
        <v>0</v>
      </c>
      <c r="G81" s="299">
        <f>E81*F81</f>
        <v>0</v>
      </c>
      <c r="H81" s="300">
        <v>0</v>
      </c>
      <c r="I81" s="301">
        <f>E81*H81</f>
        <v>0</v>
      </c>
      <c r="J81" s="300">
        <v>-4.4999999999999998E-2</v>
      </c>
      <c r="K81" s="301">
        <f>E81*J81</f>
        <v>-7.4519999999999991</v>
      </c>
      <c r="O81" s="293">
        <v>2</v>
      </c>
      <c r="AA81" s="262">
        <v>1</v>
      </c>
      <c r="AB81" s="262">
        <v>1</v>
      </c>
      <c r="AC81" s="262">
        <v>1</v>
      </c>
      <c r="AZ81" s="262">
        <v>1</v>
      </c>
      <c r="BA81" s="262">
        <f>IF(AZ81=1,G81,0)</f>
        <v>0</v>
      </c>
      <c r="BB81" s="262">
        <f>IF(AZ81=2,G81,0)</f>
        <v>0</v>
      </c>
      <c r="BC81" s="262">
        <f>IF(AZ81=3,G81,0)</f>
        <v>0</v>
      </c>
      <c r="BD81" s="262">
        <f>IF(AZ81=4,G81,0)</f>
        <v>0</v>
      </c>
      <c r="BE81" s="262">
        <f>IF(AZ81=5,G81,0)</f>
        <v>0</v>
      </c>
      <c r="CA81" s="293">
        <v>1</v>
      </c>
      <c r="CB81" s="293">
        <v>1</v>
      </c>
    </row>
    <row r="82" spans="1:80" x14ac:dyDescent="0.2">
      <c r="A82" s="302"/>
      <c r="B82" s="303"/>
      <c r="C82" s="304" t="s">
        <v>2422</v>
      </c>
      <c r="D82" s="305"/>
      <c r="E82" s="305"/>
      <c r="F82" s="305"/>
      <c r="G82" s="306"/>
      <c r="I82" s="307"/>
      <c r="K82" s="307"/>
      <c r="L82" s="308" t="s">
        <v>2422</v>
      </c>
      <c r="O82" s="293">
        <v>3</v>
      </c>
    </row>
    <row r="83" spans="1:80" x14ac:dyDescent="0.2">
      <c r="A83" s="302"/>
      <c r="B83" s="309"/>
      <c r="C83" s="310" t="s">
        <v>2423</v>
      </c>
      <c r="D83" s="311"/>
      <c r="E83" s="312">
        <v>0</v>
      </c>
      <c r="F83" s="313"/>
      <c r="G83" s="314"/>
      <c r="H83" s="315"/>
      <c r="I83" s="307"/>
      <c r="J83" s="316"/>
      <c r="K83" s="307"/>
      <c r="M83" s="308" t="s">
        <v>2423</v>
      </c>
      <c r="O83" s="293"/>
    </row>
    <row r="84" spans="1:80" x14ac:dyDescent="0.2">
      <c r="A84" s="302"/>
      <c r="B84" s="309"/>
      <c r="C84" s="310" t="s">
        <v>2726</v>
      </c>
      <c r="D84" s="311"/>
      <c r="E84" s="312">
        <v>41.4</v>
      </c>
      <c r="F84" s="313"/>
      <c r="G84" s="314"/>
      <c r="H84" s="315"/>
      <c r="I84" s="307"/>
      <c r="J84" s="316"/>
      <c r="K84" s="307"/>
      <c r="M84" s="308" t="s">
        <v>2726</v>
      </c>
      <c r="O84" s="293"/>
    </row>
    <row r="85" spans="1:80" x14ac:dyDescent="0.2">
      <c r="A85" s="302"/>
      <c r="B85" s="309"/>
      <c r="C85" s="310" t="s">
        <v>2727</v>
      </c>
      <c r="D85" s="311"/>
      <c r="E85" s="312">
        <v>41.4</v>
      </c>
      <c r="F85" s="313"/>
      <c r="G85" s="314"/>
      <c r="H85" s="315"/>
      <c r="I85" s="307"/>
      <c r="J85" s="316"/>
      <c r="K85" s="307"/>
      <c r="M85" s="308" t="s">
        <v>2727</v>
      </c>
      <c r="O85" s="293"/>
    </row>
    <row r="86" spans="1:80" x14ac:dyDescent="0.2">
      <c r="A86" s="302"/>
      <c r="B86" s="309"/>
      <c r="C86" s="310" t="s">
        <v>2728</v>
      </c>
      <c r="D86" s="311"/>
      <c r="E86" s="312">
        <v>41.4</v>
      </c>
      <c r="F86" s="313"/>
      <c r="G86" s="314"/>
      <c r="H86" s="315"/>
      <c r="I86" s="307"/>
      <c r="J86" s="316"/>
      <c r="K86" s="307"/>
      <c r="M86" s="308" t="s">
        <v>2728</v>
      </c>
      <c r="O86" s="293"/>
    </row>
    <row r="87" spans="1:80" x14ac:dyDescent="0.2">
      <c r="A87" s="302"/>
      <c r="B87" s="309"/>
      <c r="C87" s="310" t="s">
        <v>2729</v>
      </c>
      <c r="D87" s="311"/>
      <c r="E87" s="312">
        <v>41.4</v>
      </c>
      <c r="F87" s="313"/>
      <c r="G87" s="314"/>
      <c r="H87" s="315"/>
      <c r="I87" s="307"/>
      <c r="J87" s="316"/>
      <c r="K87" s="307"/>
      <c r="M87" s="308" t="s">
        <v>2729</v>
      </c>
      <c r="O87" s="293"/>
    </row>
    <row r="88" spans="1:80" ht="22.5" x14ac:dyDescent="0.2">
      <c r="A88" s="294">
        <v>15</v>
      </c>
      <c r="B88" s="295" t="s">
        <v>2428</v>
      </c>
      <c r="C88" s="296" t="s">
        <v>2429</v>
      </c>
      <c r="D88" s="297" t="s">
        <v>195</v>
      </c>
      <c r="E88" s="298">
        <v>108.14</v>
      </c>
      <c r="F88" s="298">
        <v>0</v>
      </c>
      <c r="G88" s="299">
        <f>E88*F88</f>
        <v>0</v>
      </c>
      <c r="H88" s="300">
        <v>0</v>
      </c>
      <c r="I88" s="301">
        <f>E88*H88</f>
        <v>0</v>
      </c>
      <c r="J88" s="300">
        <v>-7.0000000000000007E-2</v>
      </c>
      <c r="K88" s="301">
        <f>E88*J88</f>
        <v>-7.5698000000000008</v>
      </c>
      <c r="O88" s="293">
        <v>2</v>
      </c>
      <c r="AA88" s="262">
        <v>1</v>
      </c>
      <c r="AB88" s="262">
        <v>1</v>
      </c>
      <c r="AC88" s="262">
        <v>1</v>
      </c>
      <c r="AZ88" s="262">
        <v>1</v>
      </c>
      <c r="BA88" s="262">
        <f>IF(AZ88=1,G88,0)</f>
        <v>0</v>
      </c>
      <c r="BB88" s="262">
        <f>IF(AZ88=2,G88,0)</f>
        <v>0</v>
      </c>
      <c r="BC88" s="262">
        <f>IF(AZ88=3,G88,0)</f>
        <v>0</v>
      </c>
      <c r="BD88" s="262">
        <f>IF(AZ88=4,G88,0)</f>
        <v>0</v>
      </c>
      <c r="BE88" s="262">
        <f>IF(AZ88=5,G88,0)</f>
        <v>0</v>
      </c>
      <c r="CA88" s="293">
        <v>1</v>
      </c>
      <c r="CB88" s="293">
        <v>1</v>
      </c>
    </row>
    <row r="89" spans="1:80" x14ac:dyDescent="0.2">
      <c r="A89" s="302"/>
      <c r="B89" s="309"/>
      <c r="C89" s="310" t="s">
        <v>2730</v>
      </c>
      <c r="D89" s="311"/>
      <c r="E89" s="312">
        <v>29.74</v>
      </c>
      <c r="F89" s="313"/>
      <c r="G89" s="314"/>
      <c r="H89" s="315"/>
      <c r="I89" s="307"/>
      <c r="J89" s="316"/>
      <c r="K89" s="307"/>
      <c r="M89" s="308" t="s">
        <v>2730</v>
      </c>
      <c r="O89" s="293"/>
    </row>
    <row r="90" spans="1:80" x14ac:dyDescent="0.2">
      <c r="A90" s="302"/>
      <c r="B90" s="309"/>
      <c r="C90" s="310" t="s">
        <v>2731</v>
      </c>
      <c r="D90" s="311"/>
      <c r="E90" s="312">
        <v>19.600000000000001</v>
      </c>
      <c r="F90" s="313"/>
      <c r="G90" s="314"/>
      <c r="H90" s="315"/>
      <c r="I90" s="307"/>
      <c r="J90" s="316"/>
      <c r="K90" s="307"/>
      <c r="M90" s="308" t="s">
        <v>2731</v>
      </c>
      <c r="O90" s="293"/>
    </row>
    <row r="91" spans="1:80" x14ac:dyDescent="0.2">
      <c r="A91" s="302"/>
      <c r="B91" s="309"/>
      <c r="C91" s="310" t="s">
        <v>2732</v>
      </c>
      <c r="D91" s="311"/>
      <c r="E91" s="312">
        <v>19.600000000000001</v>
      </c>
      <c r="F91" s="313"/>
      <c r="G91" s="314"/>
      <c r="H91" s="315"/>
      <c r="I91" s="307"/>
      <c r="J91" s="316"/>
      <c r="K91" s="307"/>
      <c r="M91" s="308" t="s">
        <v>2732</v>
      </c>
      <c r="O91" s="293"/>
    </row>
    <row r="92" spans="1:80" x14ac:dyDescent="0.2">
      <c r="A92" s="302"/>
      <c r="B92" s="309"/>
      <c r="C92" s="310" t="s">
        <v>2733</v>
      </c>
      <c r="D92" s="311"/>
      <c r="E92" s="312">
        <v>19.600000000000001</v>
      </c>
      <c r="F92" s="313"/>
      <c r="G92" s="314"/>
      <c r="H92" s="315"/>
      <c r="I92" s="307"/>
      <c r="J92" s="316"/>
      <c r="K92" s="307"/>
      <c r="M92" s="308" t="s">
        <v>2733</v>
      </c>
      <c r="O92" s="293"/>
    </row>
    <row r="93" spans="1:80" x14ac:dyDescent="0.2">
      <c r="A93" s="302"/>
      <c r="B93" s="309"/>
      <c r="C93" s="310" t="s">
        <v>2734</v>
      </c>
      <c r="D93" s="311"/>
      <c r="E93" s="312">
        <v>19.600000000000001</v>
      </c>
      <c r="F93" s="313"/>
      <c r="G93" s="314"/>
      <c r="H93" s="315"/>
      <c r="I93" s="307"/>
      <c r="J93" s="316"/>
      <c r="K93" s="307"/>
      <c r="M93" s="308" t="s">
        <v>2734</v>
      </c>
      <c r="O93" s="293"/>
    </row>
    <row r="94" spans="1:80" x14ac:dyDescent="0.2">
      <c r="A94" s="294">
        <v>16</v>
      </c>
      <c r="B94" s="295" t="s">
        <v>2431</v>
      </c>
      <c r="C94" s="296" t="s">
        <v>2432</v>
      </c>
      <c r="D94" s="297" t="s">
        <v>233</v>
      </c>
      <c r="E94" s="298">
        <v>74.683300000000003</v>
      </c>
      <c r="F94" s="298">
        <v>0</v>
      </c>
      <c r="G94" s="299">
        <f>E94*F94</f>
        <v>0</v>
      </c>
      <c r="H94" s="300">
        <v>0</v>
      </c>
      <c r="I94" s="301">
        <f>E94*H94</f>
        <v>0</v>
      </c>
      <c r="J94" s="300">
        <v>-1.4</v>
      </c>
      <c r="K94" s="301">
        <f>E94*J94</f>
        <v>-104.55662</v>
      </c>
      <c r="O94" s="293">
        <v>2</v>
      </c>
      <c r="AA94" s="262">
        <v>1</v>
      </c>
      <c r="AB94" s="262">
        <v>1</v>
      </c>
      <c r="AC94" s="262">
        <v>1</v>
      </c>
      <c r="AZ94" s="262">
        <v>1</v>
      </c>
      <c r="BA94" s="262">
        <f>IF(AZ94=1,G94,0)</f>
        <v>0</v>
      </c>
      <c r="BB94" s="262">
        <f>IF(AZ94=2,G94,0)</f>
        <v>0</v>
      </c>
      <c r="BC94" s="262">
        <f>IF(AZ94=3,G94,0)</f>
        <v>0</v>
      </c>
      <c r="BD94" s="262">
        <f>IF(AZ94=4,G94,0)</f>
        <v>0</v>
      </c>
      <c r="BE94" s="262">
        <f>IF(AZ94=5,G94,0)</f>
        <v>0</v>
      </c>
      <c r="CA94" s="293">
        <v>1</v>
      </c>
      <c r="CB94" s="293">
        <v>1</v>
      </c>
    </row>
    <row r="95" spans="1:80" x14ac:dyDescent="0.2">
      <c r="A95" s="302"/>
      <c r="B95" s="303"/>
      <c r="C95" s="304" t="s">
        <v>2436</v>
      </c>
      <c r="D95" s="305"/>
      <c r="E95" s="305"/>
      <c r="F95" s="305"/>
      <c r="G95" s="306"/>
      <c r="I95" s="307"/>
      <c r="K95" s="307"/>
      <c r="L95" s="308" t="s">
        <v>2436</v>
      </c>
      <c r="O95" s="293">
        <v>3</v>
      </c>
    </row>
    <row r="96" spans="1:80" x14ac:dyDescent="0.2">
      <c r="A96" s="302"/>
      <c r="B96" s="309"/>
      <c r="C96" s="310" t="s">
        <v>2735</v>
      </c>
      <c r="D96" s="311"/>
      <c r="E96" s="312">
        <v>3.9584999999999999</v>
      </c>
      <c r="F96" s="313"/>
      <c r="G96" s="314"/>
      <c r="H96" s="315"/>
      <c r="I96" s="307"/>
      <c r="J96" s="316"/>
      <c r="K96" s="307"/>
      <c r="M96" s="308" t="s">
        <v>2735</v>
      </c>
      <c r="O96" s="293"/>
    </row>
    <row r="97" spans="1:80" x14ac:dyDescent="0.2">
      <c r="A97" s="302"/>
      <c r="B97" s="309"/>
      <c r="C97" s="310" t="s">
        <v>2736</v>
      </c>
      <c r="D97" s="311"/>
      <c r="E97" s="312">
        <v>70.724800000000002</v>
      </c>
      <c r="F97" s="313"/>
      <c r="G97" s="314"/>
      <c r="H97" s="315"/>
      <c r="I97" s="307"/>
      <c r="J97" s="316"/>
      <c r="K97" s="307"/>
      <c r="M97" s="308" t="s">
        <v>2736</v>
      </c>
      <c r="O97" s="293"/>
    </row>
    <row r="98" spans="1:80" x14ac:dyDescent="0.2">
      <c r="A98" s="294">
        <v>17</v>
      </c>
      <c r="B98" s="295" t="s">
        <v>2438</v>
      </c>
      <c r="C98" s="296" t="s">
        <v>2439</v>
      </c>
      <c r="D98" s="297" t="s">
        <v>265</v>
      </c>
      <c r="E98" s="298">
        <v>3</v>
      </c>
      <c r="F98" s="298">
        <v>0</v>
      </c>
      <c r="G98" s="299">
        <f>E98*F98</f>
        <v>0</v>
      </c>
      <c r="H98" s="300">
        <v>0</v>
      </c>
      <c r="I98" s="301">
        <f>E98*H98</f>
        <v>0</v>
      </c>
      <c r="J98" s="300">
        <v>0</v>
      </c>
      <c r="K98" s="301">
        <f>E98*J98</f>
        <v>0</v>
      </c>
      <c r="O98" s="293">
        <v>2</v>
      </c>
      <c r="AA98" s="262">
        <v>1</v>
      </c>
      <c r="AB98" s="262">
        <v>1</v>
      </c>
      <c r="AC98" s="262">
        <v>1</v>
      </c>
      <c r="AZ98" s="262">
        <v>1</v>
      </c>
      <c r="BA98" s="262">
        <f>IF(AZ98=1,G98,0)</f>
        <v>0</v>
      </c>
      <c r="BB98" s="262">
        <f>IF(AZ98=2,G98,0)</f>
        <v>0</v>
      </c>
      <c r="BC98" s="262">
        <f>IF(AZ98=3,G98,0)</f>
        <v>0</v>
      </c>
      <c r="BD98" s="262">
        <f>IF(AZ98=4,G98,0)</f>
        <v>0</v>
      </c>
      <c r="BE98" s="262">
        <f>IF(AZ98=5,G98,0)</f>
        <v>0</v>
      </c>
      <c r="CA98" s="293">
        <v>1</v>
      </c>
      <c r="CB98" s="293">
        <v>1</v>
      </c>
    </row>
    <row r="99" spans="1:80" x14ac:dyDescent="0.2">
      <c r="A99" s="302"/>
      <c r="B99" s="309"/>
      <c r="C99" s="310" t="s">
        <v>2540</v>
      </c>
      <c r="D99" s="311"/>
      <c r="E99" s="312">
        <v>3</v>
      </c>
      <c r="F99" s="313"/>
      <c r="G99" s="314"/>
      <c r="H99" s="315"/>
      <c r="I99" s="307"/>
      <c r="J99" s="316"/>
      <c r="K99" s="307"/>
      <c r="M99" s="308" t="s">
        <v>2540</v>
      </c>
      <c r="O99" s="293"/>
    </row>
    <row r="100" spans="1:80" x14ac:dyDescent="0.2">
      <c r="A100" s="294">
        <v>18</v>
      </c>
      <c r="B100" s="295" t="s">
        <v>2445</v>
      </c>
      <c r="C100" s="296" t="s">
        <v>2446</v>
      </c>
      <c r="D100" s="297" t="s">
        <v>265</v>
      </c>
      <c r="E100" s="298">
        <v>108</v>
      </c>
      <c r="F100" s="298">
        <v>0</v>
      </c>
      <c r="G100" s="299">
        <f>E100*F100</f>
        <v>0</v>
      </c>
      <c r="H100" s="300">
        <v>0</v>
      </c>
      <c r="I100" s="301">
        <f>E100*H100</f>
        <v>0</v>
      </c>
      <c r="J100" s="300">
        <v>0</v>
      </c>
      <c r="K100" s="301">
        <f>E100*J100</f>
        <v>0</v>
      </c>
      <c r="O100" s="293">
        <v>2</v>
      </c>
      <c r="AA100" s="262">
        <v>1</v>
      </c>
      <c r="AB100" s="262">
        <v>1</v>
      </c>
      <c r="AC100" s="262">
        <v>1</v>
      </c>
      <c r="AZ100" s="262">
        <v>1</v>
      </c>
      <c r="BA100" s="262">
        <f>IF(AZ100=1,G100,0)</f>
        <v>0</v>
      </c>
      <c r="BB100" s="262">
        <f>IF(AZ100=2,G100,0)</f>
        <v>0</v>
      </c>
      <c r="BC100" s="262">
        <f>IF(AZ100=3,G100,0)</f>
        <v>0</v>
      </c>
      <c r="BD100" s="262">
        <f>IF(AZ100=4,G100,0)</f>
        <v>0</v>
      </c>
      <c r="BE100" s="262">
        <f>IF(AZ100=5,G100,0)</f>
        <v>0</v>
      </c>
      <c r="CA100" s="293">
        <v>1</v>
      </c>
      <c r="CB100" s="293">
        <v>1</v>
      </c>
    </row>
    <row r="101" spans="1:80" x14ac:dyDescent="0.2">
      <c r="A101" s="302"/>
      <c r="B101" s="303"/>
      <c r="C101" s="304"/>
      <c r="D101" s="305"/>
      <c r="E101" s="305"/>
      <c r="F101" s="305"/>
      <c r="G101" s="306"/>
      <c r="I101" s="307"/>
      <c r="K101" s="307"/>
      <c r="L101" s="308"/>
      <c r="O101" s="293">
        <v>3</v>
      </c>
    </row>
    <row r="102" spans="1:80" x14ac:dyDescent="0.2">
      <c r="A102" s="302"/>
      <c r="B102" s="309"/>
      <c r="C102" s="310" t="s">
        <v>2461</v>
      </c>
      <c r="D102" s="311"/>
      <c r="E102" s="312">
        <v>0</v>
      </c>
      <c r="F102" s="313"/>
      <c r="G102" s="314"/>
      <c r="H102" s="315"/>
      <c r="I102" s="307"/>
      <c r="J102" s="316"/>
      <c r="K102" s="307"/>
      <c r="M102" s="308" t="s">
        <v>2461</v>
      </c>
      <c r="O102" s="293"/>
    </row>
    <row r="103" spans="1:80" x14ac:dyDescent="0.2">
      <c r="A103" s="302"/>
      <c r="B103" s="309"/>
      <c r="C103" s="310" t="s">
        <v>2737</v>
      </c>
      <c r="D103" s="311"/>
      <c r="E103" s="312">
        <v>27</v>
      </c>
      <c r="F103" s="313"/>
      <c r="G103" s="314"/>
      <c r="H103" s="315"/>
      <c r="I103" s="307"/>
      <c r="J103" s="316"/>
      <c r="K103" s="307"/>
      <c r="M103" s="308" t="s">
        <v>2737</v>
      </c>
      <c r="O103" s="293"/>
    </row>
    <row r="104" spans="1:80" x14ac:dyDescent="0.2">
      <c r="A104" s="302"/>
      <c r="B104" s="309"/>
      <c r="C104" s="310" t="s">
        <v>2738</v>
      </c>
      <c r="D104" s="311"/>
      <c r="E104" s="312">
        <v>27</v>
      </c>
      <c r="F104" s="313"/>
      <c r="G104" s="314"/>
      <c r="H104" s="315"/>
      <c r="I104" s="307"/>
      <c r="J104" s="316"/>
      <c r="K104" s="307"/>
      <c r="M104" s="308" t="s">
        <v>2738</v>
      </c>
      <c r="O104" s="293"/>
    </row>
    <row r="105" spans="1:80" x14ac:dyDescent="0.2">
      <c r="A105" s="302"/>
      <c r="B105" s="309"/>
      <c r="C105" s="310" t="s">
        <v>2739</v>
      </c>
      <c r="D105" s="311"/>
      <c r="E105" s="312">
        <v>27</v>
      </c>
      <c r="F105" s="313"/>
      <c r="G105" s="314"/>
      <c r="H105" s="315"/>
      <c r="I105" s="307"/>
      <c r="J105" s="316"/>
      <c r="K105" s="307"/>
      <c r="M105" s="308" t="s">
        <v>2739</v>
      </c>
      <c r="O105" s="293"/>
    </row>
    <row r="106" spans="1:80" x14ac:dyDescent="0.2">
      <c r="A106" s="302"/>
      <c r="B106" s="309"/>
      <c r="C106" s="310" t="s">
        <v>2740</v>
      </c>
      <c r="D106" s="311"/>
      <c r="E106" s="312">
        <v>27</v>
      </c>
      <c r="F106" s="313"/>
      <c r="G106" s="314"/>
      <c r="H106" s="315"/>
      <c r="I106" s="307"/>
      <c r="J106" s="316"/>
      <c r="K106" s="307"/>
      <c r="M106" s="308" t="s">
        <v>2740</v>
      </c>
      <c r="O106" s="293"/>
    </row>
    <row r="107" spans="1:80" x14ac:dyDescent="0.2">
      <c r="A107" s="294">
        <v>19</v>
      </c>
      <c r="B107" s="295" t="s">
        <v>2459</v>
      </c>
      <c r="C107" s="296" t="s">
        <v>2460</v>
      </c>
      <c r="D107" s="297" t="s">
        <v>195</v>
      </c>
      <c r="E107" s="298">
        <v>1.8</v>
      </c>
      <c r="F107" s="298">
        <v>0</v>
      </c>
      <c r="G107" s="299">
        <f>E107*F107</f>
        <v>0</v>
      </c>
      <c r="H107" s="300">
        <v>1E-3</v>
      </c>
      <c r="I107" s="301">
        <f>E107*H107</f>
        <v>1.8000000000000002E-3</v>
      </c>
      <c r="J107" s="300">
        <v>-3.1E-2</v>
      </c>
      <c r="K107" s="301">
        <f>E107*J107</f>
        <v>-5.5800000000000002E-2</v>
      </c>
      <c r="O107" s="293">
        <v>2</v>
      </c>
      <c r="AA107" s="262">
        <v>1</v>
      </c>
      <c r="AB107" s="262">
        <v>0</v>
      </c>
      <c r="AC107" s="262">
        <v>0</v>
      </c>
      <c r="AZ107" s="262">
        <v>1</v>
      </c>
      <c r="BA107" s="262">
        <f>IF(AZ107=1,G107,0)</f>
        <v>0</v>
      </c>
      <c r="BB107" s="262">
        <f>IF(AZ107=2,G107,0)</f>
        <v>0</v>
      </c>
      <c r="BC107" s="262">
        <f>IF(AZ107=3,G107,0)</f>
        <v>0</v>
      </c>
      <c r="BD107" s="262">
        <f>IF(AZ107=4,G107,0)</f>
        <v>0</v>
      </c>
      <c r="BE107" s="262">
        <f>IF(AZ107=5,G107,0)</f>
        <v>0</v>
      </c>
      <c r="CA107" s="293">
        <v>1</v>
      </c>
      <c r="CB107" s="293">
        <v>0</v>
      </c>
    </row>
    <row r="108" spans="1:80" x14ac:dyDescent="0.2">
      <c r="A108" s="302"/>
      <c r="B108" s="309"/>
      <c r="C108" s="310" t="s">
        <v>2741</v>
      </c>
      <c r="D108" s="311"/>
      <c r="E108" s="312">
        <v>1.8</v>
      </c>
      <c r="F108" s="313"/>
      <c r="G108" s="314"/>
      <c r="H108" s="315"/>
      <c r="I108" s="307"/>
      <c r="J108" s="316"/>
      <c r="K108" s="307"/>
      <c r="M108" s="308" t="s">
        <v>2741</v>
      </c>
      <c r="O108" s="293"/>
    </row>
    <row r="109" spans="1:80" x14ac:dyDescent="0.2">
      <c r="A109" s="294">
        <v>20</v>
      </c>
      <c r="B109" s="295" t="s">
        <v>2466</v>
      </c>
      <c r="C109" s="296" t="s">
        <v>2467</v>
      </c>
      <c r="D109" s="297" t="s">
        <v>195</v>
      </c>
      <c r="E109" s="298">
        <v>3.6</v>
      </c>
      <c r="F109" s="298">
        <v>0</v>
      </c>
      <c r="G109" s="299">
        <f>E109*F109</f>
        <v>0</v>
      </c>
      <c r="H109" s="300">
        <v>9.2000000000000003E-4</v>
      </c>
      <c r="I109" s="301">
        <f>E109*H109</f>
        <v>3.3120000000000003E-3</v>
      </c>
      <c r="J109" s="300">
        <v>-2.7E-2</v>
      </c>
      <c r="K109" s="301">
        <f>E109*J109</f>
        <v>-9.7199999999999995E-2</v>
      </c>
      <c r="O109" s="293">
        <v>2</v>
      </c>
      <c r="AA109" s="262">
        <v>1</v>
      </c>
      <c r="AB109" s="262">
        <v>1</v>
      </c>
      <c r="AC109" s="262">
        <v>1</v>
      </c>
      <c r="AZ109" s="262">
        <v>1</v>
      </c>
      <c r="BA109" s="262">
        <f>IF(AZ109=1,G109,0)</f>
        <v>0</v>
      </c>
      <c r="BB109" s="262">
        <f>IF(AZ109=2,G109,0)</f>
        <v>0</v>
      </c>
      <c r="BC109" s="262">
        <f>IF(AZ109=3,G109,0)</f>
        <v>0</v>
      </c>
      <c r="BD109" s="262">
        <f>IF(AZ109=4,G109,0)</f>
        <v>0</v>
      </c>
      <c r="BE109" s="262">
        <f>IF(AZ109=5,G109,0)</f>
        <v>0</v>
      </c>
      <c r="CA109" s="293">
        <v>1</v>
      </c>
      <c r="CB109" s="293">
        <v>1</v>
      </c>
    </row>
    <row r="110" spans="1:80" x14ac:dyDescent="0.2">
      <c r="A110" s="302"/>
      <c r="B110" s="309"/>
      <c r="C110" s="310" t="s">
        <v>2742</v>
      </c>
      <c r="D110" s="311"/>
      <c r="E110" s="312">
        <v>3.6</v>
      </c>
      <c r="F110" s="313"/>
      <c r="G110" s="314"/>
      <c r="H110" s="315"/>
      <c r="I110" s="307"/>
      <c r="J110" s="316"/>
      <c r="K110" s="307"/>
      <c r="M110" s="308" t="s">
        <v>2742</v>
      </c>
      <c r="O110" s="293"/>
    </row>
    <row r="111" spans="1:80" x14ac:dyDescent="0.2">
      <c r="A111" s="294">
        <v>21</v>
      </c>
      <c r="B111" s="295" t="s">
        <v>2473</v>
      </c>
      <c r="C111" s="296" t="s">
        <v>2474</v>
      </c>
      <c r="D111" s="297" t="s">
        <v>265</v>
      </c>
      <c r="E111" s="298">
        <v>19</v>
      </c>
      <c r="F111" s="298">
        <v>0</v>
      </c>
      <c r="G111" s="299">
        <f>E111*F111</f>
        <v>0</v>
      </c>
      <c r="H111" s="300">
        <v>0</v>
      </c>
      <c r="I111" s="301">
        <f>E111*H111</f>
        <v>0</v>
      </c>
      <c r="J111" s="300">
        <v>0</v>
      </c>
      <c r="K111" s="301">
        <f>E111*J111</f>
        <v>0</v>
      </c>
      <c r="O111" s="293">
        <v>2</v>
      </c>
      <c r="AA111" s="262">
        <v>1</v>
      </c>
      <c r="AB111" s="262">
        <v>1</v>
      </c>
      <c r="AC111" s="262">
        <v>1</v>
      </c>
      <c r="AZ111" s="262">
        <v>1</v>
      </c>
      <c r="BA111" s="262">
        <f>IF(AZ111=1,G111,0)</f>
        <v>0</v>
      </c>
      <c r="BB111" s="262">
        <f>IF(AZ111=2,G111,0)</f>
        <v>0</v>
      </c>
      <c r="BC111" s="262">
        <f>IF(AZ111=3,G111,0)</f>
        <v>0</v>
      </c>
      <c r="BD111" s="262">
        <f>IF(AZ111=4,G111,0)</f>
        <v>0</v>
      </c>
      <c r="BE111" s="262">
        <f>IF(AZ111=5,G111,0)</f>
        <v>0</v>
      </c>
      <c r="CA111" s="293">
        <v>1</v>
      </c>
      <c r="CB111" s="293">
        <v>1</v>
      </c>
    </row>
    <row r="112" spans="1:80" x14ac:dyDescent="0.2">
      <c r="A112" s="302"/>
      <c r="B112" s="309"/>
      <c r="C112" s="310" t="s">
        <v>2743</v>
      </c>
      <c r="D112" s="311"/>
      <c r="E112" s="312">
        <v>7</v>
      </c>
      <c r="F112" s="313"/>
      <c r="G112" s="314"/>
      <c r="H112" s="315"/>
      <c r="I112" s="307"/>
      <c r="J112" s="316"/>
      <c r="K112" s="307"/>
      <c r="M112" s="308" t="s">
        <v>2743</v>
      </c>
      <c r="O112" s="293"/>
    </row>
    <row r="113" spans="1:80" x14ac:dyDescent="0.2">
      <c r="A113" s="302"/>
      <c r="B113" s="309"/>
      <c r="C113" s="310" t="s">
        <v>2527</v>
      </c>
      <c r="D113" s="311"/>
      <c r="E113" s="312">
        <v>3</v>
      </c>
      <c r="F113" s="313"/>
      <c r="G113" s="314"/>
      <c r="H113" s="315"/>
      <c r="I113" s="307"/>
      <c r="J113" s="316"/>
      <c r="K113" s="307"/>
      <c r="M113" s="308" t="s">
        <v>2527</v>
      </c>
      <c r="O113" s="293"/>
    </row>
    <row r="114" spans="1:80" x14ac:dyDescent="0.2">
      <c r="A114" s="302"/>
      <c r="B114" s="309"/>
      <c r="C114" s="310" t="s">
        <v>2528</v>
      </c>
      <c r="D114" s="311"/>
      <c r="E114" s="312">
        <v>3</v>
      </c>
      <c r="F114" s="313"/>
      <c r="G114" s="314"/>
      <c r="H114" s="315"/>
      <c r="I114" s="307"/>
      <c r="J114" s="316"/>
      <c r="K114" s="307"/>
      <c r="M114" s="308" t="s">
        <v>2528</v>
      </c>
      <c r="O114" s="293"/>
    </row>
    <row r="115" spans="1:80" x14ac:dyDescent="0.2">
      <c r="A115" s="302"/>
      <c r="B115" s="309"/>
      <c r="C115" s="310" t="s">
        <v>2744</v>
      </c>
      <c r="D115" s="311"/>
      <c r="E115" s="312">
        <v>3</v>
      </c>
      <c r="F115" s="313"/>
      <c r="G115" s="314"/>
      <c r="H115" s="315"/>
      <c r="I115" s="307"/>
      <c r="J115" s="316"/>
      <c r="K115" s="307"/>
      <c r="M115" s="308" t="s">
        <v>2744</v>
      </c>
      <c r="O115" s="293"/>
    </row>
    <row r="116" spans="1:80" x14ac:dyDescent="0.2">
      <c r="A116" s="302"/>
      <c r="B116" s="309"/>
      <c r="C116" s="310" t="s">
        <v>2745</v>
      </c>
      <c r="D116" s="311"/>
      <c r="E116" s="312">
        <v>3</v>
      </c>
      <c r="F116" s="313"/>
      <c r="G116" s="314"/>
      <c r="H116" s="315"/>
      <c r="I116" s="307"/>
      <c r="J116" s="316"/>
      <c r="K116" s="307"/>
      <c r="M116" s="308" t="s">
        <v>2745</v>
      </c>
      <c r="O116" s="293"/>
    </row>
    <row r="117" spans="1:80" x14ac:dyDescent="0.2">
      <c r="A117" s="294">
        <v>22</v>
      </c>
      <c r="B117" s="295" t="s">
        <v>2476</v>
      </c>
      <c r="C117" s="296" t="s">
        <v>2477</v>
      </c>
      <c r="D117" s="297" t="s">
        <v>195</v>
      </c>
      <c r="E117" s="298">
        <v>205.41</v>
      </c>
      <c r="F117" s="298">
        <v>0</v>
      </c>
      <c r="G117" s="299">
        <f>E117*F117</f>
        <v>0</v>
      </c>
      <c r="H117" s="300">
        <v>0</v>
      </c>
      <c r="I117" s="301">
        <f>E117*H117</f>
        <v>0</v>
      </c>
      <c r="J117" s="300">
        <v>-7.5999999999999998E-2</v>
      </c>
      <c r="K117" s="301">
        <f>E117*J117</f>
        <v>-15.61116</v>
      </c>
      <c r="O117" s="293">
        <v>2</v>
      </c>
      <c r="AA117" s="262">
        <v>1</v>
      </c>
      <c r="AB117" s="262">
        <v>1</v>
      </c>
      <c r="AC117" s="262">
        <v>1</v>
      </c>
      <c r="AZ117" s="262">
        <v>1</v>
      </c>
      <c r="BA117" s="262">
        <f>IF(AZ117=1,G117,0)</f>
        <v>0</v>
      </c>
      <c r="BB117" s="262">
        <f>IF(AZ117=2,G117,0)</f>
        <v>0</v>
      </c>
      <c r="BC117" s="262">
        <f>IF(AZ117=3,G117,0)</f>
        <v>0</v>
      </c>
      <c r="BD117" s="262">
        <f>IF(AZ117=4,G117,0)</f>
        <v>0</v>
      </c>
      <c r="BE117" s="262">
        <f>IF(AZ117=5,G117,0)</f>
        <v>0</v>
      </c>
      <c r="CA117" s="293">
        <v>1</v>
      </c>
      <c r="CB117" s="293">
        <v>1</v>
      </c>
    </row>
    <row r="118" spans="1:80" x14ac:dyDescent="0.2">
      <c r="A118" s="302"/>
      <c r="B118" s="309"/>
      <c r="C118" s="310" t="s">
        <v>2746</v>
      </c>
      <c r="D118" s="311"/>
      <c r="E118" s="312">
        <v>61.09</v>
      </c>
      <c r="F118" s="313"/>
      <c r="G118" s="314"/>
      <c r="H118" s="315"/>
      <c r="I118" s="307"/>
      <c r="J118" s="316"/>
      <c r="K118" s="307"/>
      <c r="M118" s="308" t="s">
        <v>2746</v>
      </c>
      <c r="O118" s="293"/>
    </row>
    <row r="119" spans="1:80" x14ac:dyDescent="0.2">
      <c r="A119" s="302"/>
      <c r="B119" s="309"/>
      <c r="C119" s="310" t="s">
        <v>2747</v>
      </c>
      <c r="D119" s="311"/>
      <c r="E119" s="312">
        <v>36.08</v>
      </c>
      <c r="F119" s="313"/>
      <c r="G119" s="314"/>
      <c r="H119" s="315"/>
      <c r="I119" s="307"/>
      <c r="J119" s="316"/>
      <c r="K119" s="307"/>
      <c r="M119" s="308" t="s">
        <v>2747</v>
      </c>
      <c r="O119" s="293"/>
    </row>
    <row r="120" spans="1:80" x14ac:dyDescent="0.2">
      <c r="A120" s="302"/>
      <c r="B120" s="309"/>
      <c r="C120" s="310" t="s">
        <v>2748</v>
      </c>
      <c r="D120" s="311"/>
      <c r="E120" s="312">
        <v>36.08</v>
      </c>
      <c r="F120" s="313"/>
      <c r="G120" s="314"/>
      <c r="H120" s="315"/>
      <c r="I120" s="307"/>
      <c r="J120" s="316"/>
      <c r="K120" s="307"/>
      <c r="M120" s="308" t="s">
        <v>2748</v>
      </c>
      <c r="O120" s="293"/>
    </row>
    <row r="121" spans="1:80" x14ac:dyDescent="0.2">
      <c r="A121" s="302"/>
      <c r="B121" s="309"/>
      <c r="C121" s="310" t="s">
        <v>2749</v>
      </c>
      <c r="D121" s="311"/>
      <c r="E121" s="312">
        <v>36.08</v>
      </c>
      <c r="F121" s="313"/>
      <c r="G121" s="314"/>
      <c r="H121" s="315"/>
      <c r="I121" s="307"/>
      <c r="J121" s="316"/>
      <c r="K121" s="307"/>
      <c r="M121" s="308" t="s">
        <v>2749</v>
      </c>
      <c r="O121" s="293"/>
    </row>
    <row r="122" spans="1:80" x14ac:dyDescent="0.2">
      <c r="A122" s="302"/>
      <c r="B122" s="309"/>
      <c r="C122" s="310" t="s">
        <v>2750</v>
      </c>
      <c r="D122" s="311"/>
      <c r="E122" s="312">
        <v>36.08</v>
      </c>
      <c r="F122" s="313"/>
      <c r="G122" s="314"/>
      <c r="H122" s="315"/>
      <c r="I122" s="307"/>
      <c r="J122" s="316"/>
      <c r="K122" s="307"/>
      <c r="M122" s="308" t="s">
        <v>2750</v>
      </c>
      <c r="O122" s="293"/>
    </row>
    <row r="123" spans="1:80" x14ac:dyDescent="0.2">
      <c r="A123" s="294">
        <v>23</v>
      </c>
      <c r="B123" s="295" t="s">
        <v>2483</v>
      </c>
      <c r="C123" s="296" t="s">
        <v>2484</v>
      </c>
      <c r="D123" s="297" t="s">
        <v>195</v>
      </c>
      <c r="E123" s="298">
        <v>35.32</v>
      </c>
      <c r="F123" s="298">
        <v>0</v>
      </c>
      <c r="G123" s="299">
        <f>E123*F123</f>
        <v>0</v>
      </c>
      <c r="H123" s="300">
        <v>1E-3</v>
      </c>
      <c r="I123" s="301">
        <f>E123*H123</f>
        <v>3.5320000000000004E-2</v>
      </c>
      <c r="J123" s="300">
        <v>-6.3E-2</v>
      </c>
      <c r="K123" s="301">
        <f>E123*J123</f>
        <v>-2.2251600000000002</v>
      </c>
      <c r="O123" s="293">
        <v>2</v>
      </c>
      <c r="AA123" s="262">
        <v>1</v>
      </c>
      <c r="AB123" s="262">
        <v>1</v>
      </c>
      <c r="AC123" s="262">
        <v>1</v>
      </c>
      <c r="AZ123" s="262">
        <v>1</v>
      </c>
      <c r="BA123" s="262">
        <f>IF(AZ123=1,G123,0)</f>
        <v>0</v>
      </c>
      <c r="BB123" s="262">
        <f>IF(AZ123=2,G123,0)</f>
        <v>0</v>
      </c>
      <c r="BC123" s="262">
        <f>IF(AZ123=3,G123,0)</f>
        <v>0</v>
      </c>
      <c r="BD123" s="262">
        <f>IF(AZ123=4,G123,0)</f>
        <v>0</v>
      </c>
      <c r="BE123" s="262">
        <f>IF(AZ123=5,G123,0)</f>
        <v>0</v>
      </c>
      <c r="CA123" s="293">
        <v>1</v>
      </c>
      <c r="CB123" s="293">
        <v>1</v>
      </c>
    </row>
    <row r="124" spans="1:80" x14ac:dyDescent="0.2">
      <c r="A124" s="302"/>
      <c r="B124" s="309"/>
      <c r="C124" s="310" t="s">
        <v>2751</v>
      </c>
      <c r="D124" s="311"/>
      <c r="E124" s="312">
        <v>9.9</v>
      </c>
      <c r="F124" s="313"/>
      <c r="G124" s="314"/>
      <c r="H124" s="315"/>
      <c r="I124" s="307"/>
      <c r="J124" s="316"/>
      <c r="K124" s="307"/>
      <c r="M124" s="308" t="s">
        <v>2751</v>
      </c>
      <c r="O124" s="293"/>
    </row>
    <row r="125" spans="1:80" x14ac:dyDescent="0.2">
      <c r="A125" s="302"/>
      <c r="B125" s="309"/>
      <c r="C125" s="310" t="s">
        <v>2752</v>
      </c>
      <c r="D125" s="311"/>
      <c r="E125" s="312">
        <v>6.3550000000000004</v>
      </c>
      <c r="F125" s="313"/>
      <c r="G125" s="314"/>
      <c r="H125" s="315"/>
      <c r="I125" s="307"/>
      <c r="J125" s="316"/>
      <c r="K125" s="307"/>
      <c r="M125" s="308" t="s">
        <v>2752</v>
      </c>
      <c r="O125" s="293"/>
    </row>
    <row r="126" spans="1:80" x14ac:dyDescent="0.2">
      <c r="A126" s="302"/>
      <c r="B126" s="309"/>
      <c r="C126" s="310" t="s">
        <v>2753</v>
      </c>
      <c r="D126" s="311"/>
      <c r="E126" s="312">
        <v>6.3550000000000004</v>
      </c>
      <c r="F126" s="313"/>
      <c r="G126" s="314"/>
      <c r="H126" s="315"/>
      <c r="I126" s="307"/>
      <c r="J126" s="316"/>
      <c r="K126" s="307"/>
      <c r="M126" s="308" t="s">
        <v>2753</v>
      </c>
      <c r="O126" s="293"/>
    </row>
    <row r="127" spans="1:80" x14ac:dyDescent="0.2">
      <c r="A127" s="302"/>
      <c r="B127" s="309"/>
      <c r="C127" s="310" t="s">
        <v>2754</v>
      </c>
      <c r="D127" s="311"/>
      <c r="E127" s="312">
        <v>6.3550000000000004</v>
      </c>
      <c r="F127" s="313"/>
      <c r="G127" s="314"/>
      <c r="H127" s="315"/>
      <c r="I127" s="307"/>
      <c r="J127" s="316"/>
      <c r="K127" s="307"/>
      <c r="M127" s="308" t="s">
        <v>2754</v>
      </c>
      <c r="O127" s="293"/>
    </row>
    <row r="128" spans="1:80" x14ac:dyDescent="0.2">
      <c r="A128" s="302"/>
      <c r="B128" s="309"/>
      <c r="C128" s="310" t="s">
        <v>2755</v>
      </c>
      <c r="D128" s="311"/>
      <c r="E128" s="312">
        <v>6.3550000000000004</v>
      </c>
      <c r="F128" s="313"/>
      <c r="G128" s="314"/>
      <c r="H128" s="315"/>
      <c r="I128" s="307"/>
      <c r="J128" s="316"/>
      <c r="K128" s="307"/>
      <c r="M128" s="308" t="s">
        <v>2755</v>
      </c>
      <c r="O128" s="293"/>
    </row>
    <row r="129" spans="1:80" x14ac:dyDescent="0.2">
      <c r="A129" s="294">
        <v>24</v>
      </c>
      <c r="B129" s="295" t="s">
        <v>2756</v>
      </c>
      <c r="C129" s="296" t="s">
        <v>2757</v>
      </c>
      <c r="D129" s="297" t="s">
        <v>195</v>
      </c>
      <c r="E129" s="298">
        <v>123.6</v>
      </c>
      <c r="F129" s="298">
        <v>0</v>
      </c>
      <c r="G129" s="299">
        <f>E129*F129</f>
        <v>0</v>
      </c>
      <c r="H129" s="300">
        <v>1E-3</v>
      </c>
      <c r="I129" s="301">
        <f>E129*H129</f>
        <v>0.1236</v>
      </c>
      <c r="J129" s="300">
        <v>-3.492E-2</v>
      </c>
      <c r="K129" s="301">
        <f>E129*J129</f>
        <v>-4.3161119999999995</v>
      </c>
      <c r="O129" s="293">
        <v>2</v>
      </c>
      <c r="AA129" s="262">
        <v>1</v>
      </c>
      <c r="AB129" s="262">
        <v>1</v>
      </c>
      <c r="AC129" s="262">
        <v>1</v>
      </c>
      <c r="AZ129" s="262">
        <v>1</v>
      </c>
      <c r="BA129" s="262">
        <f>IF(AZ129=1,G129,0)</f>
        <v>0</v>
      </c>
      <c r="BB129" s="262">
        <f>IF(AZ129=2,G129,0)</f>
        <v>0</v>
      </c>
      <c r="BC129" s="262">
        <f>IF(AZ129=3,G129,0)</f>
        <v>0</v>
      </c>
      <c r="BD129" s="262">
        <f>IF(AZ129=4,G129,0)</f>
        <v>0</v>
      </c>
      <c r="BE129" s="262">
        <f>IF(AZ129=5,G129,0)</f>
        <v>0</v>
      </c>
      <c r="CA129" s="293">
        <v>1</v>
      </c>
      <c r="CB129" s="293">
        <v>1</v>
      </c>
    </row>
    <row r="130" spans="1:80" x14ac:dyDescent="0.2">
      <c r="A130" s="302"/>
      <c r="B130" s="303"/>
      <c r="C130" s="304" t="s">
        <v>2758</v>
      </c>
      <c r="D130" s="305"/>
      <c r="E130" s="305"/>
      <c r="F130" s="305"/>
      <c r="G130" s="306"/>
      <c r="I130" s="307"/>
      <c r="K130" s="307"/>
      <c r="L130" s="308" t="s">
        <v>2758</v>
      </c>
      <c r="O130" s="293">
        <v>3</v>
      </c>
    </row>
    <row r="131" spans="1:80" x14ac:dyDescent="0.2">
      <c r="A131" s="302"/>
      <c r="B131" s="309"/>
      <c r="C131" s="310" t="s">
        <v>2759</v>
      </c>
      <c r="D131" s="311"/>
      <c r="E131" s="312">
        <v>14.4</v>
      </c>
      <c r="F131" s="313"/>
      <c r="G131" s="314"/>
      <c r="H131" s="315"/>
      <c r="I131" s="307"/>
      <c r="J131" s="316"/>
      <c r="K131" s="307"/>
      <c r="M131" s="308" t="s">
        <v>2759</v>
      </c>
      <c r="O131" s="293"/>
    </row>
    <row r="132" spans="1:80" x14ac:dyDescent="0.2">
      <c r="A132" s="302"/>
      <c r="B132" s="309"/>
      <c r="C132" s="310" t="s">
        <v>2760</v>
      </c>
      <c r="D132" s="311"/>
      <c r="E132" s="312">
        <v>27.3</v>
      </c>
      <c r="F132" s="313"/>
      <c r="G132" s="314"/>
      <c r="H132" s="315"/>
      <c r="I132" s="307"/>
      <c r="J132" s="316"/>
      <c r="K132" s="307"/>
      <c r="M132" s="308" t="s">
        <v>2760</v>
      </c>
      <c r="O132" s="293"/>
    </row>
    <row r="133" spans="1:80" x14ac:dyDescent="0.2">
      <c r="A133" s="302"/>
      <c r="B133" s="309"/>
      <c r="C133" s="310" t="s">
        <v>2761</v>
      </c>
      <c r="D133" s="311"/>
      <c r="E133" s="312">
        <v>27.3</v>
      </c>
      <c r="F133" s="313"/>
      <c r="G133" s="314"/>
      <c r="H133" s="315"/>
      <c r="I133" s="307"/>
      <c r="J133" s="316"/>
      <c r="K133" s="307"/>
      <c r="M133" s="308" t="s">
        <v>2761</v>
      </c>
      <c r="O133" s="293"/>
    </row>
    <row r="134" spans="1:80" x14ac:dyDescent="0.2">
      <c r="A134" s="302"/>
      <c r="B134" s="309"/>
      <c r="C134" s="310" t="s">
        <v>2762</v>
      </c>
      <c r="D134" s="311"/>
      <c r="E134" s="312">
        <v>27.3</v>
      </c>
      <c r="F134" s="313"/>
      <c r="G134" s="314"/>
      <c r="H134" s="315"/>
      <c r="I134" s="307"/>
      <c r="J134" s="316"/>
      <c r="K134" s="307"/>
      <c r="M134" s="308" t="s">
        <v>2762</v>
      </c>
      <c r="O134" s="293"/>
    </row>
    <row r="135" spans="1:80" x14ac:dyDescent="0.2">
      <c r="A135" s="302"/>
      <c r="B135" s="309"/>
      <c r="C135" s="310" t="s">
        <v>2763</v>
      </c>
      <c r="D135" s="311"/>
      <c r="E135" s="312">
        <v>27.3</v>
      </c>
      <c r="F135" s="313"/>
      <c r="G135" s="314"/>
      <c r="H135" s="315"/>
      <c r="I135" s="307"/>
      <c r="J135" s="316"/>
      <c r="K135" s="307"/>
      <c r="M135" s="308" t="s">
        <v>2763</v>
      </c>
      <c r="O135" s="293"/>
    </row>
    <row r="136" spans="1:80" x14ac:dyDescent="0.2">
      <c r="A136" s="294">
        <v>25</v>
      </c>
      <c r="B136" s="295" t="s">
        <v>2764</v>
      </c>
      <c r="C136" s="296" t="s">
        <v>2765</v>
      </c>
      <c r="D136" s="297" t="s">
        <v>195</v>
      </c>
      <c r="E136" s="298">
        <v>123</v>
      </c>
      <c r="F136" s="298">
        <v>0</v>
      </c>
      <c r="G136" s="299">
        <f>E136*F136</f>
        <v>0</v>
      </c>
      <c r="H136" s="300">
        <v>9.2000000000000003E-4</v>
      </c>
      <c r="I136" s="301">
        <f>E136*H136</f>
        <v>0.11316</v>
      </c>
      <c r="J136" s="300">
        <v>-0.04</v>
      </c>
      <c r="K136" s="301">
        <f>E136*J136</f>
        <v>-4.92</v>
      </c>
      <c r="O136" s="293">
        <v>2</v>
      </c>
      <c r="AA136" s="262">
        <v>1</v>
      </c>
      <c r="AB136" s="262">
        <v>1</v>
      </c>
      <c r="AC136" s="262">
        <v>1</v>
      </c>
      <c r="AZ136" s="262">
        <v>1</v>
      </c>
      <c r="BA136" s="262">
        <f>IF(AZ136=1,G136,0)</f>
        <v>0</v>
      </c>
      <c r="BB136" s="262">
        <f>IF(AZ136=2,G136,0)</f>
        <v>0</v>
      </c>
      <c r="BC136" s="262">
        <f>IF(AZ136=3,G136,0)</f>
        <v>0</v>
      </c>
      <c r="BD136" s="262">
        <f>IF(AZ136=4,G136,0)</f>
        <v>0</v>
      </c>
      <c r="BE136" s="262">
        <f>IF(AZ136=5,G136,0)</f>
        <v>0</v>
      </c>
      <c r="CA136" s="293">
        <v>1</v>
      </c>
      <c r="CB136" s="293">
        <v>1</v>
      </c>
    </row>
    <row r="137" spans="1:80" x14ac:dyDescent="0.2">
      <c r="A137" s="302"/>
      <c r="B137" s="303"/>
      <c r="C137" s="304" t="s">
        <v>2758</v>
      </c>
      <c r="D137" s="305"/>
      <c r="E137" s="305"/>
      <c r="F137" s="305"/>
      <c r="G137" s="306"/>
      <c r="I137" s="307"/>
      <c r="K137" s="307"/>
      <c r="L137" s="308" t="s">
        <v>2758</v>
      </c>
      <c r="O137" s="293">
        <v>3</v>
      </c>
    </row>
    <row r="138" spans="1:80" x14ac:dyDescent="0.2">
      <c r="A138" s="302"/>
      <c r="B138" s="309"/>
      <c r="C138" s="310" t="s">
        <v>2766</v>
      </c>
      <c r="D138" s="311"/>
      <c r="E138" s="312">
        <v>39</v>
      </c>
      <c r="F138" s="313"/>
      <c r="G138" s="314"/>
      <c r="H138" s="315"/>
      <c r="I138" s="307"/>
      <c r="J138" s="316"/>
      <c r="K138" s="307"/>
      <c r="M138" s="308" t="s">
        <v>2766</v>
      </c>
      <c r="O138" s="293"/>
    </row>
    <row r="139" spans="1:80" x14ac:dyDescent="0.2">
      <c r="A139" s="302"/>
      <c r="B139" s="309"/>
      <c r="C139" s="310" t="s">
        <v>2767</v>
      </c>
      <c r="D139" s="311"/>
      <c r="E139" s="312">
        <v>21</v>
      </c>
      <c r="F139" s="313"/>
      <c r="G139" s="314"/>
      <c r="H139" s="315"/>
      <c r="I139" s="307"/>
      <c r="J139" s="316"/>
      <c r="K139" s="307"/>
      <c r="M139" s="308" t="s">
        <v>2767</v>
      </c>
      <c r="O139" s="293"/>
    </row>
    <row r="140" spans="1:80" x14ac:dyDescent="0.2">
      <c r="A140" s="302"/>
      <c r="B140" s="309"/>
      <c r="C140" s="310" t="s">
        <v>2768</v>
      </c>
      <c r="D140" s="311"/>
      <c r="E140" s="312">
        <v>21</v>
      </c>
      <c r="F140" s="313"/>
      <c r="G140" s="314"/>
      <c r="H140" s="315"/>
      <c r="I140" s="307"/>
      <c r="J140" s="316"/>
      <c r="K140" s="307"/>
      <c r="M140" s="308" t="s">
        <v>2768</v>
      </c>
      <c r="O140" s="293"/>
    </row>
    <row r="141" spans="1:80" x14ac:dyDescent="0.2">
      <c r="A141" s="302"/>
      <c r="B141" s="309"/>
      <c r="C141" s="310" t="s">
        <v>2769</v>
      </c>
      <c r="D141" s="311"/>
      <c r="E141" s="312">
        <v>21</v>
      </c>
      <c r="F141" s="313"/>
      <c r="G141" s="314"/>
      <c r="H141" s="315"/>
      <c r="I141" s="307"/>
      <c r="J141" s="316"/>
      <c r="K141" s="307"/>
      <c r="M141" s="308" t="s">
        <v>2769</v>
      </c>
      <c r="O141" s="293"/>
    </row>
    <row r="142" spans="1:80" x14ac:dyDescent="0.2">
      <c r="A142" s="302"/>
      <c r="B142" s="309"/>
      <c r="C142" s="310" t="s">
        <v>2770</v>
      </c>
      <c r="D142" s="311"/>
      <c r="E142" s="312">
        <v>21</v>
      </c>
      <c r="F142" s="313"/>
      <c r="G142" s="314"/>
      <c r="H142" s="315"/>
      <c r="I142" s="307"/>
      <c r="J142" s="316"/>
      <c r="K142" s="307"/>
      <c r="M142" s="308" t="s">
        <v>2770</v>
      </c>
      <c r="O142" s="293"/>
    </row>
    <row r="143" spans="1:80" x14ac:dyDescent="0.2">
      <c r="A143" s="294">
        <v>26</v>
      </c>
      <c r="B143" s="295" t="s">
        <v>2771</v>
      </c>
      <c r="C143" s="296" t="s">
        <v>2772</v>
      </c>
      <c r="D143" s="297" t="s">
        <v>195</v>
      </c>
      <c r="E143" s="298">
        <v>81.599999999999994</v>
      </c>
      <c r="F143" s="298">
        <v>0</v>
      </c>
      <c r="G143" s="299">
        <f>E143*F143</f>
        <v>0</v>
      </c>
      <c r="H143" s="300">
        <v>1E-3</v>
      </c>
      <c r="I143" s="301">
        <f>E143*H143</f>
        <v>8.1599999999999992E-2</v>
      </c>
      <c r="J143" s="300">
        <v>-4.1200000000000001E-2</v>
      </c>
      <c r="K143" s="301">
        <f>E143*J143</f>
        <v>-3.36192</v>
      </c>
      <c r="O143" s="293">
        <v>2</v>
      </c>
      <c r="AA143" s="262">
        <v>1</v>
      </c>
      <c r="AB143" s="262">
        <v>1</v>
      </c>
      <c r="AC143" s="262">
        <v>1</v>
      </c>
      <c r="AZ143" s="262">
        <v>1</v>
      </c>
      <c r="BA143" s="262">
        <f>IF(AZ143=1,G143,0)</f>
        <v>0</v>
      </c>
      <c r="BB143" s="262">
        <f>IF(AZ143=2,G143,0)</f>
        <v>0</v>
      </c>
      <c r="BC143" s="262">
        <f>IF(AZ143=3,G143,0)</f>
        <v>0</v>
      </c>
      <c r="BD143" s="262">
        <f>IF(AZ143=4,G143,0)</f>
        <v>0</v>
      </c>
      <c r="BE143" s="262">
        <f>IF(AZ143=5,G143,0)</f>
        <v>0</v>
      </c>
      <c r="CA143" s="293">
        <v>1</v>
      </c>
      <c r="CB143" s="293">
        <v>1</v>
      </c>
    </row>
    <row r="144" spans="1:80" x14ac:dyDescent="0.2">
      <c r="A144" s="302"/>
      <c r="B144" s="303"/>
      <c r="C144" s="304" t="s">
        <v>2773</v>
      </c>
      <c r="D144" s="305"/>
      <c r="E144" s="305"/>
      <c r="F144" s="305"/>
      <c r="G144" s="306"/>
      <c r="I144" s="307"/>
      <c r="K144" s="307"/>
      <c r="L144" s="308" t="s">
        <v>2773</v>
      </c>
      <c r="O144" s="293">
        <v>3</v>
      </c>
    </row>
    <row r="145" spans="1:80" x14ac:dyDescent="0.2">
      <c r="A145" s="302"/>
      <c r="B145" s="309"/>
      <c r="C145" s="310" t="s">
        <v>2461</v>
      </c>
      <c r="D145" s="311"/>
      <c r="E145" s="312">
        <v>0</v>
      </c>
      <c r="F145" s="313"/>
      <c r="G145" s="314"/>
      <c r="H145" s="315"/>
      <c r="I145" s="307"/>
      <c r="J145" s="316"/>
      <c r="K145" s="307"/>
      <c r="M145" s="308" t="s">
        <v>2461</v>
      </c>
      <c r="O145" s="293"/>
    </row>
    <row r="146" spans="1:80" x14ac:dyDescent="0.2">
      <c r="A146" s="302"/>
      <c r="B146" s="309"/>
      <c r="C146" s="310" t="s">
        <v>2774</v>
      </c>
      <c r="D146" s="311"/>
      <c r="E146" s="312">
        <v>20.399999999999999</v>
      </c>
      <c r="F146" s="313"/>
      <c r="G146" s="314"/>
      <c r="H146" s="315"/>
      <c r="I146" s="307"/>
      <c r="J146" s="316"/>
      <c r="K146" s="307"/>
      <c r="M146" s="308" t="s">
        <v>2774</v>
      </c>
      <c r="O146" s="293"/>
    </row>
    <row r="147" spans="1:80" x14ac:dyDescent="0.2">
      <c r="A147" s="302"/>
      <c r="B147" s="309"/>
      <c r="C147" s="310" t="s">
        <v>2775</v>
      </c>
      <c r="D147" s="311"/>
      <c r="E147" s="312">
        <v>20.399999999999999</v>
      </c>
      <c r="F147" s="313"/>
      <c r="G147" s="314"/>
      <c r="H147" s="315"/>
      <c r="I147" s="307"/>
      <c r="J147" s="316"/>
      <c r="K147" s="307"/>
      <c r="M147" s="308" t="s">
        <v>2775</v>
      </c>
      <c r="O147" s="293"/>
    </row>
    <row r="148" spans="1:80" x14ac:dyDescent="0.2">
      <c r="A148" s="302"/>
      <c r="B148" s="309"/>
      <c r="C148" s="310" t="s">
        <v>2776</v>
      </c>
      <c r="D148" s="311"/>
      <c r="E148" s="312">
        <v>20.399999999999999</v>
      </c>
      <c r="F148" s="313"/>
      <c r="G148" s="314"/>
      <c r="H148" s="315"/>
      <c r="I148" s="307"/>
      <c r="J148" s="316"/>
      <c r="K148" s="307"/>
      <c r="M148" s="308" t="s">
        <v>2776</v>
      </c>
      <c r="O148" s="293"/>
    </row>
    <row r="149" spans="1:80" x14ac:dyDescent="0.2">
      <c r="A149" s="302"/>
      <c r="B149" s="309"/>
      <c r="C149" s="310" t="s">
        <v>2777</v>
      </c>
      <c r="D149" s="311"/>
      <c r="E149" s="312">
        <v>20.399999999999999</v>
      </c>
      <c r="F149" s="313"/>
      <c r="G149" s="314"/>
      <c r="H149" s="315"/>
      <c r="I149" s="307"/>
      <c r="J149" s="316"/>
      <c r="K149" s="307"/>
      <c r="M149" s="308" t="s">
        <v>2777</v>
      </c>
      <c r="O149" s="293"/>
    </row>
    <row r="150" spans="1:80" x14ac:dyDescent="0.2">
      <c r="A150" s="294">
        <v>27</v>
      </c>
      <c r="B150" s="295" t="s">
        <v>2778</v>
      </c>
      <c r="C150" s="296" t="s">
        <v>2779</v>
      </c>
      <c r="D150" s="297" t="s">
        <v>202</v>
      </c>
      <c r="E150" s="298">
        <v>201.2</v>
      </c>
      <c r="F150" s="298">
        <v>0</v>
      </c>
      <c r="G150" s="299">
        <f>E150*F150</f>
        <v>0</v>
      </c>
      <c r="H150" s="300">
        <v>0</v>
      </c>
      <c r="I150" s="301">
        <f>E150*H150</f>
        <v>0</v>
      </c>
      <c r="J150" s="300">
        <v>-1.188E-2</v>
      </c>
      <c r="K150" s="301">
        <f>E150*J150</f>
        <v>-2.3902559999999999</v>
      </c>
      <c r="O150" s="293">
        <v>2</v>
      </c>
      <c r="AA150" s="262">
        <v>1</v>
      </c>
      <c r="AB150" s="262">
        <v>1</v>
      </c>
      <c r="AC150" s="262">
        <v>1</v>
      </c>
      <c r="AZ150" s="262">
        <v>1</v>
      </c>
      <c r="BA150" s="262">
        <f>IF(AZ150=1,G150,0)</f>
        <v>0</v>
      </c>
      <c r="BB150" s="262">
        <f>IF(AZ150=2,G150,0)</f>
        <v>0</v>
      </c>
      <c r="BC150" s="262">
        <f>IF(AZ150=3,G150,0)</f>
        <v>0</v>
      </c>
      <c r="BD150" s="262">
        <f>IF(AZ150=4,G150,0)</f>
        <v>0</v>
      </c>
      <c r="BE150" s="262">
        <f>IF(AZ150=5,G150,0)</f>
        <v>0</v>
      </c>
      <c r="CA150" s="293">
        <v>1</v>
      </c>
      <c r="CB150" s="293">
        <v>1</v>
      </c>
    </row>
    <row r="151" spans="1:80" x14ac:dyDescent="0.2">
      <c r="A151" s="302"/>
      <c r="B151" s="309"/>
      <c r="C151" s="310" t="s">
        <v>2780</v>
      </c>
      <c r="D151" s="311"/>
      <c r="E151" s="312">
        <v>38.799999999999997</v>
      </c>
      <c r="F151" s="313"/>
      <c r="G151" s="314"/>
      <c r="H151" s="315"/>
      <c r="I151" s="307"/>
      <c r="J151" s="316"/>
      <c r="K151" s="307"/>
      <c r="M151" s="308" t="s">
        <v>2780</v>
      </c>
      <c r="O151" s="293"/>
    </row>
    <row r="152" spans="1:80" x14ac:dyDescent="0.2">
      <c r="A152" s="302"/>
      <c r="B152" s="309"/>
      <c r="C152" s="310" t="s">
        <v>2781</v>
      </c>
      <c r="D152" s="311"/>
      <c r="E152" s="312">
        <v>40.6</v>
      </c>
      <c r="F152" s="313"/>
      <c r="G152" s="314"/>
      <c r="H152" s="315"/>
      <c r="I152" s="307"/>
      <c r="J152" s="316"/>
      <c r="K152" s="307"/>
      <c r="M152" s="308" t="s">
        <v>2781</v>
      </c>
      <c r="O152" s="293"/>
    </row>
    <row r="153" spans="1:80" x14ac:dyDescent="0.2">
      <c r="A153" s="302"/>
      <c r="B153" s="309"/>
      <c r="C153" s="310" t="s">
        <v>2782</v>
      </c>
      <c r="D153" s="311"/>
      <c r="E153" s="312">
        <v>40.6</v>
      </c>
      <c r="F153" s="313"/>
      <c r="G153" s="314"/>
      <c r="H153" s="315"/>
      <c r="I153" s="307"/>
      <c r="J153" s="316"/>
      <c r="K153" s="307"/>
      <c r="M153" s="308" t="s">
        <v>2782</v>
      </c>
      <c r="O153" s="293"/>
    </row>
    <row r="154" spans="1:80" x14ac:dyDescent="0.2">
      <c r="A154" s="302"/>
      <c r="B154" s="309"/>
      <c r="C154" s="310" t="s">
        <v>2783</v>
      </c>
      <c r="D154" s="311"/>
      <c r="E154" s="312">
        <v>40.6</v>
      </c>
      <c r="F154" s="313"/>
      <c r="G154" s="314"/>
      <c r="H154" s="315"/>
      <c r="I154" s="307"/>
      <c r="J154" s="316"/>
      <c r="K154" s="307"/>
      <c r="M154" s="308" t="s">
        <v>2783</v>
      </c>
      <c r="O154" s="293"/>
    </row>
    <row r="155" spans="1:80" x14ac:dyDescent="0.2">
      <c r="A155" s="302"/>
      <c r="B155" s="309"/>
      <c r="C155" s="310" t="s">
        <v>2784</v>
      </c>
      <c r="D155" s="311"/>
      <c r="E155" s="312">
        <v>40.6</v>
      </c>
      <c r="F155" s="313"/>
      <c r="G155" s="314"/>
      <c r="H155" s="315"/>
      <c r="I155" s="307"/>
      <c r="J155" s="316"/>
      <c r="K155" s="307"/>
      <c r="M155" s="308" t="s">
        <v>2784</v>
      </c>
      <c r="O155" s="293"/>
    </row>
    <row r="156" spans="1:80" x14ac:dyDescent="0.2">
      <c r="A156" s="317"/>
      <c r="B156" s="318" t="s">
        <v>101</v>
      </c>
      <c r="C156" s="319" t="s">
        <v>864</v>
      </c>
      <c r="D156" s="320"/>
      <c r="E156" s="321"/>
      <c r="F156" s="322"/>
      <c r="G156" s="323">
        <f>SUM(G7:G155)</f>
        <v>0</v>
      </c>
      <c r="H156" s="324"/>
      <c r="I156" s="325">
        <f>SUM(I7:I155)</f>
        <v>5.3235542419999993</v>
      </c>
      <c r="J156" s="324"/>
      <c r="K156" s="325">
        <f>SUM(K7:K155)</f>
        <v>-3601.5369395000002</v>
      </c>
      <c r="O156" s="293">
        <v>4</v>
      </c>
      <c r="BA156" s="326">
        <f>SUM(BA7:BA155)</f>
        <v>0</v>
      </c>
      <c r="BB156" s="326">
        <f>SUM(BB7:BB155)</f>
        <v>0</v>
      </c>
      <c r="BC156" s="326">
        <f>SUM(BC7:BC155)</f>
        <v>0</v>
      </c>
      <c r="BD156" s="326">
        <f>SUM(BD7:BD155)</f>
        <v>0</v>
      </c>
      <c r="BE156" s="326">
        <f>SUM(BE7:BE155)</f>
        <v>0</v>
      </c>
    </row>
    <row r="157" spans="1:80" x14ac:dyDescent="0.2">
      <c r="A157" s="283" t="s">
        <v>97</v>
      </c>
      <c r="B157" s="284" t="s">
        <v>292</v>
      </c>
      <c r="C157" s="285" t="s">
        <v>293</v>
      </c>
      <c r="D157" s="286"/>
      <c r="E157" s="287"/>
      <c r="F157" s="287"/>
      <c r="G157" s="288"/>
      <c r="H157" s="289"/>
      <c r="I157" s="290"/>
      <c r="J157" s="291"/>
      <c r="K157" s="292"/>
      <c r="O157" s="293">
        <v>1</v>
      </c>
    </row>
    <row r="158" spans="1:80" x14ac:dyDescent="0.2">
      <c r="A158" s="294">
        <v>28</v>
      </c>
      <c r="B158" s="295" t="s">
        <v>2493</v>
      </c>
      <c r="C158" s="296" t="s">
        <v>2494</v>
      </c>
      <c r="D158" s="297" t="s">
        <v>195</v>
      </c>
      <c r="E158" s="298">
        <v>385.77249999999998</v>
      </c>
      <c r="F158" s="298">
        <v>0</v>
      </c>
      <c r="G158" s="299">
        <f>E158*F158</f>
        <v>0</v>
      </c>
      <c r="H158" s="300">
        <v>0</v>
      </c>
      <c r="I158" s="301">
        <f>E158*H158</f>
        <v>0</v>
      </c>
      <c r="J158" s="300">
        <v>-6.8000000000000005E-2</v>
      </c>
      <c r="K158" s="301">
        <f>E158*J158</f>
        <v>-26.232530000000001</v>
      </c>
      <c r="O158" s="293">
        <v>2</v>
      </c>
      <c r="AA158" s="262">
        <v>1</v>
      </c>
      <c r="AB158" s="262">
        <v>1</v>
      </c>
      <c r="AC158" s="262">
        <v>1</v>
      </c>
      <c r="AZ158" s="262">
        <v>1</v>
      </c>
      <c r="BA158" s="262">
        <f>IF(AZ158=1,G158,0)</f>
        <v>0</v>
      </c>
      <c r="BB158" s="262">
        <f>IF(AZ158=2,G158,0)</f>
        <v>0</v>
      </c>
      <c r="BC158" s="262">
        <f>IF(AZ158=3,G158,0)</f>
        <v>0</v>
      </c>
      <c r="BD158" s="262">
        <f>IF(AZ158=4,G158,0)</f>
        <v>0</v>
      </c>
      <c r="BE158" s="262">
        <f>IF(AZ158=5,G158,0)</f>
        <v>0</v>
      </c>
      <c r="CA158" s="293">
        <v>1</v>
      </c>
      <c r="CB158" s="293">
        <v>1</v>
      </c>
    </row>
    <row r="159" spans="1:80" ht="22.5" x14ac:dyDescent="0.2">
      <c r="A159" s="302"/>
      <c r="B159" s="309"/>
      <c r="C159" s="310" t="s">
        <v>2785</v>
      </c>
      <c r="D159" s="311"/>
      <c r="E159" s="312">
        <v>91.762500000000003</v>
      </c>
      <c r="F159" s="313"/>
      <c r="G159" s="314"/>
      <c r="H159" s="315"/>
      <c r="I159" s="307"/>
      <c r="J159" s="316"/>
      <c r="K159" s="307"/>
      <c r="M159" s="308" t="s">
        <v>2785</v>
      </c>
      <c r="O159" s="293"/>
    </row>
    <row r="160" spans="1:80" x14ac:dyDescent="0.2">
      <c r="A160" s="302"/>
      <c r="B160" s="309"/>
      <c r="C160" s="310" t="s">
        <v>2786</v>
      </c>
      <c r="D160" s="311"/>
      <c r="E160" s="312">
        <v>49.83</v>
      </c>
      <c r="F160" s="313"/>
      <c r="G160" s="314"/>
      <c r="H160" s="315"/>
      <c r="I160" s="307"/>
      <c r="J160" s="316"/>
      <c r="K160" s="307"/>
      <c r="M160" s="308" t="s">
        <v>2786</v>
      </c>
      <c r="O160" s="293"/>
    </row>
    <row r="161" spans="1:80" x14ac:dyDescent="0.2">
      <c r="A161" s="302"/>
      <c r="B161" s="309"/>
      <c r="C161" s="310" t="s">
        <v>2787</v>
      </c>
      <c r="D161" s="311"/>
      <c r="E161" s="312">
        <v>36.405000000000001</v>
      </c>
      <c r="F161" s="313"/>
      <c r="G161" s="314"/>
      <c r="H161" s="315"/>
      <c r="I161" s="307"/>
      <c r="J161" s="316"/>
      <c r="K161" s="307"/>
      <c r="M161" s="308" t="s">
        <v>2787</v>
      </c>
      <c r="O161" s="293"/>
    </row>
    <row r="162" spans="1:80" x14ac:dyDescent="0.2">
      <c r="A162" s="302"/>
      <c r="B162" s="309"/>
      <c r="C162" s="310" t="s">
        <v>2788</v>
      </c>
      <c r="D162" s="311"/>
      <c r="E162" s="312">
        <v>24.64</v>
      </c>
      <c r="F162" s="313"/>
      <c r="G162" s="314"/>
      <c r="H162" s="315"/>
      <c r="I162" s="307"/>
      <c r="J162" s="316"/>
      <c r="K162" s="307"/>
      <c r="M162" s="308" t="s">
        <v>2788</v>
      </c>
      <c r="O162" s="293"/>
    </row>
    <row r="163" spans="1:80" x14ac:dyDescent="0.2">
      <c r="A163" s="302"/>
      <c r="B163" s="309"/>
      <c r="C163" s="310" t="s">
        <v>2789</v>
      </c>
      <c r="D163" s="311"/>
      <c r="E163" s="312">
        <v>36.405000000000001</v>
      </c>
      <c r="F163" s="313"/>
      <c r="G163" s="314"/>
      <c r="H163" s="315"/>
      <c r="I163" s="307"/>
      <c r="J163" s="316"/>
      <c r="K163" s="307"/>
      <c r="M163" s="308" t="s">
        <v>2789</v>
      </c>
      <c r="O163" s="293"/>
    </row>
    <row r="164" spans="1:80" x14ac:dyDescent="0.2">
      <c r="A164" s="302"/>
      <c r="B164" s="309"/>
      <c r="C164" s="310" t="s">
        <v>2788</v>
      </c>
      <c r="D164" s="311"/>
      <c r="E164" s="312">
        <v>24.64</v>
      </c>
      <c r="F164" s="313"/>
      <c r="G164" s="314"/>
      <c r="H164" s="315"/>
      <c r="I164" s="307"/>
      <c r="J164" s="316"/>
      <c r="K164" s="307"/>
      <c r="M164" s="308" t="s">
        <v>2788</v>
      </c>
      <c r="O164" s="293"/>
    </row>
    <row r="165" spans="1:80" x14ac:dyDescent="0.2">
      <c r="A165" s="302"/>
      <c r="B165" s="309"/>
      <c r="C165" s="310" t="s">
        <v>2790</v>
      </c>
      <c r="D165" s="311"/>
      <c r="E165" s="312">
        <v>36.405000000000001</v>
      </c>
      <c r="F165" s="313"/>
      <c r="G165" s="314"/>
      <c r="H165" s="315"/>
      <c r="I165" s="307"/>
      <c r="J165" s="316"/>
      <c r="K165" s="307"/>
      <c r="M165" s="308" t="s">
        <v>2790</v>
      </c>
      <c r="O165" s="293"/>
    </row>
    <row r="166" spans="1:80" x14ac:dyDescent="0.2">
      <c r="A166" s="302"/>
      <c r="B166" s="309"/>
      <c r="C166" s="310" t="s">
        <v>2788</v>
      </c>
      <c r="D166" s="311"/>
      <c r="E166" s="312">
        <v>24.64</v>
      </c>
      <c r="F166" s="313"/>
      <c r="G166" s="314"/>
      <c r="H166" s="315"/>
      <c r="I166" s="307"/>
      <c r="J166" s="316"/>
      <c r="K166" s="307"/>
      <c r="M166" s="308" t="s">
        <v>2788</v>
      </c>
      <c r="O166" s="293"/>
    </row>
    <row r="167" spans="1:80" x14ac:dyDescent="0.2">
      <c r="A167" s="302"/>
      <c r="B167" s="309"/>
      <c r="C167" s="310" t="s">
        <v>2791</v>
      </c>
      <c r="D167" s="311"/>
      <c r="E167" s="312">
        <v>36.405000000000001</v>
      </c>
      <c r="F167" s="313"/>
      <c r="G167" s="314"/>
      <c r="H167" s="315"/>
      <c r="I167" s="307"/>
      <c r="J167" s="316"/>
      <c r="K167" s="307"/>
      <c r="M167" s="308" t="s">
        <v>2791</v>
      </c>
      <c r="O167" s="293"/>
    </row>
    <row r="168" spans="1:80" x14ac:dyDescent="0.2">
      <c r="A168" s="302"/>
      <c r="B168" s="309"/>
      <c r="C168" s="310" t="s">
        <v>2788</v>
      </c>
      <c r="D168" s="311"/>
      <c r="E168" s="312">
        <v>24.64</v>
      </c>
      <c r="F168" s="313"/>
      <c r="G168" s="314"/>
      <c r="H168" s="315"/>
      <c r="I168" s="307"/>
      <c r="J168" s="316"/>
      <c r="K168" s="307"/>
      <c r="M168" s="308" t="s">
        <v>2788</v>
      </c>
      <c r="O168" s="293"/>
    </row>
    <row r="169" spans="1:80" x14ac:dyDescent="0.2">
      <c r="A169" s="317"/>
      <c r="B169" s="318" t="s">
        <v>101</v>
      </c>
      <c r="C169" s="319" t="s">
        <v>294</v>
      </c>
      <c r="D169" s="320"/>
      <c r="E169" s="321"/>
      <c r="F169" s="322"/>
      <c r="G169" s="323">
        <f>SUM(G157:G168)</f>
        <v>0</v>
      </c>
      <c r="H169" s="324"/>
      <c r="I169" s="325">
        <f>SUM(I157:I168)</f>
        <v>0</v>
      </c>
      <c r="J169" s="324"/>
      <c r="K169" s="325">
        <f>SUM(K157:K168)</f>
        <v>-26.232530000000001</v>
      </c>
      <c r="O169" s="293">
        <v>4</v>
      </c>
      <c r="BA169" s="326">
        <f>SUM(BA157:BA168)</f>
        <v>0</v>
      </c>
      <c r="BB169" s="326">
        <f>SUM(BB157:BB168)</f>
        <v>0</v>
      </c>
      <c r="BC169" s="326">
        <f>SUM(BC157:BC168)</f>
        <v>0</v>
      </c>
      <c r="BD169" s="326">
        <f>SUM(BD157:BD168)</f>
        <v>0</v>
      </c>
      <c r="BE169" s="326">
        <f>SUM(BE157:BE168)</f>
        <v>0</v>
      </c>
    </row>
    <row r="170" spans="1:80" x14ac:dyDescent="0.2">
      <c r="A170" s="283" t="s">
        <v>97</v>
      </c>
      <c r="B170" s="284" t="s">
        <v>222</v>
      </c>
      <c r="C170" s="285" t="s">
        <v>223</v>
      </c>
      <c r="D170" s="286"/>
      <c r="E170" s="287"/>
      <c r="F170" s="287"/>
      <c r="G170" s="288"/>
      <c r="H170" s="289"/>
      <c r="I170" s="290"/>
      <c r="J170" s="291"/>
      <c r="K170" s="292"/>
      <c r="O170" s="293">
        <v>1</v>
      </c>
    </row>
    <row r="171" spans="1:80" x14ac:dyDescent="0.2">
      <c r="A171" s="294">
        <v>29</v>
      </c>
      <c r="B171" s="295" t="s">
        <v>2501</v>
      </c>
      <c r="C171" s="296" t="s">
        <v>2502</v>
      </c>
      <c r="D171" s="297" t="s">
        <v>227</v>
      </c>
      <c r="E171" s="298">
        <v>5.3235542420000002</v>
      </c>
      <c r="F171" s="298">
        <v>0</v>
      </c>
      <c r="G171" s="299">
        <f>E171*F171</f>
        <v>0</v>
      </c>
      <c r="H171" s="300">
        <v>0</v>
      </c>
      <c r="I171" s="301">
        <f>E171*H171</f>
        <v>0</v>
      </c>
      <c r="J171" s="300"/>
      <c r="K171" s="301">
        <f>E171*J171</f>
        <v>0</v>
      </c>
      <c r="O171" s="293">
        <v>2</v>
      </c>
      <c r="AA171" s="262">
        <v>7</v>
      </c>
      <c r="AB171" s="262">
        <v>1</v>
      </c>
      <c r="AC171" s="262">
        <v>2</v>
      </c>
      <c r="AZ171" s="262">
        <v>1</v>
      </c>
      <c r="BA171" s="262">
        <f>IF(AZ171=1,G171,0)</f>
        <v>0</v>
      </c>
      <c r="BB171" s="262">
        <f>IF(AZ171=2,G171,0)</f>
        <v>0</v>
      </c>
      <c r="BC171" s="262">
        <f>IF(AZ171=3,G171,0)</f>
        <v>0</v>
      </c>
      <c r="BD171" s="262">
        <f>IF(AZ171=4,G171,0)</f>
        <v>0</v>
      </c>
      <c r="BE171" s="262">
        <f>IF(AZ171=5,G171,0)</f>
        <v>0</v>
      </c>
      <c r="CA171" s="293">
        <v>7</v>
      </c>
      <c r="CB171" s="293">
        <v>1</v>
      </c>
    </row>
    <row r="172" spans="1:80" x14ac:dyDescent="0.2">
      <c r="A172" s="317"/>
      <c r="B172" s="318" t="s">
        <v>101</v>
      </c>
      <c r="C172" s="319" t="s">
        <v>224</v>
      </c>
      <c r="D172" s="320"/>
      <c r="E172" s="321"/>
      <c r="F172" s="322"/>
      <c r="G172" s="323">
        <f>SUM(G170:G171)</f>
        <v>0</v>
      </c>
      <c r="H172" s="324"/>
      <c r="I172" s="325">
        <f>SUM(I170:I171)</f>
        <v>0</v>
      </c>
      <c r="J172" s="324"/>
      <c r="K172" s="325">
        <f>SUM(K170:K171)</f>
        <v>0</v>
      </c>
      <c r="O172" s="293">
        <v>4</v>
      </c>
      <c r="BA172" s="326">
        <f>SUM(BA170:BA171)</f>
        <v>0</v>
      </c>
      <c r="BB172" s="326">
        <f>SUM(BB170:BB171)</f>
        <v>0</v>
      </c>
      <c r="BC172" s="326">
        <f>SUM(BC170:BC171)</f>
        <v>0</v>
      </c>
      <c r="BD172" s="326">
        <f>SUM(BD170:BD171)</f>
        <v>0</v>
      </c>
      <c r="BE172" s="326">
        <f>SUM(BE170:BE171)</f>
        <v>0</v>
      </c>
    </row>
    <row r="173" spans="1:80" x14ac:dyDescent="0.2">
      <c r="A173" s="283" t="s">
        <v>97</v>
      </c>
      <c r="B173" s="284" t="s">
        <v>2503</v>
      </c>
      <c r="C173" s="285" t="s">
        <v>2504</v>
      </c>
      <c r="D173" s="286"/>
      <c r="E173" s="287"/>
      <c r="F173" s="287"/>
      <c r="G173" s="288"/>
      <c r="H173" s="289"/>
      <c r="I173" s="290"/>
      <c r="J173" s="291"/>
      <c r="K173" s="292"/>
      <c r="O173" s="293">
        <v>1</v>
      </c>
    </row>
    <row r="174" spans="1:80" ht="22.5" x14ac:dyDescent="0.2">
      <c r="A174" s="294">
        <v>30</v>
      </c>
      <c r="B174" s="295" t="s">
        <v>2506</v>
      </c>
      <c r="C174" s="296" t="s">
        <v>2507</v>
      </c>
      <c r="D174" s="297" t="s">
        <v>195</v>
      </c>
      <c r="E174" s="298">
        <v>593.37300000000005</v>
      </c>
      <c r="F174" s="298">
        <v>0</v>
      </c>
      <c r="G174" s="299">
        <f>E174*F174</f>
        <v>0</v>
      </c>
      <c r="H174" s="300">
        <v>0</v>
      </c>
      <c r="I174" s="301">
        <f>E174*H174</f>
        <v>0</v>
      </c>
      <c r="J174" s="300">
        <v>-0.01</v>
      </c>
      <c r="K174" s="301">
        <f>E174*J174</f>
        <v>-5.9337300000000006</v>
      </c>
      <c r="O174" s="293">
        <v>2</v>
      </c>
      <c r="AA174" s="262">
        <v>1</v>
      </c>
      <c r="AB174" s="262">
        <v>7</v>
      </c>
      <c r="AC174" s="262">
        <v>7</v>
      </c>
      <c r="AZ174" s="262">
        <v>2</v>
      </c>
      <c r="BA174" s="262">
        <f>IF(AZ174=1,G174,0)</f>
        <v>0</v>
      </c>
      <c r="BB174" s="262">
        <f>IF(AZ174=2,G174,0)</f>
        <v>0</v>
      </c>
      <c r="BC174" s="262">
        <f>IF(AZ174=3,G174,0)</f>
        <v>0</v>
      </c>
      <c r="BD174" s="262">
        <f>IF(AZ174=4,G174,0)</f>
        <v>0</v>
      </c>
      <c r="BE174" s="262">
        <f>IF(AZ174=5,G174,0)</f>
        <v>0</v>
      </c>
      <c r="CA174" s="293">
        <v>1</v>
      </c>
      <c r="CB174" s="293">
        <v>7</v>
      </c>
    </row>
    <row r="175" spans="1:80" x14ac:dyDescent="0.2">
      <c r="A175" s="302"/>
      <c r="B175" s="309"/>
      <c r="C175" s="310" t="s">
        <v>2792</v>
      </c>
      <c r="D175" s="311"/>
      <c r="E175" s="312">
        <v>46.546500000000002</v>
      </c>
      <c r="F175" s="313"/>
      <c r="G175" s="314"/>
      <c r="H175" s="315"/>
      <c r="I175" s="307"/>
      <c r="J175" s="316"/>
      <c r="K175" s="307"/>
      <c r="M175" s="308" t="s">
        <v>2792</v>
      </c>
      <c r="O175" s="293"/>
    </row>
    <row r="176" spans="1:80" x14ac:dyDescent="0.2">
      <c r="A176" s="302"/>
      <c r="B176" s="309"/>
      <c r="C176" s="310" t="s">
        <v>2793</v>
      </c>
      <c r="D176" s="311"/>
      <c r="E176" s="312">
        <v>490.45049999999998</v>
      </c>
      <c r="F176" s="313"/>
      <c r="G176" s="314"/>
      <c r="H176" s="315"/>
      <c r="I176" s="307"/>
      <c r="J176" s="316"/>
      <c r="K176" s="307"/>
      <c r="M176" s="308" t="s">
        <v>2793</v>
      </c>
      <c r="O176" s="293"/>
    </row>
    <row r="177" spans="1:80" x14ac:dyDescent="0.2">
      <c r="A177" s="302"/>
      <c r="B177" s="309"/>
      <c r="C177" s="310" t="s">
        <v>2794</v>
      </c>
      <c r="D177" s="311"/>
      <c r="E177" s="312">
        <v>56.375999999999998</v>
      </c>
      <c r="F177" s="313"/>
      <c r="G177" s="314"/>
      <c r="H177" s="315"/>
      <c r="I177" s="307"/>
      <c r="J177" s="316"/>
      <c r="K177" s="307"/>
      <c r="M177" s="308" t="s">
        <v>2794</v>
      </c>
      <c r="O177" s="293"/>
    </row>
    <row r="178" spans="1:80" x14ac:dyDescent="0.2">
      <c r="A178" s="294">
        <v>31</v>
      </c>
      <c r="B178" s="295" t="s">
        <v>2510</v>
      </c>
      <c r="C178" s="296" t="s">
        <v>2511</v>
      </c>
      <c r="D178" s="297" t="s">
        <v>12</v>
      </c>
      <c r="E178" s="298"/>
      <c r="F178" s="298">
        <v>0</v>
      </c>
      <c r="G178" s="299">
        <f>E178*F178</f>
        <v>0</v>
      </c>
      <c r="H178" s="300">
        <v>0</v>
      </c>
      <c r="I178" s="301">
        <f>E178*H178</f>
        <v>0</v>
      </c>
      <c r="J178" s="300"/>
      <c r="K178" s="301">
        <f>E178*J178</f>
        <v>0</v>
      </c>
      <c r="O178" s="293">
        <v>2</v>
      </c>
      <c r="AA178" s="262">
        <v>7</v>
      </c>
      <c r="AB178" s="262">
        <v>1002</v>
      </c>
      <c r="AC178" s="262">
        <v>5</v>
      </c>
      <c r="AZ178" s="262">
        <v>2</v>
      </c>
      <c r="BA178" s="262">
        <f>IF(AZ178=1,G178,0)</f>
        <v>0</v>
      </c>
      <c r="BB178" s="262">
        <f>IF(AZ178=2,G178,0)</f>
        <v>0</v>
      </c>
      <c r="BC178" s="262">
        <f>IF(AZ178=3,G178,0)</f>
        <v>0</v>
      </c>
      <c r="BD178" s="262">
        <f>IF(AZ178=4,G178,0)</f>
        <v>0</v>
      </c>
      <c r="BE178" s="262">
        <f>IF(AZ178=5,G178,0)</f>
        <v>0</v>
      </c>
      <c r="CA178" s="293">
        <v>7</v>
      </c>
      <c r="CB178" s="293">
        <v>1002</v>
      </c>
    </row>
    <row r="179" spans="1:80" x14ac:dyDescent="0.2">
      <c r="A179" s="317"/>
      <c r="B179" s="318" t="s">
        <v>101</v>
      </c>
      <c r="C179" s="319" t="s">
        <v>2505</v>
      </c>
      <c r="D179" s="320"/>
      <c r="E179" s="321"/>
      <c r="F179" s="322"/>
      <c r="G179" s="323">
        <f>SUM(G173:G178)</f>
        <v>0</v>
      </c>
      <c r="H179" s="324"/>
      <c r="I179" s="325">
        <f>SUM(I173:I178)</f>
        <v>0</v>
      </c>
      <c r="J179" s="324"/>
      <c r="K179" s="325">
        <f>SUM(K173:K178)</f>
        <v>-5.9337300000000006</v>
      </c>
      <c r="O179" s="293">
        <v>4</v>
      </c>
      <c r="BA179" s="326">
        <f>SUM(BA173:BA178)</f>
        <v>0</v>
      </c>
      <c r="BB179" s="326">
        <f>SUM(BB173:BB178)</f>
        <v>0</v>
      </c>
      <c r="BC179" s="326">
        <f>SUM(BC173:BC178)</f>
        <v>0</v>
      </c>
      <c r="BD179" s="326">
        <f>SUM(BD173:BD178)</f>
        <v>0</v>
      </c>
      <c r="BE179" s="326">
        <f>SUM(BE173:BE178)</f>
        <v>0</v>
      </c>
    </row>
    <row r="180" spans="1:80" x14ac:dyDescent="0.2">
      <c r="A180" s="283" t="s">
        <v>97</v>
      </c>
      <c r="B180" s="284" t="s">
        <v>1493</v>
      </c>
      <c r="C180" s="285" t="s">
        <v>1494</v>
      </c>
      <c r="D180" s="286"/>
      <c r="E180" s="287"/>
      <c r="F180" s="287"/>
      <c r="G180" s="288"/>
      <c r="H180" s="289"/>
      <c r="I180" s="290"/>
      <c r="J180" s="291"/>
      <c r="K180" s="292"/>
      <c r="O180" s="293">
        <v>1</v>
      </c>
    </row>
    <row r="181" spans="1:80" x14ac:dyDescent="0.2">
      <c r="A181" s="294">
        <v>32</v>
      </c>
      <c r="B181" s="295" t="s">
        <v>2512</v>
      </c>
      <c r="C181" s="296" t="s">
        <v>2513</v>
      </c>
      <c r="D181" s="297" t="s">
        <v>195</v>
      </c>
      <c r="E181" s="298">
        <v>513.51949999999999</v>
      </c>
      <c r="F181" s="298">
        <v>0</v>
      </c>
      <c r="G181" s="299">
        <f>E181*F181</f>
        <v>0</v>
      </c>
      <c r="H181" s="300">
        <v>0</v>
      </c>
      <c r="I181" s="301">
        <f>E181*H181</f>
        <v>0</v>
      </c>
      <c r="J181" s="300">
        <v>-1.1000000000000001E-3</v>
      </c>
      <c r="K181" s="301">
        <f>E181*J181</f>
        <v>-0.56487145000000005</v>
      </c>
      <c r="O181" s="293">
        <v>2</v>
      </c>
      <c r="AA181" s="262">
        <v>1</v>
      </c>
      <c r="AB181" s="262">
        <v>7</v>
      </c>
      <c r="AC181" s="262">
        <v>7</v>
      </c>
      <c r="AZ181" s="262">
        <v>2</v>
      </c>
      <c r="BA181" s="262">
        <f>IF(AZ181=1,G181,0)</f>
        <v>0</v>
      </c>
      <c r="BB181" s="262">
        <f>IF(AZ181=2,G181,0)</f>
        <v>0</v>
      </c>
      <c r="BC181" s="262">
        <f>IF(AZ181=3,G181,0)</f>
        <v>0</v>
      </c>
      <c r="BD181" s="262">
        <f>IF(AZ181=4,G181,0)</f>
        <v>0</v>
      </c>
      <c r="BE181" s="262">
        <f>IF(AZ181=5,G181,0)</f>
        <v>0</v>
      </c>
      <c r="CA181" s="293">
        <v>1</v>
      </c>
      <c r="CB181" s="293">
        <v>7</v>
      </c>
    </row>
    <row r="182" spans="1:80" x14ac:dyDescent="0.2">
      <c r="A182" s="302"/>
      <c r="B182" s="303"/>
      <c r="C182" s="304" t="s">
        <v>2514</v>
      </c>
      <c r="D182" s="305"/>
      <c r="E182" s="305"/>
      <c r="F182" s="305"/>
      <c r="G182" s="306"/>
      <c r="I182" s="307"/>
      <c r="K182" s="307"/>
      <c r="L182" s="308" t="s">
        <v>2514</v>
      </c>
      <c r="O182" s="293">
        <v>3</v>
      </c>
    </row>
    <row r="183" spans="1:80" x14ac:dyDescent="0.2">
      <c r="A183" s="302"/>
      <c r="B183" s="309"/>
      <c r="C183" s="310" t="s">
        <v>2795</v>
      </c>
      <c r="D183" s="311"/>
      <c r="E183" s="312">
        <v>471.49849999999998</v>
      </c>
      <c r="F183" s="313"/>
      <c r="G183" s="314"/>
      <c r="H183" s="315"/>
      <c r="I183" s="307"/>
      <c r="J183" s="316"/>
      <c r="K183" s="307"/>
      <c r="M183" s="308" t="s">
        <v>2795</v>
      </c>
      <c r="O183" s="293"/>
    </row>
    <row r="184" spans="1:80" x14ac:dyDescent="0.2">
      <c r="A184" s="302"/>
      <c r="B184" s="309"/>
      <c r="C184" s="310" t="s">
        <v>2796</v>
      </c>
      <c r="D184" s="311"/>
      <c r="E184" s="312">
        <v>42.021000000000001</v>
      </c>
      <c r="F184" s="313"/>
      <c r="G184" s="314"/>
      <c r="H184" s="315"/>
      <c r="I184" s="307"/>
      <c r="J184" s="316"/>
      <c r="K184" s="307"/>
      <c r="M184" s="308" t="s">
        <v>2796</v>
      </c>
      <c r="O184" s="293"/>
    </row>
    <row r="185" spans="1:80" x14ac:dyDescent="0.2">
      <c r="A185" s="294">
        <v>33</v>
      </c>
      <c r="B185" s="295" t="s">
        <v>2797</v>
      </c>
      <c r="C185" s="296" t="s">
        <v>2798</v>
      </c>
      <c r="D185" s="297" t="s">
        <v>12</v>
      </c>
      <c r="E185" s="298"/>
      <c r="F185" s="298">
        <v>0</v>
      </c>
      <c r="G185" s="299">
        <f>E185*F185</f>
        <v>0</v>
      </c>
      <c r="H185" s="300">
        <v>0</v>
      </c>
      <c r="I185" s="301">
        <f>E185*H185</f>
        <v>0</v>
      </c>
      <c r="J185" s="300"/>
      <c r="K185" s="301">
        <f>E185*J185</f>
        <v>0</v>
      </c>
      <c r="O185" s="293">
        <v>2</v>
      </c>
      <c r="AA185" s="262">
        <v>7</v>
      </c>
      <c r="AB185" s="262">
        <v>1002</v>
      </c>
      <c r="AC185" s="262">
        <v>5</v>
      </c>
      <c r="AZ185" s="262">
        <v>2</v>
      </c>
      <c r="BA185" s="262">
        <f>IF(AZ185=1,G185,0)</f>
        <v>0</v>
      </c>
      <c r="BB185" s="262">
        <f>IF(AZ185=2,G185,0)</f>
        <v>0</v>
      </c>
      <c r="BC185" s="262">
        <f>IF(AZ185=3,G185,0)</f>
        <v>0</v>
      </c>
      <c r="BD185" s="262">
        <f>IF(AZ185=4,G185,0)</f>
        <v>0</v>
      </c>
      <c r="BE185" s="262">
        <f>IF(AZ185=5,G185,0)</f>
        <v>0</v>
      </c>
      <c r="CA185" s="293">
        <v>7</v>
      </c>
      <c r="CB185" s="293">
        <v>1002</v>
      </c>
    </row>
    <row r="186" spans="1:80" x14ac:dyDescent="0.2">
      <c r="A186" s="317"/>
      <c r="B186" s="318" t="s">
        <v>101</v>
      </c>
      <c r="C186" s="319" t="s">
        <v>1495</v>
      </c>
      <c r="D186" s="320"/>
      <c r="E186" s="321"/>
      <c r="F186" s="322"/>
      <c r="G186" s="323">
        <f>SUM(G180:G185)</f>
        <v>0</v>
      </c>
      <c r="H186" s="324"/>
      <c r="I186" s="325">
        <f>SUM(I180:I185)</f>
        <v>0</v>
      </c>
      <c r="J186" s="324"/>
      <c r="K186" s="325">
        <f>SUM(K180:K185)</f>
        <v>-0.56487145000000005</v>
      </c>
      <c r="O186" s="293">
        <v>4</v>
      </c>
      <c r="BA186" s="326">
        <f>SUM(BA180:BA185)</f>
        <v>0</v>
      </c>
      <c r="BB186" s="326">
        <f>SUM(BB180:BB185)</f>
        <v>0</v>
      </c>
      <c r="BC186" s="326">
        <f>SUM(BC180:BC185)</f>
        <v>0</v>
      </c>
      <c r="BD186" s="326">
        <f>SUM(BD180:BD185)</f>
        <v>0</v>
      </c>
      <c r="BE186" s="326">
        <f>SUM(BE180:BE185)</f>
        <v>0</v>
      </c>
    </row>
    <row r="187" spans="1:80" x14ac:dyDescent="0.2">
      <c r="A187" s="283" t="s">
        <v>97</v>
      </c>
      <c r="B187" s="284" t="s">
        <v>1727</v>
      </c>
      <c r="C187" s="285" t="s">
        <v>1728</v>
      </c>
      <c r="D187" s="286"/>
      <c r="E187" s="287"/>
      <c r="F187" s="287"/>
      <c r="G187" s="288"/>
      <c r="H187" s="289"/>
      <c r="I187" s="290"/>
      <c r="J187" s="291"/>
      <c r="K187" s="292"/>
      <c r="O187" s="293">
        <v>1</v>
      </c>
    </row>
    <row r="188" spans="1:80" x14ac:dyDescent="0.2">
      <c r="A188" s="294">
        <v>34</v>
      </c>
      <c r="B188" s="295" t="s">
        <v>2517</v>
      </c>
      <c r="C188" s="296" t="s">
        <v>2518</v>
      </c>
      <c r="D188" s="297" t="s">
        <v>519</v>
      </c>
      <c r="E188" s="298">
        <v>17</v>
      </c>
      <c r="F188" s="298">
        <v>0</v>
      </c>
      <c r="G188" s="299">
        <f>E188*F188</f>
        <v>0</v>
      </c>
      <c r="H188" s="300">
        <v>0</v>
      </c>
      <c r="I188" s="301">
        <f>E188*H188</f>
        <v>0</v>
      </c>
      <c r="J188" s="300">
        <v>-1.933E-2</v>
      </c>
      <c r="K188" s="301">
        <f>E188*J188</f>
        <v>-0.32861000000000001</v>
      </c>
      <c r="O188" s="293">
        <v>2</v>
      </c>
      <c r="AA188" s="262">
        <v>1</v>
      </c>
      <c r="AB188" s="262">
        <v>7</v>
      </c>
      <c r="AC188" s="262">
        <v>7</v>
      </c>
      <c r="AZ188" s="262">
        <v>2</v>
      </c>
      <c r="BA188" s="262">
        <f>IF(AZ188=1,G188,0)</f>
        <v>0</v>
      </c>
      <c r="BB188" s="262">
        <f>IF(AZ188=2,G188,0)</f>
        <v>0</v>
      </c>
      <c r="BC188" s="262">
        <f>IF(AZ188=3,G188,0)</f>
        <v>0</v>
      </c>
      <c r="BD188" s="262">
        <f>IF(AZ188=4,G188,0)</f>
        <v>0</v>
      </c>
      <c r="BE188" s="262">
        <f>IF(AZ188=5,G188,0)</f>
        <v>0</v>
      </c>
      <c r="CA188" s="293">
        <v>1</v>
      </c>
      <c r="CB188" s="293">
        <v>7</v>
      </c>
    </row>
    <row r="189" spans="1:80" x14ac:dyDescent="0.2">
      <c r="A189" s="302"/>
      <c r="B189" s="303"/>
      <c r="C189" s="304" t="s">
        <v>2519</v>
      </c>
      <c r="D189" s="305"/>
      <c r="E189" s="305"/>
      <c r="F189" s="305"/>
      <c r="G189" s="306"/>
      <c r="I189" s="307"/>
      <c r="K189" s="307"/>
      <c r="L189" s="308" t="s">
        <v>2519</v>
      </c>
      <c r="O189" s="293">
        <v>3</v>
      </c>
    </row>
    <row r="190" spans="1:80" x14ac:dyDescent="0.2">
      <c r="A190" s="302"/>
      <c r="B190" s="309"/>
      <c r="C190" s="310" t="s">
        <v>2799</v>
      </c>
      <c r="D190" s="311"/>
      <c r="E190" s="312">
        <v>5</v>
      </c>
      <c r="F190" s="313"/>
      <c r="G190" s="314"/>
      <c r="H190" s="315"/>
      <c r="I190" s="307"/>
      <c r="J190" s="316"/>
      <c r="K190" s="307"/>
      <c r="M190" s="308" t="s">
        <v>2799</v>
      </c>
      <c r="O190" s="293"/>
    </row>
    <row r="191" spans="1:80" x14ac:dyDescent="0.2">
      <c r="A191" s="302"/>
      <c r="B191" s="309"/>
      <c r="C191" s="310" t="s">
        <v>2527</v>
      </c>
      <c r="D191" s="311"/>
      <c r="E191" s="312">
        <v>3</v>
      </c>
      <c r="F191" s="313"/>
      <c r="G191" s="314"/>
      <c r="H191" s="315"/>
      <c r="I191" s="307"/>
      <c r="J191" s="316"/>
      <c r="K191" s="307"/>
      <c r="M191" s="308" t="s">
        <v>2527</v>
      </c>
      <c r="O191" s="293"/>
    </row>
    <row r="192" spans="1:80" x14ac:dyDescent="0.2">
      <c r="A192" s="302"/>
      <c r="B192" s="309"/>
      <c r="C192" s="310" t="s">
        <v>2528</v>
      </c>
      <c r="D192" s="311"/>
      <c r="E192" s="312">
        <v>3</v>
      </c>
      <c r="F192" s="313"/>
      <c r="G192" s="314"/>
      <c r="H192" s="315"/>
      <c r="I192" s="307"/>
      <c r="J192" s="316"/>
      <c r="K192" s="307"/>
      <c r="M192" s="308" t="s">
        <v>2528</v>
      </c>
      <c r="O192" s="293"/>
    </row>
    <row r="193" spans="1:80" x14ac:dyDescent="0.2">
      <c r="A193" s="302"/>
      <c r="B193" s="309"/>
      <c r="C193" s="310" t="s">
        <v>2744</v>
      </c>
      <c r="D193" s="311"/>
      <c r="E193" s="312">
        <v>3</v>
      </c>
      <c r="F193" s="313"/>
      <c r="G193" s="314"/>
      <c r="H193" s="315"/>
      <c r="I193" s="307"/>
      <c r="J193" s="316"/>
      <c r="K193" s="307"/>
      <c r="M193" s="308" t="s">
        <v>2744</v>
      </c>
      <c r="O193" s="293"/>
    </row>
    <row r="194" spans="1:80" x14ac:dyDescent="0.2">
      <c r="A194" s="302"/>
      <c r="B194" s="309"/>
      <c r="C194" s="310" t="s">
        <v>2745</v>
      </c>
      <c r="D194" s="311"/>
      <c r="E194" s="312">
        <v>3</v>
      </c>
      <c r="F194" s="313"/>
      <c r="G194" s="314"/>
      <c r="H194" s="315"/>
      <c r="I194" s="307"/>
      <c r="J194" s="316"/>
      <c r="K194" s="307"/>
      <c r="M194" s="308" t="s">
        <v>2745</v>
      </c>
      <c r="O194" s="293"/>
    </row>
    <row r="195" spans="1:80" x14ac:dyDescent="0.2">
      <c r="A195" s="294">
        <v>35</v>
      </c>
      <c r="B195" s="295" t="s">
        <v>2525</v>
      </c>
      <c r="C195" s="296" t="s">
        <v>2526</v>
      </c>
      <c r="D195" s="297" t="s">
        <v>519</v>
      </c>
      <c r="E195" s="298">
        <v>15</v>
      </c>
      <c r="F195" s="298">
        <v>0</v>
      </c>
      <c r="G195" s="299">
        <f>E195*F195</f>
        <v>0</v>
      </c>
      <c r="H195" s="300">
        <v>0</v>
      </c>
      <c r="I195" s="301">
        <f>E195*H195</f>
        <v>0</v>
      </c>
      <c r="J195" s="300">
        <v>-1.107E-2</v>
      </c>
      <c r="K195" s="301">
        <f>E195*J195</f>
        <v>-0.16605</v>
      </c>
      <c r="O195" s="293">
        <v>2</v>
      </c>
      <c r="AA195" s="262">
        <v>1</v>
      </c>
      <c r="AB195" s="262">
        <v>7</v>
      </c>
      <c r="AC195" s="262">
        <v>7</v>
      </c>
      <c r="AZ195" s="262">
        <v>2</v>
      </c>
      <c r="BA195" s="262">
        <f>IF(AZ195=1,G195,0)</f>
        <v>0</v>
      </c>
      <c r="BB195" s="262">
        <f>IF(AZ195=2,G195,0)</f>
        <v>0</v>
      </c>
      <c r="BC195" s="262">
        <f>IF(AZ195=3,G195,0)</f>
        <v>0</v>
      </c>
      <c r="BD195" s="262">
        <f>IF(AZ195=4,G195,0)</f>
        <v>0</v>
      </c>
      <c r="BE195" s="262">
        <f>IF(AZ195=5,G195,0)</f>
        <v>0</v>
      </c>
      <c r="CA195" s="293">
        <v>1</v>
      </c>
      <c r="CB195" s="293">
        <v>7</v>
      </c>
    </row>
    <row r="196" spans="1:80" x14ac:dyDescent="0.2">
      <c r="A196" s="302"/>
      <c r="B196" s="309"/>
      <c r="C196" s="310" t="s">
        <v>2540</v>
      </c>
      <c r="D196" s="311"/>
      <c r="E196" s="312">
        <v>3</v>
      </c>
      <c r="F196" s="313"/>
      <c r="G196" s="314"/>
      <c r="H196" s="315"/>
      <c r="I196" s="307"/>
      <c r="J196" s="316"/>
      <c r="K196" s="307"/>
      <c r="M196" s="308" t="s">
        <v>2540</v>
      </c>
      <c r="O196" s="293"/>
    </row>
    <row r="197" spans="1:80" x14ac:dyDescent="0.2">
      <c r="A197" s="302"/>
      <c r="B197" s="309"/>
      <c r="C197" s="310" t="s">
        <v>2527</v>
      </c>
      <c r="D197" s="311"/>
      <c r="E197" s="312">
        <v>3</v>
      </c>
      <c r="F197" s="313"/>
      <c r="G197" s="314"/>
      <c r="H197" s="315"/>
      <c r="I197" s="307"/>
      <c r="J197" s="316"/>
      <c r="K197" s="307"/>
      <c r="M197" s="308" t="s">
        <v>2527</v>
      </c>
      <c r="O197" s="293"/>
    </row>
    <row r="198" spans="1:80" x14ac:dyDescent="0.2">
      <c r="A198" s="302"/>
      <c r="B198" s="309"/>
      <c r="C198" s="310" t="s">
        <v>2528</v>
      </c>
      <c r="D198" s="311"/>
      <c r="E198" s="312">
        <v>3</v>
      </c>
      <c r="F198" s="313"/>
      <c r="G198" s="314"/>
      <c r="H198" s="315"/>
      <c r="I198" s="307"/>
      <c r="J198" s="316"/>
      <c r="K198" s="307"/>
      <c r="M198" s="308" t="s">
        <v>2528</v>
      </c>
      <c r="O198" s="293"/>
    </row>
    <row r="199" spans="1:80" x14ac:dyDescent="0.2">
      <c r="A199" s="302"/>
      <c r="B199" s="309"/>
      <c r="C199" s="310" t="s">
        <v>2744</v>
      </c>
      <c r="D199" s="311"/>
      <c r="E199" s="312">
        <v>3</v>
      </c>
      <c r="F199" s="313"/>
      <c r="G199" s="314"/>
      <c r="H199" s="315"/>
      <c r="I199" s="307"/>
      <c r="J199" s="316"/>
      <c r="K199" s="307"/>
      <c r="M199" s="308" t="s">
        <v>2744</v>
      </c>
      <c r="O199" s="293"/>
    </row>
    <row r="200" spans="1:80" x14ac:dyDescent="0.2">
      <c r="A200" s="302"/>
      <c r="B200" s="309"/>
      <c r="C200" s="310" t="s">
        <v>2745</v>
      </c>
      <c r="D200" s="311"/>
      <c r="E200" s="312">
        <v>3</v>
      </c>
      <c r="F200" s="313"/>
      <c r="G200" s="314"/>
      <c r="H200" s="315"/>
      <c r="I200" s="307"/>
      <c r="J200" s="316"/>
      <c r="K200" s="307"/>
      <c r="M200" s="308" t="s">
        <v>2745</v>
      </c>
      <c r="O200" s="293"/>
    </row>
    <row r="201" spans="1:80" x14ac:dyDescent="0.2">
      <c r="A201" s="294">
        <v>36</v>
      </c>
      <c r="B201" s="295" t="s">
        <v>2531</v>
      </c>
      <c r="C201" s="296" t="s">
        <v>2532</v>
      </c>
      <c r="D201" s="297" t="s">
        <v>519</v>
      </c>
      <c r="E201" s="298">
        <v>32</v>
      </c>
      <c r="F201" s="298">
        <v>0</v>
      </c>
      <c r="G201" s="299">
        <f>E201*F201</f>
        <v>0</v>
      </c>
      <c r="H201" s="300">
        <v>0</v>
      </c>
      <c r="I201" s="301">
        <f>E201*H201</f>
        <v>0</v>
      </c>
      <c r="J201" s="300">
        <v>-1.9460000000000002E-2</v>
      </c>
      <c r="K201" s="301">
        <f>E201*J201</f>
        <v>-0.62272000000000005</v>
      </c>
      <c r="O201" s="293">
        <v>2</v>
      </c>
      <c r="AA201" s="262">
        <v>1</v>
      </c>
      <c r="AB201" s="262">
        <v>0</v>
      </c>
      <c r="AC201" s="262">
        <v>0</v>
      </c>
      <c r="AZ201" s="262">
        <v>2</v>
      </c>
      <c r="BA201" s="262">
        <f>IF(AZ201=1,G201,0)</f>
        <v>0</v>
      </c>
      <c r="BB201" s="262">
        <f>IF(AZ201=2,G201,0)</f>
        <v>0</v>
      </c>
      <c r="BC201" s="262">
        <f>IF(AZ201=3,G201,0)</f>
        <v>0</v>
      </c>
      <c r="BD201" s="262">
        <f>IF(AZ201=4,G201,0)</f>
        <v>0</v>
      </c>
      <c r="BE201" s="262">
        <f>IF(AZ201=5,G201,0)</f>
        <v>0</v>
      </c>
      <c r="CA201" s="293">
        <v>1</v>
      </c>
      <c r="CB201" s="293">
        <v>0</v>
      </c>
    </row>
    <row r="202" spans="1:80" x14ac:dyDescent="0.2">
      <c r="A202" s="302"/>
      <c r="B202" s="303"/>
      <c r="C202" s="304" t="s">
        <v>520</v>
      </c>
      <c r="D202" s="305"/>
      <c r="E202" s="305"/>
      <c r="F202" s="305"/>
      <c r="G202" s="306"/>
      <c r="I202" s="307"/>
      <c r="K202" s="307"/>
      <c r="L202" s="308" t="s">
        <v>520</v>
      </c>
      <c r="O202" s="293">
        <v>3</v>
      </c>
    </row>
    <row r="203" spans="1:80" x14ac:dyDescent="0.2">
      <c r="A203" s="302"/>
      <c r="B203" s="309"/>
      <c r="C203" s="310" t="s">
        <v>2800</v>
      </c>
      <c r="D203" s="311"/>
      <c r="E203" s="312">
        <v>8</v>
      </c>
      <c r="F203" s="313"/>
      <c r="G203" s="314"/>
      <c r="H203" s="315"/>
      <c r="I203" s="307"/>
      <c r="J203" s="316"/>
      <c r="K203" s="307"/>
      <c r="M203" s="308" t="s">
        <v>2800</v>
      </c>
      <c r="O203" s="293"/>
    </row>
    <row r="204" spans="1:80" x14ac:dyDescent="0.2">
      <c r="A204" s="302"/>
      <c r="B204" s="309"/>
      <c r="C204" s="310" t="s">
        <v>2801</v>
      </c>
      <c r="D204" s="311"/>
      <c r="E204" s="312">
        <v>6</v>
      </c>
      <c r="F204" s="313"/>
      <c r="G204" s="314"/>
      <c r="H204" s="315"/>
      <c r="I204" s="307"/>
      <c r="J204" s="316"/>
      <c r="K204" s="307"/>
      <c r="M204" s="308" t="s">
        <v>2801</v>
      </c>
      <c r="O204" s="293"/>
    </row>
    <row r="205" spans="1:80" x14ac:dyDescent="0.2">
      <c r="A205" s="302"/>
      <c r="B205" s="309"/>
      <c r="C205" s="310" t="s">
        <v>2802</v>
      </c>
      <c r="D205" s="311"/>
      <c r="E205" s="312">
        <v>6</v>
      </c>
      <c r="F205" s="313"/>
      <c r="G205" s="314"/>
      <c r="H205" s="315"/>
      <c r="I205" s="307"/>
      <c r="J205" s="316"/>
      <c r="K205" s="307"/>
      <c r="M205" s="308" t="s">
        <v>2802</v>
      </c>
      <c r="O205" s="293"/>
    </row>
    <row r="206" spans="1:80" x14ac:dyDescent="0.2">
      <c r="A206" s="302"/>
      <c r="B206" s="309"/>
      <c r="C206" s="310" t="s">
        <v>2523</v>
      </c>
      <c r="D206" s="311"/>
      <c r="E206" s="312">
        <v>6</v>
      </c>
      <c r="F206" s="313"/>
      <c r="G206" s="314"/>
      <c r="H206" s="315"/>
      <c r="I206" s="307"/>
      <c r="J206" s="316"/>
      <c r="K206" s="307"/>
      <c r="M206" s="308" t="s">
        <v>2523</v>
      </c>
      <c r="O206" s="293"/>
    </row>
    <row r="207" spans="1:80" x14ac:dyDescent="0.2">
      <c r="A207" s="302"/>
      <c r="B207" s="309"/>
      <c r="C207" s="310" t="s">
        <v>2524</v>
      </c>
      <c r="D207" s="311"/>
      <c r="E207" s="312">
        <v>6</v>
      </c>
      <c r="F207" s="313"/>
      <c r="G207" s="314"/>
      <c r="H207" s="315"/>
      <c r="I207" s="307"/>
      <c r="J207" s="316"/>
      <c r="K207" s="307"/>
      <c r="M207" s="308" t="s">
        <v>2524</v>
      </c>
      <c r="O207" s="293"/>
    </row>
    <row r="208" spans="1:80" x14ac:dyDescent="0.2">
      <c r="A208" s="294">
        <v>37</v>
      </c>
      <c r="B208" s="295" t="s">
        <v>2803</v>
      </c>
      <c r="C208" s="296" t="s">
        <v>2804</v>
      </c>
      <c r="D208" s="297" t="s">
        <v>519</v>
      </c>
      <c r="E208" s="298">
        <v>2</v>
      </c>
      <c r="F208" s="298">
        <v>0</v>
      </c>
      <c r="G208" s="299">
        <f>E208*F208</f>
        <v>0</v>
      </c>
      <c r="H208" s="300">
        <v>0</v>
      </c>
      <c r="I208" s="301">
        <f>E208*H208</f>
        <v>0</v>
      </c>
      <c r="J208" s="300">
        <v>-8.7999999999999995E-2</v>
      </c>
      <c r="K208" s="301">
        <f>E208*J208</f>
        <v>-0.17599999999999999</v>
      </c>
      <c r="O208" s="293">
        <v>2</v>
      </c>
      <c r="AA208" s="262">
        <v>1</v>
      </c>
      <c r="AB208" s="262">
        <v>7</v>
      </c>
      <c r="AC208" s="262">
        <v>7</v>
      </c>
      <c r="AZ208" s="262">
        <v>2</v>
      </c>
      <c r="BA208" s="262">
        <f>IF(AZ208=1,G208,0)</f>
        <v>0</v>
      </c>
      <c r="BB208" s="262">
        <f>IF(AZ208=2,G208,0)</f>
        <v>0</v>
      </c>
      <c r="BC208" s="262">
        <f>IF(AZ208=3,G208,0)</f>
        <v>0</v>
      </c>
      <c r="BD208" s="262">
        <f>IF(AZ208=4,G208,0)</f>
        <v>0</v>
      </c>
      <c r="BE208" s="262">
        <f>IF(AZ208=5,G208,0)</f>
        <v>0</v>
      </c>
      <c r="CA208" s="293">
        <v>1</v>
      </c>
      <c r="CB208" s="293">
        <v>7</v>
      </c>
    </row>
    <row r="209" spans="1:80" x14ac:dyDescent="0.2">
      <c r="A209" s="302"/>
      <c r="B209" s="309"/>
      <c r="C209" s="310" t="s">
        <v>2475</v>
      </c>
      <c r="D209" s="311"/>
      <c r="E209" s="312">
        <v>2</v>
      </c>
      <c r="F209" s="313"/>
      <c r="G209" s="314"/>
      <c r="H209" s="315"/>
      <c r="I209" s="307"/>
      <c r="J209" s="316"/>
      <c r="K209" s="307"/>
      <c r="M209" s="308" t="s">
        <v>2475</v>
      </c>
      <c r="O209" s="293"/>
    </row>
    <row r="210" spans="1:80" x14ac:dyDescent="0.2">
      <c r="A210" s="294">
        <v>38</v>
      </c>
      <c r="B210" s="295" t="s">
        <v>2805</v>
      </c>
      <c r="C210" s="296" t="s">
        <v>2806</v>
      </c>
      <c r="D210" s="297" t="s">
        <v>519</v>
      </c>
      <c r="E210" s="298">
        <v>5</v>
      </c>
      <c r="F210" s="298">
        <v>0</v>
      </c>
      <c r="G210" s="299">
        <f>E210*F210</f>
        <v>0</v>
      </c>
      <c r="H210" s="300">
        <v>0</v>
      </c>
      <c r="I210" s="301">
        <f>E210*H210</f>
        <v>0</v>
      </c>
      <c r="J210" s="300">
        <v>-9.1999999999999998E-3</v>
      </c>
      <c r="K210" s="301">
        <f>E210*J210</f>
        <v>-4.5999999999999999E-2</v>
      </c>
      <c r="O210" s="293">
        <v>2</v>
      </c>
      <c r="AA210" s="262">
        <v>1</v>
      </c>
      <c r="AB210" s="262">
        <v>7</v>
      </c>
      <c r="AC210" s="262">
        <v>7</v>
      </c>
      <c r="AZ210" s="262">
        <v>2</v>
      </c>
      <c r="BA210" s="262">
        <f>IF(AZ210=1,G210,0)</f>
        <v>0</v>
      </c>
      <c r="BB210" s="262">
        <f>IF(AZ210=2,G210,0)</f>
        <v>0</v>
      </c>
      <c r="BC210" s="262">
        <f>IF(AZ210=3,G210,0)</f>
        <v>0</v>
      </c>
      <c r="BD210" s="262">
        <f>IF(AZ210=4,G210,0)</f>
        <v>0</v>
      </c>
      <c r="BE210" s="262">
        <f>IF(AZ210=5,G210,0)</f>
        <v>0</v>
      </c>
      <c r="CA210" s="293">
        <v>1</v>
      </c>
      <c r="CB210" s="293">
        <v>7</v>
      </c>
    </row>
    <row r="211" spans="1:80" x14ac:dyDescent="0.2">
      <c r="A211" s="302"/>
      <c r="B211" s="309"/>
      <c r="C211" s="310" t="s">
        <v>2552</v>
      </c>
      <c r="D211" s="311"/>
      <c r="E211" s="312">
        <v>1</v>
      </c>
      <c r="F211" s="313"/>
      <c r="G211" s="314"/>
      <c r="H211" s="315"/>
      <c r="I211" s="307"/>
      <c r="J211" s="316"/>
      <c r="K211" s="307"/>
      <c r="M211" s="308" t="s">
        <v>2552</v>
      </c>
      <c r="O211" s="293"/>
    </row>
    <row r="212" spans="1:80" x14ac:dyDescent="0.2">
      <c r="A212" s="302"/>
      <c r="B212" s="309"/>
      <c r="C212" s="310" t="s">
        <v>2543</v>
      </c>
      <c r="D212" s="311"/>
      <c r="E212" s="312">
        <v>1</v>
      </c>
      <c r="F212" s="313"/>
      <c r="G212" s="314"/>
      <c r="H212" s="315"/>
      <c r="I212" s="307"/>
      <c r="J212" s="316"/>
      <c r="K212" s="307"/>
      <c r="M212" s="308" t="s">
        <v>2543</v>
      </c>
      <c r="O212" s="293"/>
    </row>
    <row r="213" spans="1:80" x14ac:dyDescent="0.2">
      <c r="A213" s="302"/>
      <c r="B213" s="309"/>
      <c r="C213" s="310" t="s">
        <v>2548</v>
      </c>
      <c r="D213" s="311"/>
      <c r="E213" s="312">
        <v>1</v>
      </c>
      <c r="F213" s="313"/>
      <c r="G213" s="314"/>
      <c r="H213" s="315"/>
      <c r="I213" s="307"/>
      <c r="J213" s="316"/>
      <c r="K213" s="307"/>
      <c r="M213" s="308" t="s">
        <v>2548</v>
      </c>
      <c r="O213" s="293"/>
    </row>
    <row r="214" spans="1:80" x14ac:dyDescent="0.2">
      <c r="A214" s="302"/>
      <c r="B214" s="309"/>
      <c r="C214" s="310" t="s">
        <v>2549</v>
      </c>
      <c r="D214" s="311"/>
      <c r="E214" s="312">
        <v>1</v>
      </c>
      <c r="F214" s="313"/>
      <c r="G214" s="314"/>
      <c r="H214" s="315"/>
      <c r="I214" s="307"/>
      <c r="J214" s="316"/>
      <c r="K214" s="307"/>
      <c r="M214" s="308" t="s">
        <v>2549</v>
      </c>
      <c r="O214" s="293"/>
    </row>
    <row r="215" spans="1:80" x14ac:dyDescent="0.2">
      <c r="A215" s="302"/>
      <c r="B215" s="309"/>
      <c r="C215" s="310" t="s">
        <v>2545</v>
      </c>
      <c r="D215" s="311"/>
      <c r="E215" s="312">
        <v>1</v>
      </c>
      <c r="F215" s="313"/>
      <c r="G215" s="314"/>
      <c r="H215" s="315"/>
      <c r="I215" s="307"/>
      <c r="J215" s="316"/>
      <c r="K215" s="307"/>
      <c r="M215" s="308" t="s">
        <v>2545</v>
      </c>
      <c r="O215" s="293"/>
    </row>
    <row r="216" spans="1:80" x14ac:dyDescent="0.2">
      <c r="A216" s="294">
        <v>39</v>
      </c>
      <c r="B216" s="295" t="s">
        <v>2553</v>
      </c>
      <c r="C216" s="296" t="s">
        <v>2554</v>
      </c>
      <c r="D216" s="297" t="s">
        <v>519</v>
      </c>
      <c r="E216" s="298">
        <v>5</v>
      </c>
      <c r="F216" s="298">
        <v>0</v>
      </c>
      <c r="G216" s="299">
        <f>E216*F216</f>
        <v>0</v>
      </c>
      <c r="H216" s="300">
        <v>0</v>
      </c>
      <c r="I216" s="301">
        <f>E216*H216</f>
        <v>0</v>
      </c>
      <c r="J216" s="300">
        <v>-3.4700000000000002E-2</v>
      </c>
      <c r="K216" s="301">
        <f>E216*J216</f>
        <v>-0.17350000000000002</v>
      </c>
      <c r="O216" s="293">
        <v>2</v>
      </c>
      <c r="AA216" s="262">
        <v>1</v>
      </c>
      <c r="AB216" s="262">
        <v>7</v>
      </c>
      <c r="AC216" s="262">
        <v>7</v>
      </c>
      <c r="AZ216" s="262">
        <v>2</v>
      </c>
      <c r="BA216" s="262">
        <f>IF(AZ216=1,G216,0)</f>
        <v>0</v>
      </c>
      <c r="BB216" s="262">
        <f>IF(AZ216=2,G216,0)</f>
        <v>0</v>
      </c>
      <c r="BC216" s="262">
        <f>IF(AZ216=3,G216,0)</f>
        <v>0</v>
      </c>
      <c r="BD216" s="262">
        <f>IF(AZ216=4,G216,0)</f>
        <v>0</v>
      </c>
      <c r="BE216" s="262">
        <f>IF(AZ216=5,G216,0)</f>
        <v>0</v>
      </c>
      <c r="CA216" s="293">
        <v>1</v>
      </c>
      <c r="CB216" s="293">
        <v>7</v>
      </c>
    </row>
    <row r="217" spans="1:80" x14ac:dyDescent="0.2">
      <c r="A217" s="302"/>
      <c r="B217" s="309"/>
      <c r="C217" s="310" t="s">
        <v>2552</v>
      </c>
      <c r="D217" s="311"/>
      <c r="E217" s="312">
        <v>1</v>
      </c>
      <c r="F217" s="313"/>
      <c r="G217" s="314"/>
      <c r="H217" s="315"/>
      <c r="I217" s="307"/>
      <c r="J217" s="316"/>
      <c r="K217" s="307"/>
      <c r="M217" s="308" t="s">
        <v>2552</v>
      </c>
      <c r="O217" s="293"/>
    </row>
    <row r="218" spans="1:80" x14ac:dyDescent="0.2">
      <c r="A218" s="302"/>
      <c r="B218" s="309"/>
      <c r="C218" s="310" t="s">
        <v>2543</v>
      </c>
      <c r="D218" s="311"/>
      <c r="E218" s="312">
        <v>1</v>
      </c>
      <c r="F218" s="313"/>
      <c r="G218" s="314"/>
      <c r="H218" s="315"/>
      <c r="I218" s="307"/>
      <c r="J218" s="316"/>
      <c r="K218" s="307"/>
      <c r="M218" s="308" t="s">
        <v>2543</v>
      </c>
      <c r="O218" s="293"/>
    </row>
    <row r="219" spans="1:80" x14ac:dyDescent="0.2">
      <c r="A219" s="302"/>
      <c r="B219" s="309"/>
      <c r="C219" s="310" t="s">
        <v>2548</v>
      </c>
      <c r="D219" s="311"/>
      <c r="E219" s="312">
        <v>1</v>
      </c>
      <c r="F219" s="313"/>
      <c r="G219" s="314"/>
      <c r="H219" s="315"/>
      <c r="I219" s="307"/>
      <c r="J219" s="316"/>
      <c r="K219" s="307"/>
      <c r="M219" s="308" t="s">
        <v>2548</v>
      </c>
      <c r="O219" s="293"/>
    </row>
    <row r="220" spans="1:80" x14ac:dyDescent="0.2">
      <c r="A220" s="302"/>
      <c r="B220" s="309"/>
      <c r="C220" s="310" t="s">
        <v>2549</v>
      </c>
      <c r="D220" s="311"/>
      <c r="E220" s="312">
        <v>1</v>
      </c>
      <c r="F220" s="313"/>
      <c r="G220" s="314"/>
      <c r="H220" s="315"/>
      <c r="I220" s="307"/>
      <c r="J220" s="316"/>
      <c r="K220" s="307"/>
      <c r="M220" s="308" t="s">
        <v>2549</v>
      </c>
      <c r="O220" s="293"/>
    </row>
    <row r="221" spans="1:80" x14ac:dyDescent="0.2">
      <c r="A221" s="302"/>
      <c r="B221" s="309"/>
      <c r="C221" s="310" t="s">
        <v>2545</v>
      </c>
      <c r="D221" s="311"/>
      <c r="E221" s="312">
        <v>1</v>
      </c>
      <c r="F221" s="313"/>
      <c r="G221" s="314"/>
      <c r="H221" s="315"/>
      <c r="I221" s="307"/>
      <c r="J221" s="316"/>
      <c r="K221" s="307"/>
      <c r="M221" s="308" t="s">
        <v>2545</v>
      </c>
      <c r="O221" s="293"/>
    </row>
    <row r="222" spans="1:80" x14ac:dyDescent="0.2">
      <c r="A222" s="294">
        <v>40</v>
      </c>
      <c r="B222" s="295" t="s">
        <v>2807</v>
      </c>
      <c r="C222" s="296" t="s">
        <v>2808</v>
      </c>
      <c r="D222" s="297" t="s">
        <v>519</v>
      </c>
      <c r="E222" s="298">
        <v>9</v>
      </c>
      <c r="F222" s="298">
        <v>0</v>
      </c>
      <c r="G222" s="299">
        <f>E222*F222</f>
        <v>0</v>
      </c>
      <c r="H222" s="300">
        <v>0</v>
      </c>
      <c r="I222" s="301">
        <f>E222*H222</f>
        <v>0</v>
      </c>
      <c r="J222" s="300">
        <v>-6.7000000000000004E-2</v>
      </c>
      <c r="K222" s="301">
        <f>E222*J222</f>
        <v>-0.60299999999999998</v>
      </c>
      <c r="O222" s="293">
        <v>2</v>
      </c>
      <c r="AA222" s="262">
        <v>1</v>
      </c>
      <c r="AB222" s="262">
        <v>7</v>
      </c>
      <c r="AC222" s="262">
        <v>7</v>
      </c>
      <c r="AZ222" s="262">
        <v>2</v>
      </c>
      <c r="BA222" s="262">
        <f>IF(AZ222=1,G222,0)</f>
        <v>0</v>
      </c>
      <c r="BB222" s="262">
        <f>IF(AZ222=2,G222,0)</f>
        <v>0</v>
      </c>
      <c r="BC222" s="262">
        <f>IF(AZ222=3,G222,0)</f>
        <v>0</v>
      </c>
      <c r="BD222" s="262">
        <f>IF(AZ222=4,G222,0)</f>
        <v>0</v>
      </c>
      <c r="BE222" s="262">
        <f>IF(AZ222=5,G222,0)</f>
        <v>0</v>
      </c>
      <c r="CA222" s="293">
        <v>1</v>
      </c>
      <c r="CB222" s="293">
        <v>7</v>
      </c>
    </row>
    <row r="223" spans="1:80" x14ac:dyDescent="0.2">
      <c r="A223" s="302"/>
      <c r="B223" s="309"/>
      <c r="C223" s="310" t="s">
        <v>2552</v>
      </c>
      <c r="D223" s="311"/>
      <c r="E223" s="312">
        <v>1</v>
      </c>
      <c r="F223" s="313"/>
      <c r="G223" s="314"/>
      <c r="H223" s="315"/>
      <c r="I223" s="307"/>
      <c r="J223" s="316"/>
      <c r="K223" s="307"/>
      <c r="M223" s="308" t="s">
        <v>2552</v>
      </c>
      <c r="O223" s="293"/>
    </row>
    <row r="224" spans="1:80" x14ac:dyDescent="0.2">
      <c r="A224" s="302"/>
      <c r="B224" s="309"/>
      <c r="C224" s="310" t="s">
        <v>2809</v>
      </c>
      <c r="D224" s="311"/>
      <c r="E224" s="312">
        <v>2</v>
      </c>
      <c r="F224" s="313"/>
      <c r="G224" s="314"/>
      <c r="H224" s="315"/>
      <c r="I224" s="307"/>
      <c r="J224" s="316"/>
      <c r="K224" s="307"/>
      <c r="M224" s="308" t="s">
        <v>2809</v>
      </c>
      <c r="O224" s="293"/>
    </row>
    <row r="225" spans="1:80" x14ac:dyDescent="0.2">
      <c r="A225" s="302"/>
      <c r="B225" s="309"/>
      <c r="C225" s="310" t="s">
        <v>2810</v>
      </c>
      <c r="D225" s="311"/>
      <c r="E225" s="312">
        <v>2</v>
      </c>
      <c r="F225" s="313"/>
      <c r="G225" s="314"/>
      <c r="H225" s="315"/>
      <c r="I225" s="307"/>
      <c r="J225" s="316"/>
      <c r="K225" s="307"/>
      <c r="M225" s="308" t="s">
        <v>2810</v>
      </c>
      <c r="O225" s="293"/>
    </row>
    <row r="226" spans="1:80" x14ac:dyDescent="0.2">
      <c r="A226" s="302"/>
      <c r="B226" s="309"/>
      <c r="C226" s="310" t="s">
        <v>2811</v>
      </c>
      <c r="D226" s="311"/>
      <c r="E226" s="312">
        <v>2</v>
      </c>
      <c r="F226" s="313"/>
      <c r="G226" s="314"/>
      <c r="H226" s="315"/>
      <c r="I226" s="307"/>
      <c r="J226" s="316"/>
      <c r="K226" s="307"/>
      <c r="M226" s="308" t="s">
        <v>2811</v>
      </c>
      <c r="O226" s="293"/>
    </row>
    <row r="227" spans="1:80" x14ac:dyDescent="0.2">
      <c r="A227" s="302"/>
      <c r="B227" s="309"/>
      <c r="C227" s="310" t="s">
        <v>2812</v>
      </c>
      <c r="D227" s="311"/>
      <c r="E227" s="312">
        <v>2</v>
      </c>
      <c r="F227" s="313"/>
      <c r="G227" s="314"/>
      <c r="H227" s="315"/>
      <c r="I227" s="307"/>
      <c r="J227" s="316"/>
      <c r="K227" s="307"/>
      <c r="M227" s="308" t="s">
        <v>2812</v>
      </c>
      <c r="O227" s="293"/>
    </row>
    <row r="228" spans="1:80" x14ac:dyDescent="0.2">
      <c r="A228" s="294">
        <v>41</v>
      </c>
      <c r="B228" s="295" t="s">
        <v>2556</v>
      </c>
      <c r="C228" s="296" t="s">
        <v>2557</v>
      </c>
      <c r="D228" s="297" t="s">
        <v>519</v>
      </c>
      <c r="E228" s="298">
        <v>59</v>
      </c>
      <c r="F228" s="298">
        <v>0</v>
      </c>
      <c r="G228" s="299">
        <f>E228*F228</f>
        <v>0</v>
      </c>
      <c r="H228" s="300">
        <v>0</v>
      </c>
      <c r="I228" s="301">
        <f>E228*H228</f>
        <v>0</v>
      </c>
      <c r="J228" s="300">
        <v>-1.56E-3</v>
      </c>
      <c r="K228" s="301">
        <f>E228*J228</f>
        <v>-9.2039999999999997E-2</v>
      </c>
      <c r="O228" s="293">
        <v>2</v>
      </c>
      <c r="AA228" s="262">
        <v>1</v>
      </c>
      <c r="AB228" s="262">
        <v>0</v>
      </c>
      <c r="AC228" s="262">
        <v>0</v>
      </c>
      <c r="AZ228" s="262">
        <v>2</v>
      </c>
      <c r="BA228" s="262">
        <f>IF(AZ228=1,G228,0)</f>
        <v>0</v>
      </c>
      <c r="BB228" s="262">
        <f>IF(AZ228=2,G228,0)</f>
        <v>0</v>
      </c>
      <c r="BC228" s="262">
        <f>IF(AZ228=3,G228,0)</f>
        <v>0</v>
      </c>
      <c r="BD228" s="262">
        <f>IF(AZ228=4,G228,0)</f>
        <v>0</v>
      </c>
      <c r="BE228" s="262">
        <f>IF(AZ228=5,G228,0)</f>
        <v>0</v>
      </c>
      <c r="CA228" s="293">
        <v>1</v>
      </c>
      <c r="CB228" s="293">
        <v>0</v>
      </c>
    </row>
    <row r="229" spans="1:80" x14ac:dyDescent="0.2">
      <c r="A229" s="302"/>
      <c r="B229" s="303"/>
      <c r="C229" s="304" t="s">
        <v>520</v>
      </c>
      <c r="D229" s="305"/>
      <c r="E229" s="305"/>
      <c r="F229" s="305"/>
      <c r="G229" s="306"/>
      <c r="I229" s="307"/>
      <c r="K229" s="307"/>
      <c r="L229" s="308" t="s">
        <v>520</v>
      </c>
      <c r="O229" s="293">
        <v>3</v>
      </c>
    </row>
    <row r="230" spans="1:80" x14ac:dyDescent="0.2">
      <c r="A230" s="302"/>
      <c r="B230" s="309"/>
      <c r="C230" s="310" t="s">
        <v>2813</v>
      </c>
      <c r="D230" s="311"/>
      <c r="E230" s="312">
        <v>15</v>
      </c>
      <c r="F230" s="313"/>
      <c r="G230" s="314"/>
      <c r="H230" s="315"/>
      <c r="I230" s="307"/>
      <c r="J230" s="316"/>
      <c r="K230" s="307"/>
      <c r="M230" s="308" t="s">
        <v>2813</v>
      </c>
      <c r="O230" s="293"/>
    </row>
    <row r="231" spans="1:80" x14ac:dyDescent="0.2">
      <c r="A231" s="302"/>
      <c r="B231" s="309"/>
      <c r="C231" s="310" t="s">
        <v>2814</v>
      </c>
      <c r="D231" s="311"/>
      <c r="E231" s="312">
        <v>11</v>
      </c>
      <c r="F231" s="313"/>
      <c r="G231" s="314"/>
      <c r="H231" s="315"/>
      <c r="I231" s="307"/>
      <c r="J231" s="316"/>
      <c r="K231" s="307"/>
      <c r="M231" s="308" t="s">
        <v>2814</v>
      </c>
      <c r="O231" s="293"/>
    </row>
    <row r="232" spans="1:80" x14ac:dyDescent="0.2">
      <c r="A232" s="302"/>
      <c r="B232" s="309"/>
      <c r="C232" s="310" t="s">
        <v>2815</v>
      </c>
      <c r="D232" s="311"/>
      <c r="E232" s="312">
        <v>11</v>
      </c>
      <c r="F232" s="313"/>
      <c r="G232" s="314"/>
      <c r="H232" s="315"/>
      <c r="I232" s="307"/>
      <c r="J232" s="316"/>
      <c r="K232" s="307"/>
      <c r="M232" s="308" t="s">
        <v>2815</v>
      </c>
      <c r="O232" s="293"/>
    </row>
    <row r="233" spans="1:80" x14ac:dyDescent="0.2">
      <c r="A233" s="302"/>
      <c r="B233" s="309"/>
      <c r="C233" s="310" t="s">
        <v>2816</v>
      </c>
      <c r="D233" s="311"/>
      <c r="E233" s="312">
        <v>11</v>
      </c>
      <c r="F233" s="313"/>
      <c r="G233" s="314"/>
      <c r="H233" s="315"/>
      <c r="I233" s="307"/>
      <c r="J233" s="316"/>
      <c r="K233" s="307"/>
      <c r="M233" s="308" t="s">
        <v>2816</v>
      </c>
      <c r="O233" s="293"/>
    </row>
    <row r="234" spans="1:80" x14ac:dyDescent="0.2">
      <c r="A234" s="302"/>
      <c r="B234" s="309"/>
      <c r="C234" s="310" t="s">
        <v>2537</v>
      </c>
      <c r="D234" s="311"/>
      <c r="E234" s="312">
        <v>11</v>
      </c>
      <c r="F234" s="313"/>
      <c r="G234" s="314"/>
      <c r="H234" s="315"/>
      <c r="I234" s="307"/>
      <c r="J234" s="316"/>
      <c r="K234" s="307"/>
      <c r="M234" s="308" t="s">
        <v>2537</v>
      </c>
      <c r="O234" s="293"/>
    </row>
    <row r="235" spans="1:80" x14ac:dyDescent="0.2">
      <c r="A235" s="294">
        <v>42</v>
      </c>
      <c r="B235" s="295" t="s">
        <v>2817</v>
      </c>
      <c r="C235" s="296" t="s">
        <v>2818</v>
      </c>
      <c r="D235" s="297" t="s">
        <v>265</v>
      </c>
      <c r="E235" s="298">
        <v>5</v>
      </c>
      <c r="F235" s="298">
        <v>0</v>
      </c>
      <c r="G235" s="299">
        <f>E235*F235</f>
        <v>0</v>
      </c>
      <c r="H235" s="300">
        <v>0</v>
      </c>
      <c r="I235" s="301">
        <f>E235*H235</f>
        <v>0</v>
      </c>
      <c r="J235" s="300">
        <v>-7.4999999999999997E-3</v>
      </c>
      <c r="K235" s="301">
        <f>E235*J235</f>
        <v>-3.7499999999999999E-2</v>
      </c>
      <c r="O235" s="293">
        <v>2</v>
      </c>
      <c r="AA235" s="262">
        <v>1</v>
      </c>
      <c r="AB235" s="262">
        <v>0</v>
      </c>
      <c r="AC235" s="262">
        <v>0</v>
      </c>
      <c r="AZ235" s="262">
        <v>2</v>
      </c>
      <c r="BA235" s="262">
        <f>IF(AZ235=1,G235,0)</f>
        <v>0</v>
      </c>
      <c r="BB235" s="262">
        <f>IF(AZ235=2,G235,0)</f>
        <v>0</v>
      </c>
      <c r="BC235" s="262">
        <f>IF(AZ235=3,G235,0)</f>
        <v>0</v>
      </c>
      <c r="BD235" s="262">
        <f>IF(AZ235=4,G235,0)</f>
        <v>0</v>
      </c>
      <c r="BE235" s="262">
        <f>IF(AZ235=5,G235,0)</f>
        <v>0</v>
      </c>
      <c r="CA235" s="293">
        <v>1</v>
      </c>
      <c r="CB235" s="293">
        <v>0</v>
      </c>
    </row>
    <row r="236" spans="1:80" x14ac:dyDescent="0.2">
      <c r="A236" s="302"/>
      <c r="B236" s="309"/>
      <c r="C236" s="310" t="s">
        <v>2552</v>
      </c>
      <c r="D236" s="311"/>
      <c r="E236" s="312">
        <v>1</v>
      </c>
      <c r="F236" s="313"/>
      <c r="G236" s="314"/>
      <c r="H236" s="315"/>
      <c r="I236" s="307"/>
      <c r="J236" s="316"/>
      <c r="K236" s="307"/>
      <c r="M236" s="308" t="s">
        <v>2552</v>
      </c>
      <c r="O236" s="293"/>
    </row>
    <row r="237" spans="1:80" x14ac:dyDescent="0.2">
      <c r="A237" s="302"/>
      <c r="B237" s="309"/>
      <c r="C237" s="310" t="s">
        <v>2543</v>
      </c>
      <c r="D237" s="311"/>
      <c r="E237" s="312">
        <v>1</v>
      </c>
      <c r="F237" s="313"/>
      <c r="G237" s="314"/>
      <c r="H237" s="315"/>
      <c r="I237" s="307"/>
      <c r="J237" s="316"/>
      <c r="K237" s="307"/>
      <c r="M237" s="308" t="s">
        <v>2543</v>
      </c>
      <c r="O237" s="293"/>
    </row>
    <row r="238" spans="1:80" x14ac:dyDescent="0.2">
      <c r="A238" s="302"/>
      <c r="B238" s="309"/>
      <c r="C238" s="310" t="s">
        <v>2548</v>
      </c>
      <c r="D238" s="311"/>
      <c r="E238" s="312">
        <v>1</v>
      </c>
      <c r="F238" s="313"/>
      <c r="G238" s="314"/>
      <c r="H238" s="315"/>
      <c r="I238" s="307"/>
      <c r="J238" s="316"/>
      <c r="K238" s="307"/>
      <c r="M238" s="308" t="s">
        <v>2548</v>
      </c>
      <c r="O238" s="293"/>
    </row>
    <row r="239" spans="1:80" x14ac:dyDescent="0.2">
      <c r="A239" s="302"/>
      <c r="B239" s="309"/>
      <c r="C239" s="310" t="s">
        <v>2549</v>
      </c>
      <c r="D239" s="311"/>
      <c r="E239" s="312">
        <v>1</v>
      </c>
      <c r="F239" s="313"/>
      <c r="G239" s="314"/>
      <c r="H239" s="315"/>
      <c r="I239" s="307"/>
      <c r="J239" s="316"/>
      <c r="K239" s="307"/>
      <c r="M239" s="308" t="s">
        <v>2549</v>
      </c>
      <c r="O239" s="293"/>
    </row>
    <row r="240" spans="1:80" x14ac:dyDescent="0.2">
      <c r="A240" s="302"/>
      <c r="B240" s="309"/>
      <c r="C240" s="310" t="s">
        <v>2545</v>
      </c>
      <c r="D240" s="311"/>
      <c r="E240" s="312">
        <v>1</v>
      </c>
      <c r="F240" s="313"/>
      <c r="G240" s="314"/>
      <c r="H240" s="315"/>
      <c r="I240" s="307"/>
      <c r="J240" s="316"/>
      <c r="K240" s="307"/>
      <c r="M240" s="308" t="s">
        <v>2545</v>
      </c>
      <c r="O240" s="293"/>
    </row>
    <row r="241" spans="1:80" x14ac:dyDescent="0.2">
      <c r="A241" s="294">
        <v>43</v>
      </c>
      <c r="B241" s="295" t="s">
        <v>2563</v>
      </c>
      <c r="C241" s="296" t="s">
        <v>2564</v>
      </c>
      <c r="D241" s="297" t="s">
        <v>12</v>
      </c>
      <c r="E241" s="298"/>
      <c r="F241" s="298">
        <v>0</v>
      </c>
      <c r="G241" s="299">
        <f>E241*F241</f>
        <v>0</v>
      </c>
      <c r="H241" s="300">
        <v>0</v>
      </c>
      <c r="I241" s="301">
        <f>E241*H241</f>
        <v>0</v>
      </c>
      <c r="J241" s="300"/>
      <c r="K241" s="301">
        <f>E241*J241</f>
        <v>0</v>
      </c>
      <c r="O241" s="293">
        <v>2</v>
      </c>
      <c r="AA241" s="262">
        <v>7</v>
      </c>
      <c r="AB241" s="262">
        <v>1002</v>
      </c>
      <c r="AC241" s="262">
        <v>5</v>
      </c>
      <c r="AZ241" s="262">
        <v>2</v>
      </c>
      <c r="BA241" s="262">
        <f>IF(AZ241=1,G241,0)</f>
        <v>0</v>
      </c>
      <c r="BB241" s="262">
        <f>IF(AZ241=2,G241,0)</f>
        <v>0</v>
      </c>
      <c r="BC241" s="262">
        <f>IF(AZ241=3,G241,0)</f>
        <v>0</v>
      </c>
      <c r="BD241" s="262">
        <f>IF(AZ241=4,G241,0)</f>
        <v>0</v>
      </c>
      <c r="BE241" s="262">
        <f>IF(AZ241=5,G241,0)</f>
        <v>0</v>
      </c>
      <c r="CA241" s="293">
        <v>7</v>
      </c>
      <c r="CB241" s="293">
        <v>1002</v>
      </c>
    </row>
    <row r="242" spans="1:80" x14ac:dyDescent="0.2">
      <c r="A242" s="317"/>
      <c r="B242" s="318" t="s">
        <v>101</v>
      </c>
      <c r="C242" s="319" t="s">
        <v>1729</v>
      </c>
      <c r="D242" s="320"/>
      <c r="E242" s="321"/>
      <c r="F242" s="322"/>
      <c r="G242" s="323">
        <f>SUM(G187:G241)</f>
        <v>0</v>
      </c>
      <c r="H242" s="324"/>
      <c r="I242" s="325">
        <f>SUM(I187:I241)</f>
        <v>0</v>
      </c>
      <c r="J242" s="324"/>
      <c r="K242" s="325">
        <f>SUM(K187:K241)</f>
        <v>-2.2454199999999997</v>
      </c>
      <c r="O242" s="293">
        <v>4</v>
      </c>
      <c r="BA242" s="326">
        <f>SUM(BA187:BA241)</f>
        <v>0</v>
      </c>
      <c r="BB242" s="326">
        <f>SUM(BB187:BB241)</f>
        <v>0</v>
      </c>
      <c r="BC242" s="326">
        <f>SUM(BC187:BC241)</f>
        <v>0</v>
      </c>
      <c r="BD242" s="326">
        <f>SUM(BD187:BD241)</f>
        <v>0</v>
      </c>
      <c r="BE242" s="326">
        <f>SUM(BE187:BE241)</f>
        <v>0</v>
      </c>
    </row>
    <row r="243" spans="1:80" x14ac:dyDescent="0.2">
      <c r="A243" s="283" t="s">
        <v>97</v>
      </c>
      <c r="B243" s="284" t="s">
        <v>1546</v>
      </c>
      <c r="C243" s="285" t="s">
        <v>1547</v>
      </c>
      <c r="D243" s="286"/>
      <c r="E243" s="287"/>
      <c r="F243" s="287"/>
      <c r="G243" s="288"/>
      <c r="H243" s="289"/>
      <c r="I243" s="290"/>
      <c r="J243" s="291"/>
      <c r="K243" s="292"/>
      <c r="O243" s="293">
        <v>1</v>
      </c>
    </row>
    <row r="244" spans="1:80" x14ac:dyDescent="0.2">
      <c r="A244" s="294">
        <v>44</v>
      </c>
      <c r="B244" s="295" t="s">
        <v>2565</v>
      </c>
      <c r="C244" s="296" t="s">
        <v>2566</v>
      </c>
      <c r="D244" s="297" t="s">
        <v>195</v>
      </c>
      <c r="E244" s="298">
        <v>43.56</v>
      </c>
      <c r="F244" s="298">
        <v>0</v>
      </c>
      <c r="G244" s="299">
        <f>E244*F244</f>
        <v>0</v>
      </c>
      <c r="H244" s="300">
        <v>0</v>
      </c>
      <c r="I244" s="301">
        <f>E244*H244</f>
        <v>0</v>
      </c>
      <c r="J244" s="300">
        <v>-7.3200000000000001E-3</v>
      </c>
      <c r="K244" s="301">
        <f>E244*J244</f>
        <v>-0.31885920000000001</v>
      </c>
      <c r="O244" s="293">
        <v>2</v>
      </c>
      <c r="AA244" s="262">
        <v>1</v>
      </c>
      <c r="AB244" s="262">
        <v>7</v>
      </c>
      <c r="AC244" s="262">
        <v>7</v>
      </c>
      <c r="AZ244" s="262">
        <v>2</v>
      </c>
      <c r="BA244" s="262">
        <f>IF(AZ244=1,G244,0)</f>
        <v>0</v>
      </c>
      <c r="BB244" s="262">
        <f>IF(AZ244=2,G244,0)</f>
        <v>0</v>
      </c>
      <c r="BC244" s="262">
        <f>IF(AZ244=3,G244,0)</f>
        <v>0</v>
      </c>
      <c r="BD244" s="262">
        <f>IF(AZ244=4,G244,0)</f>
        <v>0</v>
      </c>
      <c r="BE244" s="262">
        <f>IF(AZ244=5,G244,0)</f>
        <v>0</v>
      </c>
      <c r="CA244" s="293">
        <v>1</v>
      </c>
      <c r="CB244" s="293">
        <v>7</v>
      </c>
    </row>
    <row r="245" spans="1:80" x14ac:dyDescent="0.2">
      <c r="A245" s="302"/>
      <c r="B245" s="309"/>
      <c r="C245" s="310" t="s">
        <v>2819</v>
      </c>
      <c r="D245" s="311"/>
      <c r="E245" s="312">
        <v>43.56</v>
      </c>
      <c r="F245" s="313"/>
      <c r="G245" s="314"/>
      <c r="H245" s="315"/>
      <c r="I245" s="307"/>
      <c r="J245" s="316"/>
      <c r="K245" s="307"/>
      <c r="M245" s="308" t="s">
        <v>2819</v>
      </c>
      <c r="O245" s="293"/>
    </row>
    <row r="246" spans="1:80" x14ac:dyDescent="0.2">
      <c r="A246" s="294">
        <v>45</v>
      </c>
      <c r="B246" s="295" t="s">
        <v>2569</v>
      </c>
      <c r="C246" s="296" t="s">
        <v>2570</v>
      </c>
      <c r="D246" s="297" t="s">
        <v>202</v>
      </c>
      <c r="E246" s="298">
        <v>104.16</v>
      </c>
      <c r="F246" s="298">
        <v>0</v>
      </c>
      <c r="G246" s="299">
        <f>E246*F246</f>
        <v>0</v>
      </c>
      <c r="H246" s="300">
        <v>0</v>
      </c>
      <c r="I246" s="301">
        <f>E246*H246</f>
        <v>0</v>
      </c>
      <c r="J246" s="300">
        <v>-4.2599999999999999E-3</v>
      </c>
      <c r="K246" s="301">
        <f>E246*J246</f>
        <v>-0.44372159999999999</v>
      </c>
      <c r="O246" s="293">
        <v>2</v>
      </c>
      <c r="AA246" s="262">
        <v>1</v>
      </c>
      <c r="AB246" s="262">
        <v>0</v>
      </c>
      <c r="AC246" s="262">
        <v>0</v>
      </c>
      <c r="AZ246" s="262">
        <v>2</v>
      </c>
      <c r="BA246" s="262">
        <f>IF(AZ246=1,G246,0)</f>
        <v>0</v>
      </c>
      <c r="BB246" s="262">
        <f>IF(AZ246=2,G246,0)</f>
        <v>0</v>
      </c>
      <c r="BC246" s="262">
        <f>IF(AZ246=3,G246,0)</f>
        <v>0</v>
      </c>
      <c r="BD246" s="262">
        <f>IF(AZ246=4,G246,0)</f>
        <v>0</v>
      </c>
      <c r="BE246" s="262">
        <f>IF(AZ246=5,G246,0)</f>
        <v>0</v>
      </c>
      <c r="CA246" s="293">
        <v>1</v>
      </c>
      <c r="CB246" s="293">
        <v>0</v>
      </c>
    </row>
    <row r="247" spans="1:80" x14ac:dyDescent="0.2">
      <c r="A247" s="302"/>
      <c r="B247" s="309"/>
      <c r="C247" s="310" t="s">
        <v>2820</v>
      </c>
      <c r="D247" s="311"/>
      <c r="E247" s="312">
        <v>95.56</v>
      </c>
      <c r="F247" s="313"/>
      <c r="G247" s="314"/>
      <c r="H247" s="315"/>
      <c r="I247" s="307"/>
      <c r="J247" s="316"/>
      <c r="K247" s="307"/>
      <c r="M247" s="308" t="s">
        <v>2820</v>
      </c>
      <c r="O247" s="293"/>
    </row>
    <row r="248" spans="1:80" x14ac:dyDescent="0.2">
      <c r="A248" s="302"/>
      <c r="B248" s="309"/>
      <c r="C248" s="310" t="s">
        <v>2821</v>
      </c>
      <c r="D248" s="311"/>
      <c r="E248" s="312">
        <v>8.6</v>
      </c>
      <c r="F248" s="313"/>
      <c r="G248" s="314"/>
      <c r="H248" s="315"/>
      <c r="I248" s="307"/>
      <c r="J248" s="316"/>
      <c r="K248" s="307"/>
      <c r="M248" s="308" t="s">
        <v>2821</v>
      </c>
      <c r="O248" s="293"/>
    </row>
    <row r="249" spans="1:80" x14ac:dyDescent="0.2">
      <c r="A249" s="294">
        <v>46</v>
      </c>
      <c r="B249" s="295" t="s">
        <v>2572</v>
      </c>
      <c r="C249" s="296" t="s">
        <v>2573</v>
      </c>
      <c r="D249" s="297" t="s">
        <v>202</v>
      </c>
      <c r="E249" s="298">
        <v>13</v>
      </c>
      <c r="F249" s="298">
        <v>0</v>
      </c>
      <c r="G249" s="299">
        <f>E249*F249</f>
        <v>0</v>
      </c>
      <c r="H249" s="300">
        <v>0</v>
      </c>
      <c r="I249" s="301">
        <f>E249*H249</f>
        <v>0</v>
      </c>
      <c r="J249" s="300">
        <v>-2.0500000000000002E-3</v>
      </c>
      <c r="K249" s="301">
        <f>E249*J249</f>
        <v>-2.6650000000000004E-2</v>
      </c>
      <c r="O249" s="293">
        <v>2</v>
      </c>
      <c r="AA249" s="262">
        <v>1</v>
      </c>
      <c r="AB249" s="262">
        <v>7</v>
      </c>
      <c r="AC249" s="262">
        <v>7</v>
      </c>
      <c r="AZ249" s="262">
        <v>2</v>
      </c>
      <c r="BA249" s="262">
        <f>IF(AZ249=1,G249,0)</f>
        <v>0</v>
      </c>
      <c r="BB249" s="262">
        <f>IF(AZ249=2,G249,0)</f>
        <v>0</v>
      </c>
      <c r="BC249" s="262">
        <f>IF(AZ249=3,G249,0)</f>
        <v>0</v>
      </c>
      <c r="BD249" s="262">
        <f>IF(AZ249=4,G249,0)</f>
        <v>0</v>
      </c>
      <c r="BE249" s="262">
        <f>IF(AZ249=5,G249,0)</f>
        <v>0</v>
      </c>
      <c r="CA249" s="293">
        <v>1</v>
      </c>
      <c r="CB249" s="293">
        <v>7</v>
      </c>
    </row>
    <row r="250" spans="1:80" x14ac:dyDescent="0.2">
      <c r="A250" s="302"/>
      <c r="B250" s="309"/>
      <c r="C250" s="310" t="s">
        <v>431</v>
      </c>
      <c r="D250" s="311"/>
      <c r="E250" s="312">
        <v>13</v>
      </c>
      <c r="F250" s="313"/>
      <c r="G250" s="314"/>
      <c r="H250" s="315"/>
      <c r="I250" s="307"/>
      <c r="J250" s="316"/>
      <c r="K250" s="307"/>
      <c r="M250" s="308">
        <v>13</v>
      </c>
      <c r="O250" s="293"/>
    </row>
    <row r="251" spans="1:80" x14ac:dyDescent="0.2">
      <c r="A251" s="294">
        <v>47</v>
      </c>
      <c r="B251" s="295" t="s">
        <v>2579</v>
      </c>
      <c r="C251" s="296" t="s">
        <v>2580</v>
      </c>
      <c r="D251" s="297" t="s">
        <v>202</v>
      </c>
      <c r="E251" s="298">
        <v>10.15</v>
      </c>
      <c r="F251" s="298">
        <v>0</v>
      </c>
      <c r="G251" s="299">
        <f>E251*F251</f>
        <v>0</v>
      </c>
      <c r="H251" s="300">
        <v>0</v>
      </c>
      <c r="I251" s="301">
        <f>E251*H251</f>
        <v>0</v>
      </c>
      <c r="J251" s="300">
        <v>-1.92E-3</v>
      </c>
      <c r="K251" s="301">
        <f>E251*J251</f>
        <v>-1.9488000000000002E-2</v>
      </c>
      <c r="O251" s="293">
        <v>2</v>
      </c>
      <c r="AA251" s="262">
        <v>1</v>
      </c>
      <c r="AB251" s="262">
        <v>7</v>
      </c>
      <c r="AC251" s="262">
        <v>7</v>
      </c>
      <c r="AZ251" s="262">
        <v>2</v>
      </c>
      <c r="BA251" s="262">
        <f>IF(AZ251=1,G251,0)</f>
        <v>0</v>
      </c>
      <c r="BB251" s="262">
        <f>IF(AZ251=2,G251,0)</f>
        <v>0</v>
      </c>
      <c r="BC251" s="262">
        <f>IF(AZ251=3,G251,0)</f>
        <v>0</v>
      </c>
      <c r="BD251" s="262">
        <f>IF(AZ251=4,G251,0)</f>
        <v>0</v>
      </c>
      <c r="BE251" s="262">
        <f>IF(AZ251=5,G251,0)</f>
        <v>0</v>
      </c>
      <c r="CA251" s="293">
        <v>1</v>
      </c>
      <c r="CB251" s="293">
        <v>7</v>
      </c>
    </row>
    <row r="252" spans="1:80" x14ac:dyDescent="0.2">
      <c r="A252" s="302"/>
      <c r="B252" s="309"/>
      <c r="C252" s="310" t="s">
        <v>2822</v>
      </c>
      <c r="D252" s="311"/>
      <c r="E252" s="312">
        <v>10.15</v>
      </c>
      <c r="F252" s="313"/>
      <c r="G252" s="314"/>
      <c r="H252" s="315"/>
      <c r="I252" s="307"/>
      <c r="J252" s="316"/>
      <c r="K252" s="307"/>
      <c r="M252" s="308" t="s">
        <v>2822</v>
      </c>
      <c r="O252" s="293"/>
    </row>
    <row r="253" spans="1:80" x14ac:dyDescent="0.2">
      <c r="A253" s="294">
        <v>48</v>
      </c>
      <c r="B253" s="295" t="s">
        <v>2582</v>
      </c>
      <c r="C253" s="296" t="s">
        <v>2583</v>
      </c>
      <c r="D253" s="297" t="s">
        <v>202</v>
      </c>
      <c r="E253" s="298">
        <v>201.2</v>
      </c>
      <c r="F253" s="298">
        <v>0</v>
      </c>
      <c r="G253" s="299">
        <f>E253*F253</f>
        <v>0</v>
      </c>
      <c r="H253" s="300">
        <v>0</v>
      </c>
      <c r="I253" s="301">
        <f>E253*H253</f>
        <v>0</v>
      </c>
      <c r="J253" s="300">
        <v>-1.3500000000000001E-3</v>
      </c>
      <c r="K253" s="301">
        <f>E253*J253</f>
        <v>-0.27161999999999997</v>
      </c>
      <c r="O253" s="293">
        <v>2</v>
      </c>
      <c r="AA253" s="262">
        <v>1</v>
      </c>
      <c r="AB253" s="262">
        <v>7</v>
      </c>
      <c r="AC253" s="262">
        <v>7</v>
      </c>
      <c r="AZ253" s="262">
        <v>2</v>
      </c>
      <c r="BA253" s="262">
        <f>IF(AZ253=1,G253,0)</f>
        <v>0</v>
      </c>
      <c r="BB253" s="262">
        <f>IF(AZ253=2,G253,0)</f>
        <v>0</v>
      </c>
      <c r="BC253" s="262">
        <f>IF(AZ253=3,G253,0)</f>
        <v>0</v>
      </c>
      <c r="BD253" s="262">
        <f>IF(AZ253=4,G253,0)</f>
        <v>0</v>
      </c>
      <c r="BE253" s="262">
        <f>IF(AZ253=5,G253,0)</f>
        <v>0</v>
      </c>
      <c r="CA253" s="293">
        <v>1</v>
      </c>
      <c r="CB253" s="293">
        <v>7</v>
      </c>
    </row>
    <row r="254" spans="1:80" x14ac:dyDescent="0.2">
      <c r="A254" s="302"/>
      <c r="B254" s="309"/>
      <c r="C254" s="310" t="s">
        <v>2780</v>
      </c>
      <c r="D254" s="311"/>
      <c r="E254" s="312">
        <v>38.799999999999997</v>
      </c>
      <c r="F254" s="313"/>
      <c r="G254" s="314"/>
      <c r="H254" s="315"/>
      <c r="I254" s="307"/>
      <c r="J254" s="316"/>
      <c r="K254" s="307"/>
      <c r="M254" s="308" t="s">
        <v>2780</v>
      </c>
      <c r="O254" s="293"/>
    </row>
    <row r="255" spans="1:80" x14ac:dyDescent="0.2">
      <c r="A255" s="302"/>
      <c r="B255" s="309"/>
      <c r="C255" s="310" t="s">
        <v>2781</v>
      </c>
      <c r="D255" s="311"/>
      <c r="E255" s="312">
        <v>40.6</v>
      </c>
      <c r="F255" s="313"/>
      <c r="G255" s="314"/>
      <c r="H255" s="315"/>
      <c r="I255" s="307"/>
      <c r="J255" s="316"/>
      <c r="K255" s="307"/>
      <c r="M255" s="308" t="s">
        <v>2781</v>
      </c>
      <c r="O255" s="293"/>
    </row>
    <row r="256" spans="1:80" x14ac:dyDescent="0.2">
      <c r="A256" s="302"/>
      <c r="B256" s="309"/>
      <c r="C256" s="310" t="s">
        <v>2782</v>
      </c>
      <c r="D256" s="311"/>
      <c r="E256" s="312">
        <v>40.6</v>
      </c>
      <c r="F256" s="313"/>
      <c r="G256" s="314"/>
      <c r="H256" s="315"/>
      <c r="I256" s="307"/>
      <c r="J256" s="316"/>
      <c r="K256" s="307"/>
      <c r="M256" s="308" t="s">
        <v>2782</v>
      </c>
      <c r="O256" s="293"/>
    </row>
    <row r="257" spans="1:80" x14ac:dyDescent="0.2">
      <c r="A257" s="302"/>
      <c r="B257" s="309"/>
      <c r="C257" s="310" t="s">
        <v>2783</v>
      </c>
      <c r="D257" s="311"/>
      <c r="E257" s="312">
        <v>40.6</v>
      </c>
      <c r="F257" s="313"/>
      <c r="G257" s="314"/>
      <c r="H257" s="315"/>
      <c r="I257" s="307"/>
      <c r="J257" s="316"/>
      <c r="K257" s="307"/>
      <c r="M257" s="308" t="s">
        <v>2783</v>
      </c>
      <c r="O257" s="293"/>
    </row>
    <row r="258" spans="1:80" x14ac:dyDescent="0.2">
      <c r="A258" s="302"/>
      <c r="B258" s="309"/>
      <c r="C258" s="310" t="s">
        <v>2784</v>
      </c>
      <c r="D258" s="311"/>
      <c r="E258" s="312">
        <v>40.6</v>
      </c>
      <c r="F258" s="313"/>
      <c r="G258" s="314"/>
      <c r="H258" s="315"/>
      <c r="I258" s="307"/>
      <c r="J258" s="316"/>
      <c r="K258" s="307"/>
      <c r="M258" s="308" t="s">
        <v>2784</v>
      </c>
      <c r="O258" s="293"/>
    </row>
    <row r="259" spans="1:80" x14ac:dyDescent="0.2">
      <c r="A259" s="294">
        <v>49</v>
      </c>
      <c r="B259" s="295" t="s">
        <v>2592</v>
      </c>
      <c r="C259" s="296" t="s">
        <v>2593</v>
      </c>
      <c r="D259" s="297" t="s">
        <v>12</v>
      </c>
      <c r="E259" s="298"/>
      <c r="F259" s="298">
        <v>0</v>
      </c>
      <c r="G259" s="299">
        <f>E259*F259</f>
        <v>0</v>
      </c>
      <c r="H259" s="300">
        <v>0</v>
      </c>
      <c r="I259" s="301">
        <f>E259*H259</f>
        <v>0</v>
      </c>
      <c r="J259" s="300"/>
      <c r="K259" s="301">
        <f>E259*J259</f>
        <v>0</v>
      </c>
      <c r="O259" s="293">
        <v>2</v>
      </c>
      <c r="AA259" s="262">
        <v>7</v>
      </c>
      <c r="AB259" s="262">
        <v>1002</v>
      </c>
      <c r="AC259" s="262">
        <v>5</v>
      </c>
      <c r="AZ259" s="262">
        <v>2</v>
      </c>
      <c r="BA259" s="262">
        <f>IF(AZ259=1,G259,0)</f>
        <v>0</v>
      </c>
      <c r="BB259" s="262">
        <f>IF(AZ259=2,G259,0)</f>
        <v>0</v>
      </c>
      <c r="BC259" s="262">
        <f>IF(AZ259=3,G259,0)</f>
        <v>0</v>
      </c>
      <c r="BD259" s="262">
        <f>IF(AZ259=4,G259,0)</f>
        <v>0</v>
      </c>
      <c r="BE259" s="262">
        <f>IF(AZ259=5,G259,0)</f>
        <v>0</v>
      </c>
      <c r="CA259" s="293">
        <v>7</v>
      </c>
      <c r="CB259" s="293">
        <v>1002</v>
      </c>
    </row>
    <row r="260" spans="1:80" x14ac:dyDescent="0.2">
      <c r="A260" s="317"/>
      <c r="B260" s="318" t="s">
        <v>101</v>
      </c>
      <c r="C260" s="319" t="s">
        <v>1548</v>
      </c>
      <c r="D260" s="320"/>
      <c r="E260" s="321"/>
      <c r="F260" s="322"/>
      <c r="G260" s="323">
        <f>SUM(G243:G259)</f>
        <v>0</v>
      </c>
      <c r="H260" s="324"/>
      <c r="I260" s="325">
        <f>SUM(I243:I259)</f>
        <v>0</v>
      </c>
      <c r="J260" s="324"/>
      <c r="K260" s="325">
        <f>SUM(K243:K259)</f>
        <v>-1.0803387999999998</v>
      </c>
      <c r="O260" s="293">
        <v>4</v>
      </c>
      <c r="BA260" s="326">
        <f>SUM(BA243:BA259)</f>
        <v>0</v>
      </c>
      <c r="BB260" s="326">
        <f>SUM(BB243:BB259)</f>
        <v>0</v>
      </c>
      <c r="BC260" s="326">
        <f>SUM(BC243:BC259)</f>
        <v>0</v>
      </c>
      <c r="BD260" s="326">
        <f>SUM(BD243:BD259)</f>
        <v>0</v>
      </c>
      <c r="BE260" s="326">
        <f>SUM(BE243:BE259)</f>
        <v>0</v>
      </c>
    </row>
    <row r="261" spans="1:80" x14ac:dyDescent="0.2">
      <c r="A261" s="283" t="s">
        <v>97</v>
      </c>
      <c r="B261" s="284" t="s">
        <v>1131</v>
      </c>
      <c r="C261" s="285" t="s">
        <v>1132</v>
      </c>
      <c r="D261" s="286"/>
      <c r="E261" s="287"/>
      <c r="F261" s="287"/>
      <c r="G261" s="288"/>
      <c r="H261" s="289"/>
      <c r="I261" s="290"/>
      <c r="J261" s="291"/>
      <c r="K261" s="292"/>
      <c r="O261" s="293">
        <v>1</v>
      </c>
    </row>
    <row r="262" spans="1:80" x14ac:dyDescent="0.2">
      <c r="A262" s="294">
        <v>50</v>
      </c>
      <c r="B262" s="295" t="s">
        <v>2594</v>
      </c>
      <c r="C262" s="296" t="s">
        <v>2595</v>
      </c>
      <c r="D262" s="297" t="s">
        <v>195</v>
      </c>
      <c r="E262" s="298">
        <v>6.11</v>
      </c>
      <c r="F262" s="298">
        <v>0</v>
      </c>
      <c r="G262" s="299">
        <f>E262*F262</f>
        <v>0</v>
      </c>
      <c r="H262" s="300">
        <v>0</v>
      </c>
      <c r="I262" s="301">
        <f>E262*H262</f>
        <v>0</v>
      </c>
      <c r="J262" s="300">
        <v>-1.6379999999999999E-2</v>
      </c>
      <c r="K262" s="301">
        <f>E262*J262</f>
        <v>-0.1000818</v>
      </c>
      <c r="O262" s="293">
        <v>2</v>
      </c>
      <c r="AA262" s="262">
        <v>1</v>
      </c>
      <c r="AB262" s="262">
        <v>7</v>
      </c>
      <c r="AC262" s="262">
        <v>7</v>
      </c>
      <c r="AZ262" s="262">
        <v>2</v>
      </c>
      <c r="BA262" s="262">
        <f>IF(AZ262=1,G262,0)</f>
        <v>0</v>
      </c>
      <c r="BB262" s="262">
        <f>IF(AZ262=2,G262,0)</f>
        <v>0</v>
      </c>
      <c r="BC262" s="262">
        <f>IF(AZ262=3,G262,0)</f>
        <v>0</v>
      </c>
      <c r="BD262" s="262">
        <f>IF(AZ262=4,G262,0)</f>
        <v>0</v>
      </c>
      <c r="BE262" s="262">
        <f>IF(AZ262=5,G262,0)</f>
        <v>0</v>
      </c>
      <c r="CA262" s="293">
        <v>1</v>
      </c>
      <c r="CB262" s="293">
        <v>7</v>
      </c>
    </row>
    <row r="263" spans="1:80" x14ac:dyDescent="0.2">
      <c r="A263" s="302"/>
      <c r="B263" s="309"/>
      <c r="C263" s="310" t="s">
        <v>2823</v>
      </c>
      <c r="D263" s="311"/>
      <c r="E263" s="312">
        <v>6.11</v>
      </c>
      <c r="F263" s="313"/>
      <c r="G263" s="314"/>
      <c r="H263" s="315"/>
      <c r="I263" s="307"/>
      <c r="J263" s="316"/>
      <c r="K263" s="307"/>
      <c r="M263" s="308" t="s">
        <v>2823</v>
      </c>
      <c r="O263" s="293"/>
    </row>
    <row r="264" spans="1:80" x14ac:dyDescent="0.2">
      <c r="A264" s="294">
        <v>51</v>
      </c>
      <c r="B264" s="295" t="s">
        <v>2611</v>
      </c>
      <c r="C264" s="296" t="s">
        <v>2612</v>
      </c>
      <c r="D264" s="297" t="s">
        <v>265</v>
      </c>
      <c r="E264" s="298">
        <v>102</v>
      </c>
      <c r="F264" s="298">
        <v>0</v>
      </c>
      <c r="G264" s="299">
        <f>E264*F264</f>
        <v>0</v>
      </c>
      <c r="H264" s="300">
        <v>0</v>
      </c>
      <c r="I264" s="301">
        <f>E264*H264</f>
        <v>0</v>
      </c>
      <c r="J264" s="300">
        <v>-1.8E-3</v>
      </c>
      <c r="K264" s="301">
        <f>E264*J264</f>
        <v>-0.18359999999999999</v>
      </c>
      <c r="O264" s="293">
        <v>2</v>
      </c>
      <c r="AA264" s="262">
        <v>1</v>
      </c>
      <c r="AB264" s="262">
        <v>7</v>
      </c>
      <c r="AC264" s="262">
        <v>7</v>
      </c>
      <c r="AZ264" s="262">
        <v>2</v>
      </c>
      <c r="BA264" s="262">
        <f>IF(AZ264=1,G264,0)</f>
        <v>0</v>
      </c>
      <c r="BB264" s="262">
        <f>IF(AZ264=2,G264,0)</f>
        <v>0</v>
      </c>
      <c r="BC264" s="262">
        <f>IF(AZ264=3,G264,0)</f>
        <v>0</v>
      </c>
      <c r="BD264" s="262">
        <f>IF(AZ264=4,G264,0)</f>
        <v>0</v>
      </c>
      <c r="BE264" s="262">
        <f>IF(AZ264=5,G264,0)</f>
        <v>0</v>
      </c>
      <c r="CA264" s="293">
        <v>1</v>
      </c>
      <c r="CB264" s="293">
        <v>7</v>
      </c>
    </row>
    <row r="265" spans="1:80" x14ac:dyDescent="0.2">
      <c r="A265" s="302"/>
      <c r="B265" s="309"/>
      <c r="C265" s="310" t="s">
        <v>2824</v>
      </c>
      <c r="D265" s="311"/>
      <c r="E265" s="312">
        <v>30</v>
      </c>
      <c r="F265" s="313"/>
      <c r="G265" s="314"/>
      <c r="H265" s="315"/>
      <c r="I265" s="307"/>
      <c r="J265" s="316"/>
      <c r="K265" s="307"/>
      <c r="M265" s="308" t="s">
        <v>2824</v>
      </c>
      <c r="O265" s="293"/>
    </row>
    <row r="266" spans="1:80" x14ac:dyDescent="0.2">
      <c r="A266" s="302"/>
      <c r="B266" s="309"/>
      <c r="C266" s="310" t="s">
        <v>2825</v>
      </c>
      <c r="D266" s="311"/>
      <c r="E266" s="312">
        <v>18</v>
      </c>
      <c r="F266" s="313"/>
      <c r="G266" s="314"/>
      <c r="H266" s="315"/>
      <c r="I266" s="307"/>
      <c r="J266" s="316"/>
      <c r="K266" s="307"/>
      <c r="M266" s="308" t="s">
        <v>2825</v>
      </c>
      <c r="O266" s="293"/>
    </row>
    <row r="267" spans="1:80" x14ac:dyDescent="0.2">
      <c r="A267" s="302"/>
      <c r="B267" s="309"/>
      <c r="C267" s="310" t="s">
        <v>2826</v>
      </c>
      <c r="D267" s="311"/>
      <c r="E267" s="312">
        <v>18</v>
      </c>
      <c r="F267" s="313"/>
      <c r="G267" s="314"/>
      <c r="H267" s="315"/>
      <c r="I267" s="307"/>
      <c r="J267" s="316"/>
      <c r="K267" s="307"/>
      <c r="M267" s="308" t="s">
        <v>2826</v>
      </c>
      <c r="O267" s="293"/>
    </row>
    <row r="268" spans="1:80" x14ac:dyDescent="0.2">
      <c r="A268" s="302"/>
      <c r="B268" s="309"/>
      <c r="C268" s="310" t="s">
        <v>2827</v>
      </c>
      <c r="D268" s="311"/>
      <c r="E268" s="312">
        <v>18</v>
      </c>
      <c r="F268" s="313"/>
      <c r="G268" s="314"/>
      <c r="H268" s="315"/>
      <c r="I268" s="307"/>
      <c r="J268" s="316"/>
      <c r="K268" s="307"/>
      <c r="M268" s="308" t="s">
        <v>2827</v>
      </c>
      <c r="O268" s="293"/>
    </row>
    <row r="269" spans="1:80" x14ac:dyDescent="0.2">
      <c r="A269" s="302"/>
      <c r="B269" s="309"/>
      <c r="C269" s="310" t="s">
        <v>2828</v>
      </c>
      <c r="D269" s="311"/>
      <c r="E269" s="312">
        <v>18</v>
      </c>
      <c r="F269" s="313"/>
      <c r="G269" s="314"/>
      <c r="H269" s="315"/>
      <c r="I269" s="307"/>
      <c r="J269" s="316"/>
      <c r="K269" s="307"/>
      <c r="M269" s="308" t="s">
        <v>2828</v>
      </c>
      <c r="O269" s="293"/>
    </row>
    <row r="270" spans="1:80" x14ac:dyDescent="0.2">
      <c r="A270" s="294">
        <v>52</v>
      </c>
      <c r="B270" s="295" t="s">
        <v>2618</v>
      </c>
      <c r="C270" s="296" t="s">
        <v>2619</v>
      </c>
      <c r="D270" s="297" t="s">
        <v>265</v>
      </c>
      <c r="E270" s="298">
        <v>5</v>
      </c>
      <c r="F270" s="298">
        <v>0</v>
      </c>
      <c r="G270" s="299">
        <f>E270*F270</f>
        <v>0</v>
      </c>
      <c r="H270" s="300">
        <v>0</v>
      </c>
      <c r="I270" s="301">
        <f>E270*H270</f>
        <v>0</v>
      </c>
      <c r="J270" s="300">
        <v>-2.2300000000000002E-3</v>
      </c>
      <c r="K270" s="301">
        <f>E270*J270</f>
        <v>-1.115E-2</v>
      </c>
      <c r="O270" s="293">
        <v>2</v>
      </c>
      <c r="AA270" s="262">
        <v>1</v>
      </c>
      <c r="AB270" s="262">
        <v>7</v>
      </c>
      <c r="AC270" s="262">
        <v>7</v>
      </c>
      <c r="AZ270" s="262">
        <v>2</v>
      </c>
      <c r="BA270" s="262">
        <f>IF(AZ270=1,G270,0)</f>
        <v>0</v>
      </c>
      <c r="BB270" s="262">
        <f>IF(AZ270=2,G270,0)</f>
        <v>0</v>
      </c>
      <c r="BC270" s="262">
        <f>IF(AZ270=3,G270,0)</f>
        <v>0</v>
      </c>
      <c r="BD270" s="262">
        <f>IF(AZ270=4,G270,0)</f>
        <v>0</v>
      </c>
      <c r="BE270" s="262">
        <f>IF(AZ270=5,G270,0)</f>
        <v>0</v>
      </c>
      <c r="CA270" s="293">
        <v>1</v>
      </c>
      <c r="CB270" s="293">
        <v>7</v>
      </c>
    </row>
    <row r="271" spans="1:80" x14ac:dyDescent="0.2">
      <c r="A271" s="302"/>
      <c r="B271" s="309"/>
      <c r="C271" s="310" t="s">
        <v>2552</v>
      </c>
      <c r="D271" s="311"/>
      <c r="E271" s="312">
        <v>1</v>
      </c>
      <c r="F271" s="313"/>
      <c r="G271" s="314"/>
      <c r="H271" s="315"/>
      <c r="I271" s="307"/>
      <c r="J271" s="316"/>
      <c r="K271" s="307"/>
      <c r="M271" s="308" t="s">
        <v>2552</v>
      </c>
      <c r="O271" s="293"/>
    </row>
    <row r="272" spans="1:80" x14ac:dyDescent="0.2">
      <c r="A272" s="302"/>
      <c r="B272" s="309"/>
      <c r="C272" s="310" t="s">
        <v>2543</v>
      </c>
      <c r="D272" s="311"/>
      <c r="E272" s="312">
        <v>1</v>
      </c>
      <c r="F272" s="313"/>
      <c r="G272" s="314"/>
      <c r="H272" s="315"/>
      <c r="I272" s="307"/>
      <c r="J272" s="316"/>
      <c r="K272" s="307"/>
      <c r="M272" s="308" t="s">
        <v>2543</v>
      </c>
      <c r="O272" s="293"/>
    </row>
    <row r="273" spans="1:80" x14ac:dyDescent="0.2">
      <c r="A273" s="302"/>
      <c r="B273" s="309"/>
      <c r="C273" s="310" t="s">
        <v>2548</v>
      </c>
      <c r="D273" s="311"/>
      <c r="E273" s="312">
        <v>1</v>
      </c>
      <c r="F273" s="313"/>
      <c r="G273" s="314"/>
      <c r="H273" s="315"/>
      <c r="I273" s="307"/>
      <c r="J273" s="316"/>
      <c r="K273" s="307"/>
      <c r="M273" s="308" t="s">
        <v>2548</v>
      </c>
      <c r="O273" s="293"/>
    </row>
    <row r="274" spans="1:80" x14ac:dyDescent="0.2">
      <c r="A274" s="302"/>
      <c r="B274" s="309"/>
      <c r="C274" s="310" t="s">
        <v>2549</v>
      </c>
      <c r="D274" s="311"/>
      <c r="E274" s="312">
        <v>1</v>
      </c>
      <c r="F274" s="313"/>
      <c r="G274" s="314"/>
      <c r="H274" s="315"/>
      <c r="I274" s="307"/>
      <c r="J274" s="316"/>
      <c r="K274" s="307"/>
      <c r="M274" s="308" t="s">
        <v>2549</v>
      </c>
      <c r="O274" s="293"/>
    </row>
    <row r="275" spans="1:80" x14ac:dyDescent="0.2">
      <c r="A275" s="302"/>
      <c r="B275" s="309"/>
      <c r="C275" s="310" t="s">
        <v>2545</v>
      </c>
      <c r="D275" s="311"/>
      <c r="E275" s="312">
        <v>1</v>
      </c>
      <c r="F275" s="313"/>
      <c r="G275" s="314"/>
      <c r="H275" s="315"/>
      <c r="I275" s="307"/>
      <c r="J275" s="316"/>
      <c r="K275" s="307"/>
      <c r="M275" s="308" t="s">
        <v>2545</v>
      </c>
      <c r="O275" s="293"/>
    </row>
    <row r="276" spans="1:80" x14ac:dyDescent="0.2">
      <c r="A276" s="294">
        <v>53</v>
      </c>
      <c r="B276" s="295" t="s">
        <v>2829</v>
      </c>
      <c r="C276" s="296" t="s">
        <v>2830</v>
      </c>
      <c r="D276" s="297" t="s">
        <v>265</v>
      </c>
      <c r="E276" s="298">
        <v>1</v>
      </c>
      <c r="F276" s="298">
        <v>0</v>
      </c>
      <c r="G276" s="299">
        <f>E276*F276</f>
        <v>0</v>
      </c>
      <c r="H276" s="300">
        <v>0</v>
      </c>
      <c r="I276" s="301">
        <f>E276*H276</f>
        <v>0</v>
      </c>
      <c r="J276" s="300">
        <v>-0.17399999999999999</v>
      </c>
      <c r="K276" s="301">
        <f>E276*J276</f>
        <v>-0.17399999999999999</v>
      </c>
      <c r="O276" s="293">
        <v>2</v>
      </c>
      <c r="AA276" s="262">
        <v>1</v>
      </c>
      <c r="AB276" s="262">
        <v>7</v>
      </c>
      <c r="AC276" s="262">
        <v>7</v>
      </c>
      <c r="AZ276" s="262">
        <v>2</v>
      </c>
      <c r="BA276" s="262">
        <f>IF(AZ276=1,G276,0)</f>
        <v>0</v>
      </c>
      <c r="BB276" s="262">
        <f>IF(AZ276=2,G276,0)</f>
        <v>0</v>
      </c>
      <c r="BC276" s="262">
        <f>IF(AZ276=3,G276,0)</f>
        <v>0</v>
      </c>
      <c r="BD276" s="262">
        <f>IF(AZ276=4,G276,0)</f>
        <v>0</v>
      </c>
      <c r="BE276" s="262">
        <f>IF(AZ276=5,G276,0)</f>
        <v>0</v>
      </c>
      <c r="CA276" s="293">
        <v>1</v>
      </c>
      <c r="CB276" s="293">
        <v>7</v>
      </c>
    </row>
    <row r="277" spans="1:80" x14ac:dyDescent="0.2">
      <c r="A277" s="302"/>
      <c r="B277" s="309"/>
      <c r="C277" s="310" t="s">
        <v>2552</v>
      </c>
      <c r="D277" s="311"/>
      <c r="E277" s="312">
        <v>1</v>
      </c>
      <c r="F277" s="313"/>
      <c r="G277" s="314"/>
      <c r="H277" s="315"/>
      <c r="I277" s="307"/>
      <c r="J277" s="316"/>
      <c r="K277" s="307"/>
      <c r="M277" s="308" t="s">
        <v>2552</v>
      </c>
      <c r="O277" s="293"/>
    </row>
    <row r="278" spans="1:80" x14ac:dyDescent="0.2">
      <c r="A278" s="294">
        <v>54</v>
      </c>
      <c r="B278" s="295" t="s">
        <v>2831</v>
      </c>
      <c r="C278" s="296" t="s">
        <v>2832</v>
      </c>
      <c r="D278" s="297" t="s">
        <v>265</v>
      </c>
      <c r="E278" s="298">
        <v>4</v>
      </c>
      <c r="F278" s="298">
        <v>0</v>
      </c>
      <c r="G278" s="299">
        <f>E278*F278</f>
        <v>0</v>
      </c>
      <c r="H278" s="300">
        <v>0</v>
      </c>
      <c r="I278" s="301">
        <f>E278*H278</f>
        <v>0</v>
      </c>
      <c r="J278" s="300">
        <v>-0.17399999999999999</v>
      </c>
      <c r="K278" s="301">
        <f>E278*J278</f>
        <v>-0.69599999999999995</v>
      </c>
      <c r="O278" s="293">
        <v>2</v>
      </c>
      <c r="AA278" s="262">
        <v>1</v>
      </c>
      <c r="AB278" s="262">
        <v>0</v>
      </c>
      <c r="AC278" s="262">
        <v>0</v>
      </c>
      <c r="AZ278" s="262">
        <v>2</v>
      </c>
      <c r="BA278" s="262">
        <f>IF(AZ278=1,G278,0)</f>
        <v>0</v>
      </c>
      <c r="BB278" s="262">
        <f>IF(AZ278=2,G278,0)</f>
        <v>0</v>
      </c>
      <c r="BC278" s="262">
        <f>IF(AZ278=3,G278,0)</f>
        <v>0</v>
      </c>
      <c r="BD278" s="262">
        <f>IF(AZ278=4,G278,0)</f>
        <v>0</v>
      </c>
      <c r="BE278" s="262">
        <f>IF(AZ278=5,G278,0)</f>
        <v>0</v>
      </c>
      <c r="CA278" s="293">
        <v>1</v>
      </c>
      <c r="CB278" s="293">
        <v>0</v>
      </c>
    </row>
    <row r="279" spans="1:80" x14ac:dyDescent="0.2">
      <c r="A279" s="302"/>
      <c r="B279" s="309"/>
      <c r="C279" s="310" t="s">
        <v>2423</v>
      </c>
      <c r="D279" s="311"/>
      <c r="E279" s="312">
        <v>0</v>
      </c>
      <c r="F279" s="313"/>
      <c r="G279" s="314"/>
      <c r="H279" s="315"/>
      <c r="I279" s="307"/>
      <c r="J279" s="316"/>
      <c r="K279" s="307"/>
      <c r="M279" s="308" t="s">
        <v>2423</v>
      </c>
      <c r="O279" s="293"/>
    </row>
    <row r="280" spans="1:80" x14ac:dyDescent="0.2">
      <c r="A280" s="302"/>
      <c r="B280" s="309"/>
      <c r="C280" s="310" t="s">
        <v>2543</v>
      </c>
      <c r="D280" s="311"/>
      <c r="E280" s="312">
        <v>1</v>
      </c>
      <c r="F280" s="313"/>
      <c r="G280" s="314"/>
      <c r="H280" s="315"/>
      <c r="I280" s="307"/>
      <c r="J280" s="316"/>
      <c r="K280" s="307"/>
      <c r="M280" s="308" t="s">
        <v>2543</v>
      </c>
      <c r="O280" s="293"/>
    </row>
    <row r="281" spans="1:80" x14ac:dyDescent="0.2">
      <c r="A281" s="302"/>
      <c r="B281" s="309"/>
      <c r="C281" s="310" t="s">
        <v>2548</v>
      </c>
      <c r="D281" s="311"/>
      <c r="E281" s="312">
        <v>1</v>
      </c>
      <c r="F281" s="313"/>
      <c r="G281" s="314"/>
      <c r="H281" s="315"/>
      <c r="I281" s="307"/>
      <c r="J281" s="316"/>
      <c r="K281" s="307"/>
      <c r="M281" s="308" t="s">
        <v>2548</v>
      </c>
      <c r="O281" s="293"/>
    </row>
    <row r="282" spans="1:80" x14ac:dyDescent="0.2">
      <c r="A282" s="302"/>
      <c r="B282" s="309"/>
      <c r="C282" s="310" t="s">
        <v>2549</v>
      </c>
      <c r="D282" s="311"/>
      <c r="E282" s="312">
        <v>1</v>
      </c>
      <c r="F282" s="313"/>
      <c r="G282" s="314"/>
      <c r="H282" s="315"/>
      <c r="I282" s="307"/>
      <c r="J282" s="316"/>
      <c r="K282" s="307"/>
      <c r="M282" s="308" t="s">
        <v>2549</v>
      </c>
      <c r="O282" s="293"/>
    </row>
    <row r="283" spans="1:80" x14ac:dyDescent="0.2">
      <c r="A283" s="302"/>
      <c r="B283" s="309"/>
      <c r="C283" s="310" t="s">
        <v>2545</v>
      </c>
      <c r="D283" s="311"/>
      <c r="E283" s="312">
        <v>1</v>
      </c>
      <c r="F283" s="313"/>
      <c r="G283" s="314"/>
      <c r="H283" s="315"/>
      <c r="I283" s="307"/>
      <c r="J283" s="316"/>
      <c r="K283" s="307"/>
      <c r="M283" s="308" t="s">
        <v>2545</v>
      </c>
      <c r="O283" s="293"/>
    </row>
    <row r="284" spans="1:80" x14ac:dyDescent="0.2">
      <c r="A284" s="294">
        <v>55</v>
      </c>
      <c r="B284" s="295" t="s">
        <v>2833</v>
      </c>
      <c r="C284" s="296" t="s">
        <v>2834</v>
      </c>
      <c r="D284" s="297" t="s">
        <v>265</v>
      </c>
      <c r="E284" s="298">
        <v>40</v>
      </c>
      <c r="F284" s="298">
        <v>0</v>
      </c>
      <c r="G284" s="299">
        <f>E284*F284</f>
        <v>0</v>
      </c>
      <c r="H284" s="300">
        <v>0</v>
      </c>
      <c r="I284" s="301">
        <f>E284*H284</f>
        <v>0</v>
      </c>
      <c r="J284" s="300">
        <v>-0.1104</v>
      </c>
      <c r="K284" s="301">
        <f>E284*J284</f>
        <v>-4.4160000000000004</v>
      </c>
      <c r="O284" s="293">
        <v>2</v>
      </c>
      <c r="AA284" s="262">
        <v>1</v>
      </c>
      <c r="AB284" s="262">
        <v>7</v>
      </c>
      <c r="AC284" s="262">
        <v>7</v>
      </c>
      <c r="AZ284" s="262">
        <v>2</v>
      </c>
      <c r="BA284" s="262">
        <f>IF(AZ284=1,G284,0)</f>
        <v>0</v>
      </c>
      <c r="BB284" s="262">
        <f>IF(AZ284=2,G284,0)</f>
        <v>0</v>
      </c>
      <c r="BC284" s="262">
        <f>IF(AZ284=3,G284,0)</f>
        <v>0</v>
      </c>
      <c r="BD284" s="262">
        <f>IF(AZ284=4,G284,0)</f>
        <v>0</v>
      </c>
      <c r="BE284" s="262">
        <f>IF(AZ284=5,G284,0)</f>
        <v>0</v>
      </c>
      <c r="CA284" s="293">
        <v>1</v>
      </c>
      <c r="CB284" s="293">
        <v>7</v>
      </c>
    </row>
    <row r="285" spans="1:80" x14ac:dyDescent="0.2">
      <c r="A285" s="302"/>
      <c r="B285" s="309"/>
      <c r="C285" s="310" t="s">
        <v>2461</v>
      </c>
      <c r="D285" s="311"/>
      <c r="E285" s="312">
        <v>0</v>
      </c>
      <c r="F285" s="313"/>
      <c r="G285" s="314"/>
      <c r="H285" s="315"/>
      <c r="I285" s="307"/>
      <c r="J285" s="316"/>
      <c r="K285" s="307"/>
      <c r="M285" s="308" t="s">
        <v>2461</v>
      </c>
      <c r="O285" s="293"/>
    </row>
    <row r="286" spans="1:80" x14ac:dyDescent="0.2">
      <c r="A286" s="302"/>
      <c r="B286" s="309"/>
      <c r="C286" s="310" t="s">
        <v>2835</v>
      </c>
      <c r="D286" s="311"/>
      <c r="E286" s="312">
        <v>10</v>
      </c>
      <c r="F286" s="313"/>
      <c r="G286" s="314"/>
      <c r="H286" s="315"/>
      <c r="I286" s="307"/>
      <c r="J286" s="316"/>
      <c r="K286" s="307"/>
      <c r="M286" s="308" t="s">
        <v>2835</v>
      </c>
      <c r="O286" s="293"/>
    </row>
    <row r="287" spans="1:80" x14ac:dyDescent="0.2">
      <c r="A287" s="302"/>
      <c r="B287" s="309"/>
      <c r="C287" s="310" t="s">
        <v>2836</v>
      </c>
      <c r="D287" s="311"/>
      <c r="E287" s="312">
        <v>10</v>
      </c>
      <c r="F287" s="313"/>
      <c r="G287" s="314"/>
      <c r="H287" s="315"/>
      <c r="I287" s="307"/>
      <c r="J287" s="316"/>
      <c r="K287" s="307"/>
      <c r="M287" s="308" t="s">
        <v>2836</v>
      </c>
      <c r="O287" s="293"/>
    </row>
    <row r="288" spans="1:80" x14ac:dyDescent="0.2">
      <c r="A288" s="302"/>
      <c r="B288" s="309"/>
      <c r="C288" s="310" t="s">
        <v>2837</v>
      </c>
      <c r="D288" s="311"/>
      <c r="E288" s="312">
        <v>10</v>
      </c>
      <c r="F288" s="313"/>
      <c r="G288" s="314"/>
      <c r="H288" s="315"/>
      <c r="I288" s="307"/>
      <c r="J288" s="316"/>
      <c r="K288" s="307"/>
      <c r="M288" s="308" t="s">
        <v>2837</v>
      </c>
      <c r="O288" s="293"/>
    </row>
    <row r="289" spans="1:80" x14ac:dyDescent="0.2">
      <c r="A289" s="302"/>
      <c r="B289" s="309"/>
      <c r="C289" s="310" t="s">
        <v>2838</v>
      </c>
      <c r="D289" s="311"/>
      <c r="E289" s="312">
        <v>10</v>
      </c>
      <c r="F289" s="313"/>
      <c r="G289" s="314"/>
      <c r="H289" s="315"/>
      <c r="I289" s="307"/>
      <c r="J289" s="316"/>
      <c r="K289" s="307"/>
      <c r="M289" s="308" t="s">
        <v>2838</v>
      </c>
      <c r="O289" s="293"/>
    </row>
    <row r="290" spans="1:80" x14ac:dyDescent="0.2">
      <c r="A290" s="294">
        <v>56</v>
      </c>
      <c r="B290" s="295" t="s">
        <v>2620</v>
      </c>
      <c r="C290" s="296" t="s">
        <v>2621</v>
      </c>
      <c r="D290" s="297" t="s">
        <v>12</v>
      </c>
      <c r="E290" s="298"/>
      <c r="F290" s="298">
        <v>0</v>
      </c>
      <c r="G290" s="299">
        <f>E290*F290</f>
        <v>0</v>
      </c>
      <c r="H290" s="300">
        <v>0</v>
      </c>
      <c r="I290" s="301">
        <f>E290*H290</f>
        <v>0</v>
      </c>
      <c r="J290" s="300"/>
      <c r="K290" s="301">
        <f>E290*J290</f>
        <v>0</v>
      </c>
      <c r="O290" s="293">
        <v>2</v>
      </c>
      <c r="AA290" s="262">
        <v>7</v>
      </c>
      <c r="AB290" s="262">
        <v>1002</v>
      </c>
      <c r="AC290" s="262">
        <v>5</v>
      </c>
      <c r="AZ290" s="262">
        <v>2</v>
      </c>
      <c r="BA290" s="262">
        <f>IF(AZ290=1,G290,0)</f>
        <v>0</v>
      </c>
      <c r="BB290" s="262">
        <f>IF(AZ290=2,G290,0)</f>
        <v>0</v>
      </c>
      <c r="BC290" s="262">
        <f>IF(AZ290=3,G290,0)</f>
        <v>0</v>
      </c>
      <c r="BD290" s="262">
        <f>IF(AZ290=4,G290,0)</f>
        <v>0</v>
      </c>
      <c r="BE290" s="262">
        <f>IF(AZ290=5,G290,0)</f>
        <v>0</v>
      </c>
      <c r="CA290" s="293">
        <v>7</v>
      </c>
      <c r="CB290" s="293">
        <v>1002</v>
      </c>
    </row>
    <row r="291" spans="1:80" x14ac:dyDescent="0.2">
      <c r="A291" s="317"/>
      <c r="B291" s="318" t="s">
        <v>101</v>
      </c>
      <c r="C291" s="319" t="s">
        <v>1133</v>
      </c>
      <c r="D291" s="320"/>
      <c r="E291" s="321"/>
      <c r="F291" s="322"/>
      <c r="G291" s="323">
        <f>SUM(G261:G290)</f>
        <v>0</v>
      </c>
      <c r="H291" s="324"/>
      <c r="I291" s="325">
        <f>SUM(I261:I290)</f>
        <v>0</v>
      </c>
      <c r="J291" s="324"/>
      <c r="K291" s="325">
        <f>SUM(K261:K290)</f>
        <v>-5.5808318000000003</v>
      </c>
      <c r="O291" s="293">
        <v>4</v>
      </c>
      <c r="BA291" s="326">
        <f>SUM(BA261:BA290)</f>
        <v>0</v>
      </c>
      <c r="BB291" s="326">
        <f>SUM(BB261:BB290)</f>
        <v>0</v>
      </c>
      <c r="BC291" s="326">
        <f>SUM(BC261:BC290)</f>
        <v>0</v>
      </c>
      <c r="BD291" s="326">
        <f>SUM(BD261:BD290)</f>
        <v>0</v>
      </c>
      <c r="BE291" s="326">
        <f>SUM(BE261:BE290)</f>
        <v>0</v>
      </c>
    </row>
    <row r="292" spans="1:80" x14ac:dyDescent="0.2">
      <c r="A292" s="283" t="s">
        <v>97</v>
      </c>
      <c r="B292" s="284" t="s">
        <v>643</v>
      </c>
      <c r="C292" s="285" t="s">
        <v>644</v>
      </c>
      <c r="D292" s="286"/>
      <c r="E292" s="287"/>
      <c r="F292" s="287"/>
      <c r="G292" s="288"/>
      <c r="H292" s="289"/>
      <c r="I292" s="290"/>
      <c r="J292" s="291"/>
      <c r="K292" s="292"/>
      <c r="O292" s="293">
        <v>1</v>
      </c>
    </row>
    <row r="293" spans="1:80" x14ac:dyDescent="0.2">
      <c r="A293" s="294">
        <v>57</v>
      </c>
      <c r="B293" s="295" t="s">
        <v>2622</v>
      </c>
      <c r="C293" s="296" t="s">
        <v>2623</v>
      </c>
      <c r="D293" s="297" t="s">
        <v>195</v>
      </c>
      <c r="E293" s="298">
        <v>66.75</v>
      </c>
      <c r="F293" s="298">
        <v>0</v>
      </c>
      <c r="G293" s="299">
        <f>E293*F293</f>
        <v>0</v>
      </c>
      <c r="H293" s="300">
        <v>0</v>
      </c>
      <c r="I293" s="301">
        <f>E293*H293</f>
        <v>0</v>
      </c>
      <c r="J293" s="300">
        <v>-1.7999999999999999E-2</v>
      </c>
      <c r="K293" s="301">
        <f>E293*J293</f>
        <v>-1.2015</v>
      </c>
      <c r="O293" s="293">
        <v>2</v>
      </c>
      <c r="AA293" s="262">
        <v>1</v>
      </c>
      <c r="AB293" s="262">
        <v>7</v>
      </c>
      <c r="AC293" s="262">
        <v>7</v>
      </c>
      <c r="AZ293" s="262">
        <v>2</v>
      </c>
      <c r="BA293" s="262">
        <f>IF(AZ293=1,G293,0)</f>
        <v>0</v>
      </c>
      <c r="BB293" s="262">
        <f>IF(AZ293=2,G293,0)</f>
        <v>0</v>
      </c>
      <c r="BC293" s="262">
        <f>IF(AZ293=3,G293,0)</f>
        <v>0</v>
      </c>
      <c r="BD293" s="262">
        <f>IF(AZ293=4,G293,0)</f>
        <v>0</v>
      </c>
      <c r="BE293" s="262">
        <f>IF(AZ293=5,G293,0)</f>
        <v>0</v>
      </c>
      <c r="CA293" s="293">
        <v>1</v>
      </c>
      <c r="CB293" s="293">
        <v>7</v>
      </c>
    </row>
    <row r="294" spans="1:80" x14ac:dyDescent="0.2">
      <c r="A294" s="302"/>
      <c r="B294" s="309"/>
      <c r="C294" s="310" t="s">
        <v>2839</v>
      </c>
      <c r="D294" s="311"/>
      <c r="E294" s="312">
        <v>13.35</v>
      </c>
      <c r="F294" s="313"/>
      <c r="G294" s="314"/>
      <c r="H294" s="315"/>
      <c r="I294" s="307"/>
      <c r="J294" s="316"/>
      <c r="K294" s="307"/>
      <c r="M294" s="308" t="s">
        <v>2839</v>
      </c>
      <c r="O294" s="293"/>
    </row>
    <row r="295" spans="1:80" x14ac:dyDescent="0.2">
      <c r="A295" s="302"/>
      <c r="B295" s="309"/>
      <c r="C295" s="310" t="s">
        <v>2840</v>
      </c>
      <c r="D295" s="311"/>
      <c r="E295" s="312">
        <v>13.35</v>
      </c>
      <c r="F295" s="313"/>
      <c r="G295" s="314"/>
      <c r="H295" s="315"/>
      <c r="I295" s="307"/>
      <c r="J295" s="316"/>
      <c r="K295" s="307"/>
      <c r="M295" s="308" t="s">
        <v>2840</v>
      </c>
      <c r="O295" s="293"/>
    </row>
    <row r="296" spans="1:80" x14ac:dyDescent="0.2">
      <c r="A296" s="302"/>
      <c r="B296" s="309"/>
      <c r="C296" s="310" t="s">
        <v>2841</v>
      </c>
      <c r="D296" s="311"/>
      <c r="E296" s="312">
        <v>13.35</v>
      </c>
      <c r="F296" s="313"/>
      <c r="G296" s="314"/>
      <c r="H296" s="315"/>
      <c r="I296" s="307"/>
      <c r="J296" s="316"/>
      <c r="K296" s="307"/>
      <c r="M296" s="308" t="s">
        <v>2841</v>
      </c>
      <c r="O296" s="293"/>
    </row>
    <row r="297" spans="1:80" x14ac:dyDescent="0.2">
      <c r="A297" s="302"/>
      <c r="B297" s="309"/>
      <c r="C297" s="310" t="s">
        <v>2842</v>
      </c>
      <c r="D297" s="311"/>
      <c r="E297" s="312">
        <v>13.35</v>
      </c>
      <c r="F297" s="313"/>
      <c r="G297" s="314"/>
      <c r="H297" s="315"/>
      <c r="I297" s="307"/>
      <c r="J297" s="316"/>
      <c r="K297" s="307"/>
      <c r="M297" s="308" t="s">
        <v>2842</v>
      </c>
      <c r="O297" s="293"/>
    </row>
    <row r="298" spans="1:80" x14ac:dyDescent="0.2">
      <c r="A298" s="302"/>
      <c r="B298" s="309"/>
      <c r="C298" s="310" t="s">
        <v>2843</v>
      </c>
      <c r="D298" s="311"/>
      <c r="E298" s="312">
        <v>13.35</v>
      </c>
      <c r="F298" s="313"/>
      <c r="G298" s="314"/>
      <c r="H298" s="315"/>
      <c r="I298" s="307"/>
      <c r="J298" s="316"/>
      <c r="K298" s="307"/>
      <c r="M298" s="308" t="s">
        <v>2843</v>
      </c>
      <c r="O298" s="293"/>
    </row>
    <row r="299" spans="1:80" x14ac:dyDescent="0.2">
      <c r="A299" s="294">
        <v>58</v>
      </c>
      <c r="B299" s="295" t="s">
        <v>934</v>
      </c>
      <c r="C299" s="296" t="s">
        <v>935</v>
      </c>
      <c r="D299" s="297" t="s">
        <v>936</v>
      </c>
      <c r="E299" s="298">
        <v>2254.4</v>
      </c>
      <c r="F299" s="298">
        <v>0</v>
      </c>
      <c r="G299" s="299">
        <f>E299*F299</f>
        <v>0</v>
      </c>
      <c r="H299" s="300">
        <v>5.0000000000000002E-5</v>
      </c>
      <c r="I299" s="301">
        <f>E299*H299</f>
        <v>0.11272000000000001</v>
      </c>
      <c r="J299" s="300">
        <v>-1E-3</v>
      </c>
      <c r="K299" s="301">
        <f>E299*J299</f>
        <v>-2.2544</v>
      </c>
      <c r="O299" s="293">
        <v>2</v>
      </c>
      <c r="AA299" s="262">
        <v>1</v>
      </c>
      <c r="AB299" s="262">
        <v>7</v>
      </c>
      <c r="AC299" s="262">
        <v>7</v>
      </c>
      <c r="AZ299" s="262">
        <v>2</v>
      </c>
      <c r="BA299" s="262">
        <f>IF(AZ299=1,G299,0)</f>
        <v>0</v>
      </c>
      <c r="BB299" s="262">
        <f>IF(AZ299=2,G299,0)</f>
        <v>0</v>
      </c>
      <c r="BC299" s="262">
        <f>IF(AZ299=3,G299,0)</f>
        <v>0</v>
      </c>
      <c r="BD299" s="262">
        <f>IF(AZ299=4,G299,0)</f>
        <v>0</v>
      </c>
      <c r="BE299" s="262">
        <f>IF(AZ299=5,G299,0)</f>
        <v>0</v>
      </c>
      <c r="CA299" s="293">
        <v>1</v>
      </c>
      <c r="CB299" s="293">
        <v>7</v>
      </c>
    </row>
    <row r="300" spans="1:80" x14ac:dyDescent="0.2">
      <c r="A300" s="302"/>
      <c r="B300" s="303"/>
      <c r="C300" s="304" t="s">
        <v>2629</v>
      </c>
      <c r="D300" s="305"/>
      <c r="E300" s="305"/>
      <c r="F300" s="305"/>
      <c r="G300" s="306"/>
      <c r="I300" s="307"/>
      <c r="K300" s="307"/>
      <c r="L300" s="308" t="s">
        <v>2629</v>
      </c>
      <c r="O300" s="293">
        <v>3</v>
      </c>
    </row>
    <row r="301" spans="1:80" x14ac:dyDescent="0.2">
      <c r="A301" s="302"/>
      <c r="B301" s="303"/>
      <c r="C301" s="304" t="s">
        <v>2630</v>
      </c>
      <c r="D301" s="305"/>
      <c r="E301" s="305"/>
      <c r="F301" s="305"/>
      <c r="G301" s="306"/>
      <c r="I301" s="307"/>
      <c r="K301" s="307"/>
      <c r="L301" s="308" t="s">
        <v>2630</v>
      </c>
      <c r="O301" s="293">
        <v>3</v>
      </c>
    </row>
    <row r="302" spans="1:80" x14ac:dyDescent="0.2">
      <c r="A302" s="302"/>
      <c r="B302" s="303"/>
      <c r="C302" s="304" t="s">
        <v>2844</v>
      </c>
      <c r="D302" s="305"/>
      <c r="E302" s="305"/>
      <c r="F302" s="305"/>
      <c r="G302" s="306"/>
      <c r="I302" s="307"/>
      <c r="K302" s="307"/>
      <c r="L302" s="308" t="s">
        <v>2844</v>
      </c>
      <c r="O302" s="293">
        <v>3</v>
      </c>
    </row>
    <row r="303" spans="1:80" x14ac:dyDescent="0.2">
      <c r="A303" s="302"/>
      <c r="B303" s="309"/>
      <c r="C303" s="310" t="s">
        <v>2845</v>
      </c>
      <c r="D303" s="311"/>
      <c r="E303" s="312">
        <v>198.6</v>
      </c>
      <c r="F303" s="313"/>
      <c r="G303" s="314"/>
      <c r="H303" s="315"/>
      <c r="I303" s="307"/>
      <c r="J303" s="316"/>
      <c r="K303" s="307"/>
      <c r="M303" s="308" t="s">
        <v>2845</v>
      </c>
      <c r="O303" s="293"/>
    </row>
    <row r="304" spans="1:80" x14ac:dyDescent="0.2">
      <c r="A304" s="302"/>
      <c r="B304" s="309"/>
      <c r="C304" s="310" t="s">
        <v>2846</v>
      </c>
      <c r="D304" s="311"/>
      <c r="E304" s="312">
        <v>507.1</v>
      </c>
      <c r="F304" s="313"/>
      <c r="G304" s="314"/>
      <c r="H304" s="315"/>
      <c r="I304" s="307"/>
      <c r="J304" s="316"/>
      <c r="K304" s="307"/>
      <c r="M304" s="308" t="s">
        <v>2846</v>
      </c>
      <c r="O304" s="293"/>
    </row>
    <row r="305" spans="1:80" x14ac:dyDescent="0.2">
      <c r="A305" s="302"/>
      <c r="B305" s="309"/>
      <c r="C305" s="310" t="s">
        <v>2847</v>
      </c>
      <c r="D305" s="311"/>
      <c r="E305" s="312">
        <v>507.1</v>
      </c>
      <c r="F305" s="313"/>
      <c r="G305" s="314"/>
      <c r="H305" s="315"/>
      <c r="I305" s="307"/>
      <c r="J305" s="316"/>
      <c r="K305" s="307"/>
      <c r="M305" s="308" t="s">
        <v>2847</v>
      </c>
      <c r="O305" s="293"/>
    </row>
    <row r="306" spans="1:80" x14ac:dyDescent="0.2">
      <c r="A306" s="302"/>
      <c r="B306" s="309"/>
      <c r="C306" s="310" t="s">
        <v>2848</v>
      </c>
      <c r="D306" s="311"/>
      <c r="E306" s="312">
        <v>507.1</v>
      </c>
      <c r="F306" s="313"/>
      <c r="G306" s="314"/>
      <c r="H306" s="315"/>
      <c r="I306" s="307"/>
      <c r="J306" s="316"/>
      <c r="K306" s="307"/>
      <c r="M306" s="308" t="s">
        <v>2848</v>
      </c>
      <c r="O306" s="293"/>
    </row>
    <row r="307" spans="1:80" x14ac:dyDescent="0.2">
      <c r="A307" s="302"/>
      <c r="B307" s="309"/>
      <c r="C307" s="310" t="s">
        <v>2849</v>
      </c>
      <c r="D307" s="311"/>
      <c r="E307" s="312">
        <v>434.5</v>
      </c>
      <c r="F307" s="313"/>
      <c r="G307" s="314"/>
      <c r="H307" s="315"/>
      <c r="I307" s="307"/>
      <c r="J307" s="316"/>
      <c r="K307" s="307"/>
      <c r="M307" s="308" t="s">
        <v>2849</v>
      </c>
      <c r="O307" s="293"/>
    </row>
    <row r="308" spans="1:80" x14ac:dyDescent="0.2">
      <c r="A308" s="302"/>
      <c r="B308" s="309"/>
      <c r="C308" s="310" t="s">
        <v>1040</v>
      </c>
      <c r="D308" s="311"/>
      <c r="E308" s="312">
        <v>100</v>
      </c>
      <c r="F308" s="313"/>
      <c r="G308" s="314"/>
      <c r="H308" s="315"/>
      <c r="I308" s="307"/>
      <c r="J308" s="316"/>
      <c r="K308" s="307"/>
      <c r="M308" s="308" t="s">
        <v>1040</v>
      </c>
      <c r="O308" s="293"/>
    </row>
    <row r="309" spans="1:80" x14ac:dyDescent="0.2">
      <c r="A309" s="294">
        <v>59</v>
      </c>
      <c r="B309" s="295" t="s">
        <v>2639</v>
      </c>
      <c r="C309" s="296" t="s">
        <v>2640</v>
      </c>
      <c r="D309" s="297" t="s">
        <v>12</v>
      </c>
      <c r="E309" s="298"/>
      <c r="F309" s="298">
        <v>0</v>
      </c>
      <c r="G309" s="299">
        <f>E309*F309</f>
        <v>0</v>
      </c>
      <c r="H309" s="300">
        <v>0</v>
      </c>
      <c r="I309" s="301">
        <f>E309*H309</f>
        <v>0</v>
      </c>
      <c r="J309" s="300"/>
      <c r="K309" s="301">
        <f>E309*J309</f>
        <v>0</v>
      </c>
      <c r="O309" s="293">
        <v>2</v>
      </c>
      <c r="AA309" s="262">
        <v>7</v>
      </c>
      <c r="AB309" s="262">
        <v>1002</v>
      </c>
      <c r="AC309" s="262">
        <v>5</v>
      </c>
      <c r="AZ309" s="262">
        <v>2</v>
      </c>
      <c r="BA309" s="262">
        <f>IF(AZ309=1,G309,0)</f>
        <v>0</v>
      </c>
      <c r="BB309" s="262">
        <f>IF(AZ309=2,G309,0)</f>
        <v>0</v>
      </c>
      <c r="BC309" s="262">
        <f>IF(AZ309=3,G309,0)</f>
        <v>0</v>
      </c>
      <c r="BD309" s="262">
        <f>IF(AZ309=4,G309,0)</f>
        <v>0</v>
      </c>
      <c r="BE309" s="262">
        <f>IF(AZ309=5,G309,0)</f>
        <v>0</v>
      </c>
      <c r="CA309" s="293">
        <v>7</v>
      </c>
      <c r="CB309" s="293">
        <v>1002</v>
      </c>
    </row>
    <row r="310" spans="1:80" x14ac:dyDescent="0.2">
      <c r="A310" s="317"/>
      <c r="B310" s="318" t="s">
        <v>101</v>
      </c>
      <c r="C310" s="319" t="s">
        <v>645</v>
      </c>
      <c r="D310" s="320"/>
      <c r="E310" s="321"/>
      <c r="F310" s="322"/>
      <c r="G310" s="323">
        <f>SUM(G292:G309)</f>
        <v>0</v>
      </c>
      <c r="H310" s="324"/>
      <c r="I310" s="325">
        <f>SUM(I292:I309)</f>
        <v>0.11272000000000001</v>
      </c>
      <c r="J310" s="324"/>
      <c r="K310" s="325">
        <f>SUM(K292:K309)</f>
        <v>-3.4558999999999997</v>
      </c>
      <c r="O310" s="293">
        <v>4</v>
      </c>
      <c r="BA310" s="326">
        <f>SUM(BA292:BA309)</f>
        <v>0</v>
      </c>
      <c r="BB310" s="326">
        <f>SUM(BB292:BB309)</f>
        <v>0</v>
      </c>
      <c r="BC310" s="326">
        <f>SUM(BC292:BC309)</f>
        <v>0</v>
      </c>
      <c r="BD310" s="326">
        <f>SUM(BD292:BD309)</f>
        <v>0</v>
      </c>
      <c r="BE310" s="326">
        <f>SUM(BE292:BE309)</f>
        <v>0</v>
      </c>
    </row>
    <row r="311" spans="1:80" x14ac:dyDescent="0.2">
      <c r="A311" s="283" t="s">
        <v>97</v>
      </c>
      <c r="B311" s="284" t="s">
        <v>2653</v>
      </c>
      <c r="C311" s="285" t="s">
        <v>2654</v>
      </c>
      <c r="D311" s="286"/>
      <c r="E311" s="287"/>
      <c r="F311" s="287"/>
      <c r="G311" s="288"/>
      <c r="H311" s="289"/>
      <c r="I311" s="290"/>
      <c r="J311" s="291"/>
      <c r="K311" s="292"/>
      <c r="O311" s="293">
        <v>1</v>
      </c>
    </row>
    <row r="312" spans="1:80" x14ac:dyDescent="0.2">
      <c r="A312" s="294">
        <v>60</v>
      </c>
      <c r="B312" s="295" t="s">
        <v>2656</v>
      </c>
      <c r="C312" s="296" t="s">
        <v>2657</v>
      </c>
      <c r="D312" s="297" t="s">
        <v>202</v>
      </c>
      <c r="E312" s="298">
        <v>1786.93</v>
      </c>
      <c r="F312" s="298">
        <v>0</v>
      </c>
      <c r="G312" s="299">
        <f>E312*F312</f>
        <v>0</v>
      </c>
      <c r="H312" s="300">
        <v>0</v>
      </c>
      <c r="I312" s="301">
        <f>E312*H312</f>
        <v>0</v>
      </c>
      <c r="J312" s="300">
        <v>0</v>
      </c>
      <c r="K312" s="301">
        <f>E312*J312</f>
        <v>0</v>
      </c>
      <c r="O312" s="293">
        <v>2</v>
      </c>
      <c r="AA312" s="262">
        <v>1</v>
      </c>
      <c r="AB312" s="262">
        <v>7</v>
      </c>
      <c r="AC312" s="262">
        <v>7</v>
      </c>
      <c r="AZ312" s="262">
        <v>2</v>
      </c>
      <c r="BA312" s="262">
        <f>IF(AZ312=1,G312,0)</f>
        <v>0</v>
      </c>
      <c r="BB312" s="262">
        <f>IF(AZ312=2,G312,0)</f>
        <v>0</v>
      </c>
      <c r="BC312" s="262">
        <f>IF(AZ312=3,G312,0)</f>
        <v>0</v>
      </c>
      <c r="BD312" s="262">
        <f>IF(AZ312=4,G312,0)</f>
        <v>0</v>
      </c>
      <c r="BE312" s="262">
        <f>IF(AZ312=5,G312,0)</f>
        <v>0</v>
      </c>
      <c r="CA312" s="293">
        <v>1</v>
      </c>
      <c r="CB312" s="293">
        <v>7</v>
      </c>
    </row>
    <row r="313" spans="1:80" x14ac:dyDescent="0.2">
      <c r="A313" s="302"/>
      <c r="B313" s="309"/>
      <c r="C313" s="310" t="s">
        <v>2850</v>
      </c>
      <c r="D313" s="311"/>
      <c r="E313" s="312">
        <v>344.69</v>
      </c>
      <c r="F313" s="313"/>
      <c r="G313" s="314"/>
      <c r="H313" s="315"/>
      <c r="I313" s="307"/>
      <c r="J313" s="316"/>
      <c r="K313" s="307"/>
      <c r="M313" s="308" t="s">
        <v>2850</v>
      </c>
      <c r="O313" s="293"/>
    </row>
    <row r="314" spans="1:80" x14ac:dyDescent="0.2">
      <c r="A314" s="302"/>
      <c r="B314" s="309"/>
      <c r="C314" s="310" t="s">
        <v>2851</v>
      </c>
      <c r="D314" s="311"/>
      <c r="E314" s="312">
        <v>1442.24</v>
      </c>
      <c r="F314" s="313"/>
      <c r="G314" s="314"/>
      <c r="H314" s="315"/>
      <c r="I314" s="307"/>
      <c r="J314" s="316"/>
      <c r="K314" s="307"/>
      <c r="M314" s="308" t="s">
        <v>2851</v>
      </c>
      <c r="O314" s="293"/>
    </row>
    <row r="315" spans="1:80" x14ac:dyDescent="0.2">
      <c r="A315" s="294">
        <v>61</v>
      </c>
      <c r="B315" s="295" t="s">
        <v>2660</v>
      </c>
      <c r="C315" s="296" t="s">
        <v>2661</v>
      </c>
      <c r="D315" s="297" t="s">
        <v>195</v>
      </c>
      <c r="E315" s="298">
        <v>1820.31</v>
      </c>
      <c r="F315" s="298">
        <v>0</v>
      </c>
      <c r="G315" s="299">
        <f>E315*F315</f>
        <v>0</v>
      </c>
      <c r="H315" s="300">
        <v>0</v>
      </c>
      <c r="I315" s="301">
        <f>E315*H315</f>
        <v>0</v>
      </c>
      <c r="J315" s="300">
        <v>-1E-3</v>
      </c>
      <c r="K315" s="301">
        <f>E315*J315</f>
        <v>-1.8203099999999999</v>
      </c>
      <c r="O315" s="293">
        <v>2</v>
      </c>
      <c r="AA315" s="262">
        <v>1</v>
      </c>
      <c r="AB315" s="262">
        <v>7</v>
      </c>
      <c r="AC315" s="262">
        <v>7</v>
      </c>
      <c r="AZ315" s="262">
        <v>2</v>
      </c>
      <c r="BA315" s="262">
        <f>IF(AZ315=1,G315,0)</f>
        <v>0</v>
      </c>
      <c r="BB315" s="262">
        <f>IF(AZ315=2,G315,0)</f>
        <v>0</v>
      </c>
      <c r="BC315" s="262">
        <f>IF(AZ315=3,G315,0)</f>
        <v>0</v>
      </c>
      <c r="BD315" s="262">
        <f>IF(AZ315=4,G315,0)</f>
        <v>0</v>
      </c>
      <c r="BE315" s="262">
        <f>IF(AZ315=5,G315,0)</f>
        <v>0</v>
      </c>
      <c r="CA315" s="293">
        <v>1</v>
      </c>
      <c r="CB315" s="293">
        <v>7</v>
      </c>
    </row>
    <row r="316" spans="1:80" ht="22.5" x14ac:dyDescent="0.2">
      <c r="A316" s="302"/>
      <c r="B316" s="309"/>
      <c r="C316" s="310" t="s">
        <v>2852</v>
      </c>
      <c r="D316" s="311"/>
      <c r="E316" s="312">
        <v>310.55</v>
      </c>
      <c r="F316" s="313"/>
      <c r="G316" s="314"/>
      <c r="H316" s="315"/>
      <c r="I316" s="307"/>
      <c r="J316" s="316"/>
      <c r="K316" s="307"/>
      <c r="M316" s="308" t="s">
        <v>2852</v>
      </c>
      <c r="O316" s="293"/>
    </row>
    <row r="317" spans="1:80" x14ac:dyDescent="0.2">
      <c r="A317" s="302"/>
      <c r="B317" s="309"/>
      <c r="C317" s="310" t="s">
        <v>2853</v>
      </c>
      <c r="D317" s="311"/>
      <c r="E317" s="312">
        <v>377.44</v>
      </c>
      <c r="F317" s="313"/>
      <c r="G317" s="314"/>
      <c r="H317" s="315"/>
      <c r="I317" s="307"/>
      <c r="J317" s="316"/>
      <c r="K317" s="307"/>
      <c r="M317" s="308" t="s">
        <v>2853</v>
      </c>
      <c r="O317" s="293"/>
    </row>
    <row r="318" spans="1:80" x14ac:dyDescent="0.2">
      <c r="A318" s="302"/>
      <c r="B318" s="309"/>
      <c r="C318" s="310" t="s">
        <v>2854</v>
      </c>
      <c r="D318" s="311"/>
      <c r="E318" s="312">
        <v>377.44</v>
      </c>
      <c r="F318" s="313"/>
      <c r="G318" s="314"/>
      <c r="H318" s="315"/>
      <c r="I318" s="307"/>
      <c r="J318" s="316"/>
      <c r="K318" s="307"/>
      <c r="M318" s="308" t="s">
        <v>2854</v>
      </c>
      <c r="O318" s="293"/>
    </row>
    <row r="319" spans="1:80" x14ac:dyDescent="0.2">
      <c r="A319" s="302"/>
      <c r="B319" s="309"/>
      <c r="C319" s="310" t="s">
        <v>2855</v>
      </c>
      <c r="D319" s="311"/>
      <c r="E319" s="312">
        <v>377.44</v>
      </c>
      <c r="F319" s="313"/>
      <c r="G319" s="314"/>
      <c r="H319" s="315"/>
      <c r="I319" s="307"/>
      <c r="J319" s="316"/>
      <c r="K319" s="307"/>
      <c r="M319" s="308" t="s">
        <v>2855</v>
      </c>
      <c r="O319" s="293"/>
    </row>
    <row r="320" spans="1:80" x14ac:dyDescent="0.2">
      <c r="A320" s="302"/>
      <c r="B320" s="309"/>
      <c r="C320" s="310" t="s">
        <v>2856</v>
      </c>
      <c r="D320" s="311"/>
      <c r="E320" s="312">
        <v>377.44</v>
      </c>
      <c r="F320" s="313"/>
      <c r="G320" s="314"/>
      <c r="H320" s="315"/>
      <c r="I320" s="307"/>
      <c r="J320" s="316"/>
      <c r="K320" s="307"/>
      <c r="M320" s="308" t="s">
        <v>2856</v>
      </c>
      <c r="O320" s="293"/>
    </row>
    <row r="321" spans="1:80" x14ac:dyDescent="0.2">
      <c r="A321" s="294">
        <v>62</v>
      </c>
      <c r="B321" s="295" t="s">
        <v>2667</v>
      </c>
      <c r="C321" s="296" t="s">
        <v>2668</v>
      </c>
      <c r="D321" s="297" t="s">
        <v>12</v>
      </c>
      <c r="E321" s="298"/>
      <c r="F321" s="298">
        <v>0</v>
      </c>
      <c r="G321" s="299">
        <f>E321*F321</f>
        <v>0</v>
      </c>
      <c r="H321" s="300">
        <v>0</v>
      </c>
      <c r="I321" s="301">
        <f>E321*H321</f>
        <v>0</v>
      </c>
      <c r="J321" s="300"/>
      <c r="K321" s="301">
        <f>E321*J321</f>
        <v>0</v>
      </c>
      <c r="O321" s="293">
        <v>2</v>
      </c>
      <c r="AA321" s="262">
        <v>7</v>
      </c>
      <c r="AB321" s="262">
        <v>1002</v>
      </c>
      <c r="AC321" s="262">
        <v>5</v>
      </c>
      <c r="AZ321" s="262">
        <v>2</v>
      </c>
      <c r="BA321" s="262">
        <f>IF(AZ321=1,G321,0)</f>
        <v>0</v>
      </c>
      <c r="BB321" s="262">
        <f>IF(AZ321=2,G321,0)</f>
        <v>0</v>
      </c>
      <c r="BC321" s="262">
        <f>IF(AZ321=3,G321,0)</f>
        <v>0</v>
      </c>
      <c r="BD321" s="262">
        <f>IF(AZ321=4,G321,0)</f>
        <v>0</v>
      </c>
      <c r="BE321" s="262">
        <f>IF(AZ321=5,G321,0)</f>
        <v>0</v>
      </c>
      <c r="CA321" s="293">
        <v>7</v>
      </c>
      <c r="CB321" s="293">
        <v>1002</v>
      </c>
    </row>
    <row r="322" spans="1:80" x14ac:dyDescent="0.2">
      <c r="A322" s="317"/>
      <c r="B322" s="318" t="s">
        <v>101</v>
      </c>
      <c r="C322" s="319" t="s">
        <v>2655</v>
      </c>
      <c r="D322" s="320"/>
      <c r="E322" s="321"/>
      <c r="F322" s="322"/>
      <c r="G322" s="323">
        <f>SUM(G311:G321)</f>
        <v>0</v>
      </c>
      <c r="H322" s="324"/>
      <c r="I322" s="325">
        <f>SUM(I311:I321)</f>
        <v>0</v>
      </c>
      <c r="J322" s="324"/>
      <c r="K322" s="325">
        <f>SUM(K311:K321)</f>
        <v>-1.8203099999999999</v>
      </c>
      <c r="O322" s="293">
        <v>4</v>
      </c>
      <c r="BA322" s="326">
        <f>SUM(BA311:BA321)</f>
        <v>0</v>
      </c>
      <c r="BB322" s="326">
        <f>SUM(BB311:BB321)</f>
        <v>0</v>
      </c>
      <c r="BC322" s="326">
        <f>SUM(BC311:BC321)</f>
        <v>0</v>
      </c>
      <c r="BD322" s="326">
        <f>SUM(BD311:BD321)</f>
        <v>0</v>
      </c>
      <c r="BE322" s="326">
        <f>SUM(BE311:BE321)</f>
        <v>0</v>
      </c>
    </row>
    <row r="323" spans="1:80" x14ac:dyDescent="0.2">
      <c r="A323" s="283" t="s">
        <v>97</v>
      </c>
      <c r="B323" s="284" t="s">
        <v>266</v>
      </c>
      <c r="C323" s="285" t="s">
        <v>267</v>
      </c>
      <c r="D323" s="286"/>
      <c r="E323" s="287"/>
      <c r="F323" s="287"/>
      <c r="G323" s="288"/>
      <c r="H323" s="289"/>
      <c r="I323" s="290"/>
      <c r="J323" s="291"/>
      <c r="K323" s="292"/>
      <c r="O323" s="293">
        <v>1</v>
      </c>
    </row>
    <row r="324" spans="1:80" ht="22.5" x14ac:dyDescent="0.2">
      <c r="A324" s="294">
        <v>63</v>
      </c>
      <c r="B324" s="295" t="s">
        <v>269</v>
      </c>
      <c r="C324" s="296" t="s">
        <v>270</v>
      </c>
      <c r="D324" s="297" t="s">
        <v>227</v>
      </c>
      <c r="E324" s="298">
        <v>3648.4508715500001</v>
      </c>
      <c r="F324" s="298">
        <v>0</v>
      </c>
      <c r="G324" s="299">
        <f>E324*F324</f>
        <v>0</v>
      </c>
      <c r="H324" s="300">
        <v>0</v>
      </c>
      <c r="I324" s="301">
        <f>E324*H324</f>
        <v>0</v>
      </c>
      <c r="J324" s="300"/>
      <c r="K324" s="301">
        <f>E324*J324</f>
        <v>0</v>
      </c>
      <c r="O324" s="293">
        <v>2</v>
      </c>
      <c r="AA324" s="262">
        <v>8</v>
      </c>
      <c r="AB324" s="262">
        <v>0</v>
      </c>
      <c r="AC324" s="262">
        <v>3</v>
      </c>
      <c r="AZ324" s="262">
        <v>1</v>
      </c>
      <c r="BA324" s="262">
        <f>IF(AZ324=1,G324,0)</f>
        <v>0</v>
      </c>
      <c r="BB324" s="262">
        <f>IF(AZ324=2,G324,0)</f>
        <v>0</v>
      </c>
      <c r="BC324" s="262">
        <f>IF(AZ324=3,G324,0)</f>
        <v>0</v>
      </c>
      <c r="BD324" s="262">
        <f>IF(AZ324=4,G324,0)</f>
        <v>0</v>
      </c>
      <c r="BE324" s="262">
        <f>IF(AZ324=5,G324,0)</f>
        <v>0</v>
      </c>
      <c r="CA324" s="293">
        <v>8</v>
      </c>
      <c r="CB324" s="293">
        <v>0</v>
      </c>
    </row>
    <row r="325" spans="1:80" x14ac:dyDescent="0.2">
      <c r="A325" s="302"/>
      <c r="B325" s="303"/>
      <c r="C325" s="304" t="s">
        <v>234</v>
      </c>
      <c r="D325" s="305"/>
      <c r="E325" s="305"/>
      <c r="F325" s="305"/>
      <c r="G325" s="306"/>
      <c r="I325" s="307"/>
      <c r="K325" s="307"/>
      <c r="L325" s="308" t="s">
        <v>234</v>
      </c>
      <c r="O325" s="293">
        <v>3</v>
      </c>
    </row>
    <row r="326" spans="1:80" x14ac:dyDescent="0.2">
      <c r="A326" s="302"/>
      <c r="B326" s="303"/>
      <c r="C326" s="304"/>
      <c r="D326" s="305"/>
      <c r="E326" s="305"/>
      <c r="F326" s="305"/>
      <c r="G326" s="306"/>
      <c r="I326" s="307"/>
      <c r="K326" s="307"/>
      <c r="L326" s="308"/>
      <c r="O326" s="293">
        <v>3</v>
      </c>
    </row>
    <row r="327" spans="1:80" ht="22.5" x14ac:dyDescent="0.2">
      <c r="A327" s="302"/>
      <c r="B327" s="303"/>
      <c r="C327" s="304" t="s">
        <v>271</v>
      </c>
      <c r="D327" s="305"/>
      <c r="E327" s="305"/>
      <c r="F327" s="305"/>
      <c r="G327" s="306"/>
      <c r="I327" s="307"/>
      <c r="K327" s="307"/>
      <c r="L327" s="308" t="s">
        <v>271</v>
      </c>
      <c r="O327" s="293">
        <v>3</v>
      </c>
    </row>
    <row r="328" spans="1:80" x14ac:dyDescent="0.2">
      <c r="A328" s="317"/>
      <c r="B328" s="318" t="s">
        <v>101</v>
      </c>
      <c r="C328" s="319" t="s">
        <v>268</v>
      </c>
      <c r="D328" s="320"/>
      <c r="E328" s="321"/>
      <c r="F328" s="322"/>
      <c r="G328" s="323">
        <f>SUM(G323:G327)</f>
        <v>0</v>
      </c>
      <c r="H328" s="324"/>
      <c r="I328" s="325">
        <f>SUM(I323:I327)</f>
        <v>0</v>
      </c>
      <c r="J328" s="324"/>
      <c r="K328" s="325">
        <f>SUM(K323:K327)</f>
        <v>0</v>
      </c>
      <c r="O328" s="293">
        <v>4</v>
      </c>
      <c r="BA328" s="326">
        <f>SUM(BA323:BA327)</f>
        <v>0</v>
      </c>
      <c r="BB328" s="326">
        <f>SUM(BB323:BB327)</f>
        <v>0</v>
      </c>
      <c r="BC328" s="326">
        <f>SUM(BC323:BC327)</f>
        <v>0</v>
      </c>
      <c r="BD328" s="326">
        <f>SUM(BD323:BD327)</f>
        <v>0</v>
      </c>
      <c r="BE328" s="326">
        <f>SUM(BE323:BE327)</f>
        <v>0</v>
      </c>
    </row>
    <row r="329" spans="1:80" x14ac:dyDescent="0.2">
      <c r="E329" s="262"/>
    </row>
    <row r="330" spans="1:80" x14ac:dyDescent="0.2">
      <c r="E330" s="262"/>
    </row>
    <row r="331" spans="1:80" x14ac:dyDescent="0.2">
      <c r="E331" s="262"/>
    </row>
    <row r="332" spans="1:80" x14ac:dyDescent="0.2">
      <c r="E332" s="262"/>
    </row>
    <row r="333" spans="1:80" x14ac:dyDescent="0.2">
      <c r="E333" s="262"/>
    </row>
    <row r="334" spans="1:80" x14ac:dyDescent="0.2">
      <c r="E334" s="262"/>
    </row>
    <row r="335" spans="1:80" x14ac:dyDescent="0.2">
      <c r="E335" s="262"/>
    </row>
    <row r="336" spans="1:80" x14ac:dyDescent="0.2">
      <c r="E336" s="262"/>
    </row>
    <row r="337" spans="1:7" x14ac:dyDescent="0.2">
      <c r="E337" s="262"/>
    </row>
    <row r="338" spans="1:7" x14ac:dyDescent="0.2">
      <c r="E338" s="262"/>
    </row>
    <row r="339" spans="1:7" x14ac:dyDescent="0.2">
      <c r="E339" s="262"/>
    </row>
    <row r="340" spans="1:7" x14ac:dyDescent="0.2">
      <c r="E340" s="262"/>
    </row>
    <row r="341" spans="1:7" x14ac:dyDescent="0.2">
      <c r="E341" s="262"/>
    </row>
    <row r="342" spans="1:7" x14ac:dyDescent="0.2">
      <c r="E342" s="262"/>
    </row>
    <row r="343" spans="1:7" x14ac:dyDescent="0.2">
      <c r="E343" s="262"/>
    </row>
    <row r="344" spans="1:7" x14ac:dyDescent="0.2">
      <c r="E344" s="262"/>
    </row>
    <row r="345" spans="1:7" x14ac:dyDescent="0.2">
      <c r="E345" s="262"/>
    </row>
    <row r="346" spans="1:7" x14ac:dyDescent="0.2">
      <c r="E346" s="262"/>
    </row>
    <row r="347" spans="1:7" x14ac:dyDescent="0.2">
      <c r="E347" s="262"/>
    </row>
    <row r="348" spans="1:7" x14ac:dyDescent="0.2">
      <c r="E348" s="262"/>
    </row>
    <row r="349" spans="1:7" x14ac:dyDescent="0.2">
      <c r="E349" s="262"/>
    </row>
    <row r="350" spans="1:7" x14ac:dyDescent="0.2">
      <c r="E350" s="262"/>
    </row>
    <row r="351" spans="1:7" x14ac:dyDescent="0.2">
      <c r="E351" s="262"/>
    </row>
    <row r="352" spans="1:7" x14ac:dyDescent="0.2">
      <c r="A352" s="316"/>
      <c r="B352" s="316"/>
      <c r="C352" s="316"/>
      <c r="D352" s="316"/>
      <c r="E352" s="316"/>
      <c r="F352" s="316"/>
      <c r="G352" s="316"/>
    </row>
    <row r="353" spans="1:7" x14ac:dyDescent="0.2">
      <c r="A353" s="316"/>
      <c r="B353" s="316"/>
      <c r="C353" s="316"/>
      <c r="D353" s="316"/>
      <c r="E353" s="316"/>
      <c r="F353" s="316"/>
      <c r="G353" s="316"/>
    </row>
    <row r="354" spans="1:7" x14ac:dyDescent="0.2">
      <c r="A354" s="316"/>
      <c r="B354" s="316"/>
      <c r="C354" s="316"/>
      <c r="D354" s="316"/>
      <c r="E354" s="316"/>
      <c r="F354" s="316"/>
      <c r="G354" s="316"/>
    </row>
    <row r="355" spans="1:7" x14ac:dyDescent="0.2">
      <c r="A355" s="316"/>
      <c r="B355" s="316"/>
      <c r="C355" s="316"/>
      <c r="D355" s="316"/>
      <c r="E355" s="316"/>
      <c r="F355" s="316"/>
      <c r="G355" s="316"/>
    </row>
    <row r="356" spans="1:7" x14ac:dyDescent="0.2">
      <c r="E356" s="262"/>
    </row>
    <row r="357" spans="1:7" x14ac:dyDescent="0.2">
      <c r="E357" s="262"/>
    </row>
    <row r="358" spans="1:7" x14ac:dyDescent="0.2">
      <c r="E358" s="262"/>
    </row>
    <row r="359" spans="1:7" x14ac:dyDescent="0.2">
      <c r="E359" s="262"/>
    </row>
    <row r="360" spans="1:7" x14ac:dyDescent="0.2">
      <c r="E360" s="262"/>
    </row>
    <row r="361" spans="1:7" x14ac:dyDescent="0.2">
      <c r="E361" s="262"/>
    </row>
    <row r="362" spans="1:7" x14ac:dyDescent="0.2">
      <c r="E362" s="262"/>
    </row>
    <row r="363" spans="1:7" x14ac:dyDescent="0.2">
      <c r="E363" s="262"/>
    </row>
    <row r="364" spans="1:7" x14ac:dyDescent="0.2">
      <c r="E364" s="262"/>
    </row>
    <row r="365" spans="1:7" x14ac:dyDescent="0.2">
      <c r="E365" s="262"/>
    </row>
    <row r="366" spans="1:7" x14ac:dyDescent="0.2">
      <c r="E366" s="262"/>
    </row>
    <row r="367" spans="1:7" x14ac:dyDescent="0.2">
      <c r="E367" s="262"/>
    </row>
    <row r="368" spans="1:7" x14ac:dyDescent="0.2">
      <c r="E368" s="262"/>
    </row>
    <row r="369" spans="5:5" x14ac:dyDescent="0.2">
      <c r="E369" s="262"/>
    </row>
    <row r="370" spans="5:5" x14ac:dyDescent="0.2">
      <c r="E370" s="262"/>
    </row>
    <row r="371" spans="5:5" x14ac:dyDescent="0.2">
      <c r="E371" s="262"/>
    </row>
    <row r="372" spans="5:5" x14ac:dyDescent="0.2">
      <c r="E372" s="262"/>
    </row>
    <row r="373" spans="5:5" x14ac:dyDescent="0.2">
      <c r="E373" s="262"/>
    </row>
    <row r="374" spans="5:5" x14ac:dyDescent="0.2">
      <c r="E374" s="262"/>
    </row>
    <row r="375" spans="5:5" x14ac:dyDescent="0.2">
      <c r="E375" s="262"/>
    </row>
    <row r="376" spans="5:5" x14ac:dyDescent="0.2">
      <c r="E376" s="262"/>
    </row>
    <row r="377" spans="5:5" x14ac:dyDescent="0.2">
      <c r="E377" s="262"/>
    </row>
    <row r="378" spans="5:5" x14ac:dyDescent="0.2">
      <c r="E378" s="262"/>
    </row>
    <row r="379" spans="5:5" x14ac:dyDescent="0.2">
      <c r="E379" s="262"/>
    </row>
    <row r="380" spans="5:5" x14ac:dyDescent="0.2">
      <c r="E380" s="262"/>
    </row>
    <row r="381" spans="5:5" x14ac:dyDescent="0.2">
      <c r="E381" s="262"/>
    </row>
    <row r="382" spans="5:5" x14ac:dyDescent="0.2">
      <c r="E382" s="262"/>
    </row>
    <row r="383" spans="5:5" x14ac:dyDescent="0.2">
      <c r="E383" s="262"/>
    </row>
    <row r="384" spans="5:5" x14ac:dyDescent="0.2">
      <c r="E384" s="262"/>
    </row>
    <row r="385" spans="1:7" x14ac:dyDescent="0.2">
      <c r="E385" s="262"/>
    </row>
    <row r="386" spans="1:7" x14ac:dyDescent="0.2">
      <c r="E386" s="262"/>
    </row>
    <row r="387" spans="1:7" x14ac:dyDescent="0.2">
      <c r="A387" s="327"/>
      <c r="B387" s="327"/>
    </row>
    <row r="388" spans="1:7" x14ac:dyDescent="0.2">
      <c r="A388" s="316"/>
      <c r="B388" s="316"/>
      <c r="C388" s="328"/>
      <c r="D388" s="328"/>
      <c r="E388" s="329"/>
      <c r="F388" s="328"/>
      <c r="G388" s="330"/>
    </row>
    <row r="389" spans="1:7" x14ac:dyDescent="0.2">
      <c r="A389" s="331"/>
      <c r="B389" s="331"/>
      <c r="C389" s="316"/>
      <c r="D389" s="316"/>
      <c r="E389" s="332"/>
      <c r="F389" s="316"/>
      <c r="G389" s="316"/>
    </row>
    <row r="390" spans="1:7" x14ac:dyDescent="0.2">
      <c r="A390" s="316"/>
      <c r="B390" s="316"/>
      <c r="C390" s="316"/>
      <c r="D390" s="316"/>
      <c r="E390" s="332"/>
      <c r="F390" s="316"/>
      <c r="G390" s="316"/>
    </row>
    <row r="391" spans="1:7" x14ac:dyDescent="0.2">
      <c r="A391" s="316"/>
      <c r="B391" s="316"/>
      <c r="C391" s="316"/>
      <c r="D391" s="316"/>
      <c r="E391" s="332"/>
      <c r="F391" s="316"/>
      <c r="G391" s="316"/>
    </row>
    <row r="392" spans="1:7" x14ac:dyDescent="0.2">
      <c r="A392" s="316"/>
      <c r="B392" s="316"/>
      <c r="C392" s="316"/>
      <c r="D392" s="316"/>
      <c r="E392" s="332"/>
      <c r="F392" s="316"/>
      <c r="G392" s="316"/>
    </row>
    <row r="393" spans="1:7" x14ac:dyDescent="0.2">
      <c r="A393" s="316"/>
      <c r="B393" s="316"/>
      <c r="C393" s="316"/>
      <c r="D393" s="316"/>
      <c r="E393" s="332"/>
      <c r="F393" s="316"/>
      <c r="G393" s="316"/>
    </row>
    <row r="394" spans="1:7" x14ac:dyDescent="0.2">
      <c r="A394" s="316"/>
      <c r="B394" s="316"/>
      <c r="C394" s="316"/>
      <c r="D394" s="316"/>
      <c r="E394" s="332"/>
      <c r="F394" s="316"/>
      <c r="G394" s="316"/>
    </row>
    <row r="395" spans="1:7" x14ac:dyDescent="0.2">
      <c r="A395" s="316"/>
      <c r="B395" s="316"/>
      <c r="C395" s="316"/>
      <c r="D395" s="316"/>
      <c r="E395" s="332"/>
      <c r="F395" s="316"/>
      <c r="G395" s="316"/>
    </row>
    <row r="396" spans="1:7" x14ac:dyDescent="0.2">
      <c r="A396" s="316"/>
      <c r="B396" s="316"/>
      <c r="C396" s="316"/>
      <c r="D396" s="316"/>
      <c r="E396" s="332"/>
      <c r="F396" s="316"/>
      <c r="G396" s="316"/>
    </row>
    <row r="397" spans="1:7" x14ac:dyDescent="0.2">
      <c r="A397" s="316"/>
      <c r="B397" s="316"/>
      <c r="C397" s="316"/>
      <c r="D397" s="316"/>
      <c r="E397" s="332"/>
      <c r="F397" s="316"/>
      <c r="G397" s="316"/>
    </row>
    <row r="398" spans="1:7" x14ac:dyDescent="0.2">
      <c r="A398" s="316"/>
      <c r="B398" s="316"/>
      <c r="C398" s="316"/>
      <c r="D398" s="316"/>
      <c r="E398" s="332"/>
      <c r="F398" s="316"/>
      <c r="G398" s="316"/>
    </row>
    <row r="399" spans="1:7" x14ac:dyDescent="0.2">
      <c r="A399" s="316"/>
      <c r="B399" s="316"/>
      <c r="C399" s="316"/>
      <c r="D399" s="316"/>
      <c r="E399" s="332"/>
      <c r="F399" s="316"/>
      <c r="G399" s="316"/>
    </row>
    <row r="400" spans="1:7" x14ac:dyDescent="0.2">
      <c r="A400" s="316"/>
      <c r="B400" s="316"/>
      <c r="C400" s="316"/>
      <c r="D400" s="316"/>
      <c r="E400" s="332"/>
      <c r="F400" s="316"/>
      <c r="G400" s="316"/>
    </row>
    <row r="401" spans="1:7" x14ac:dyDescent="0.2">
      <c r="A401" s="316"/>
      <c r="B401" s="316"/>
      <c r="C401" s="316"/>
      <c r="D401" s="316"/>
      <c r="E401" s="332"/>
      <c r="F401" s="316"/>
      <c r="G401" s="316"/>
    </row>
  </sheetData>
  <mergeCells count="241">
    <mergeCell ref="C325:G325"/>
    <mergeCell ref="C326:G326"/>
    <mergeCell ref="C327:G327"/>
    <mergeCell ref="C308:D308"/>
    <mergeCell ref="C313:D313"/>
    <mergeCell ref="C314:D314"/>
    <mergeCell ref="C316:D316"/>
    <mergeCell ref="C317:D317"/>
    <mergeCell ref="C318:D318"/>
    <mergeCell ref="C319:D319"/>
    <mergeCell ref="C320:D320"/>
    <mergeCell ref="C294:D294"/>
    <mergeCell ref="C295:D295"/>
    <mergeCell ref="C296:D296"/>
    <mergeCell ref="C297:D297"/>
    <mergeCell ref="C298:D298"/>
    <mergeCell ref="C300:G300"/>
    <mergeCell ref="C301:G301"/>
    <mergeCell ref="C302:G302"/>
    <mergeCell ref="C303:D303"/>
    <mergeCell ref="C285:D285"/>
    <mergeCell ref="C286:D286"/>
    <mergeCell ref="C287:D287"/>
    <mergeCell ref="C288:D288"/>
    <mergeCell ref="C289:D289"/>
    <mergeCell ref="C304:D304"/>
    <mergeCell ref="C305:D305"/>
    <mergeCell ref="C306:D306"/>
    <mergeCell ref="C307:D307"/>
    <mergeCell ref="C277:D277"/>
    <mergeCell ref="C279:D279"/>
    <mergeCell ref="C280:D280"/>
    <mergeCell ref="C281:D281"/>
    <mergeCell ref="C282:D282"/>
    <mergeCell ref="C283:D283"/>
    <mergeCell ref="C269:D269"/>
    <mergeCell ref="C271:D271"/>
    <mergeCell ref="C272:D272"/>
    <mergeCell ref="C273:D273"/>
    <mergeCell ref="C274:D274"/>
    <mergeCell ref="C275:D275"/>
    <mergeCell ref="C256:D256"/>
    <mergeCell ref="C257:D257"/>
    <mergeCell ref="C258:D258"/>
    <mergeCell ref="C263:D263"/>
    <mergeCell ref="C265:D265"/>
    <mergeCell ref="C266:D266"/>
    <mergeCell ref="C267:D267"/>
    <mergeCell ref="C268:D268"/>
    <mergeCell ref="C240:D240"/>
    <mergeCell ref="C245:D245"/>
    <mergeCell ref="C247:D247"/>
    <mergeCell ref="C248:D248"/>
    <mergeCell ref="C250:D250"/>
    <mergeCell ref="C252:D252"/>
    <mergeCell ref="C254:D254"/>
    <mergeCell ref="C255:D255"/>
    <mergeCell ref="C233:D233"/>
    <mergeCell ref="C234:D234"/>
    <mergeCell ref="C236:D236"/>
    <mergeCell ref="C237:D237"/>
    <mergeCell ref="C238:D238"/>
    <mergeCell ref="C239:D239"/>
    <mergeCell ref="C226:D226"/>
    <mergeCell ref="C227:D227"/>
    <mergeCell ref="C229:G229"/>
    <mergeCell ref="C230:D230"/>
    <mergeCell ref="C231:D231"/>
    <mergeCell ref="C232:D232"/>
    <mergeCell ref="C219:D219"/>
    <mergeCell ref="C220:D220"/>
    <mergeCell ref="C221:D221"/>
    <mergeCell ref="C223:D223"/>
    <mergeCell ref="C224:D224"/>
    <mergeCell ref="C225:D225"/>
    <mergeCell ref="C212:D212"/>
    <mergeCell ref="C213:D213"/>
    <mergeCell ref="C214:D214"/>
    <mergeCell ref="C215:D215"/>
    <mergeCell ref="C217:D217"/>
    <mergeCell ref="C218:D218"/>
    <mergeCell ref="C204:D204"/>
    <mergeCell ref="C205:D205"/>
    <mergeCell ref="C206:D206"/>
    <mergeCell ref="C207:D207"/>
    <mergeCell ref="C209:D209"/>
    <mergeCell ref="C211:D211"/>
    <mergeCell ref="C189:G189"/>
    <mergeCell ref="C190:D190"/>
    <mergeCell ref="C191:D191"/>
    <mergeCell ref="C192:D192"/>
    <mergeCell ref="C193:D193"/>
    <mergeCell ref="C194:D194"/>
    <mergeCell ref="C196:D196"/>
    <mergeCell ref="C197:D197"/>
    <mergeCell ref="C198:D198"/>
    <mergeCell ref="C182:G182"/>
    <mergeCell ref="C183:D183"/>
    <mergeCell ref="C184:D184"/>
    <mergeCell ref="C199:D199"/>
    <mergeCell ref="C200:D200"/>
    <mergeCell ref="C202:G202"/>
    <mergeCell ref="C203:D203"/>
    <mergeCell ref="C175:D175"/>
    <mergeCell ref="C176:D176"/>
    <mergeCell ref="C177:D177"/>
    <mergeCell ref="C164:D164"/>
    <mergeCell ref="C165:D165"/>
    <mergeCell ref="C166:D166"/>
    <mergeCell ref="C167:D167"/>
    <mergeCell ref="C168:D168"/>
    <mergeCell ref="C153:D153"/>
    <mergeCell ref="C154:D154"/>
    <mergeCell ref="C155:D155"/>
    <mergeCell ref="C159:D159"/>
    <mergeCell ref="C160:D160"/>
    <mergeCell ref="C161:D161"/>
    <mergeCell ref="C162:D162"/>
    <mergeCell ref="C163:D163"/>
    <mergeCell ref="C146:D146"/>
    <mergeCell ref="C147:D147"/>
    <mergeCell ref="C148:D148"/>
    <mergeCell ref="C149:D149"/>
    <mergeCell ref="C151:D151"/>
    <mergeCell ref="C152:D152"/>
    <mergeCell ref="C139:D139"/>
    <mergeCell ref="C140:D140"/>
    <mergeCell ref="C141:D141"/>
    <mergeCell ref="C142:D142"/>
    <mergeCell ref="C144:G144"/>
    <mergeCell ref="C145:D145"/>
    <mergeCell ref="C132:D132"/>
    <mergeCell ref="C133:D133"/>
    <mergeCell ref="C134:D134"/>
    <mergeCell ref="C135:D135"/>
    <mergeCell ref="C137:G137"/>
    <mergeCell ref="C138:D138"/>
    <mergeCell ref="C125:D125"/>
    <mergeCell ref="C126:D126"/>
    <mergeCell ref="C127:D127"/>
    <mergeCell ref="C128:D128"/>
    <mergeCell ref="C130:G130"/>
    <mergeCell ref="C131:D131"/>
    <mergeCell ref="C118:D118"/>
    <mergeCell ref="C119:D119"/>
    <mergeCell ref="C120:D120"/>
    <mergeCell ref="C121:D121"/>
    <mergeCell ref="C122:D122"/>
    <mergeCell ref="C124:D124"/>
    <mergeCell ref="C110:D110"/>
    <mergeCell ref="C112:D112"/>
    <mergeCell ref="C113:D113"/>
    <mergeCell ref="C114:D114"/>
    <mergeCell ref="C115:D115"/>
    <mergeCell ref="C116:D116"/>
    <mergeCell ref="C102:D102"/>
    <mergeCell ref="C103:D103"/>
    <mergeCell ref="C104:D104"/>
    <mergeCell ref="C105:D105"/>
    <mergeCell ref="C106:D106"/>
    <mergeCell ref="C108:D108"/>
    <mergeCell ref="C93:D93"/>
    <mergeCell ref="C95:G95"/>
    <mergeCell ref="C96:D96"/>
    <mergeCell ref="C97:D97"/>
    <mergeCell ref="C99:D99"/>
    <mergeCell ref="C101:G101"/>
    <mergeCell ref="C86:D86"/>
    <mergeCell ref="C87:D87"/>
    <mergeCell ref="C89:D89"/>
    <mergeCell ref="C90:D90"/>
    <mergeCell ref="C91:D91"/>
    <mergeCell ref="C92:D92"/>
    <mergeCell ref="C79:D79"/>
    <mergeCell ref="C80:D80"/>
    <mergeCell ref="C82:G82"/>
    <mergeCell ref="C83:D83"/>
    <mergeCell ref="C84:D84"/>
    <mergeCell ref="C85:D85"/>
    <mergeCell ref="C71:G71"/>
    <mergeCell ref="C72:D72"/>
    <mergeCell ref="C74:D74"/>
    <mergeCell ref="C76:D76"/>
    <mergeCell ref="C77:D77"/>
    <mergeCell ref="C78:D78"/>
    <mergeCell ref="C63:D63"/>
    <mergeCell ref="C65:D65"/>
    <mergeCell ref="C66:D66"/>
    <mergeCell ref="C67:D67"/>
    <mergeCell ref="C68:D68"/>
    <mergeCell ref="C69:D69"/>
    <mergeCell ref="C55:D55"/>
    <mergeCell ref="C56:D56"/>
    <mergeCell ref="C57:D57"/>
    <mergeCell ref="C58:D58"/>
    <mergeCell ref="C60:D60"/>
    <mergeCell ref="C61:D61"/>
    <mergeCell ref="C48:D48"/>
    <mergeCell ref="C49:D49"/>
    <mergeCell ref="C50:D50"/>
    <mergeCell ref="C52:D52"/>
    <mergeCell ref="C53:D53"/>
    <mergeCell ref="C54:D54"/>
    <mergeCell ref="C41:D41"/>
    <mergeCell ref="C42:D42"/>
    <mergeCell ref="C43:D43"/>
    <mergeCell ref="C44:D44"/>
    <mergeCell ref="C46:D46"/>
    <mergeCell ref="C47:D47"/>
    <mergeCell ref="C34:D34"/>
    <mergeCell ref="C35:D35"/>
    <mergeCell ref="C36:D36"/>
    <mergeCell ref="C37:D37"/>
    <mergeCell ref="C39:D39"/>
    <mergeCell ref="C40:D40"/>
    <mergeCell ref="C28:D28"/>
    <mergeCell ref="C29:D29"/>
    <mergeCell ref="C30:D30"/>
    <mergeCell ref="C31:D31"/>
    <mergeCell ref="C32:D32"/>
    <mergeCell ref="C33:D33"/>
    <mergeCell ref="C20:D20"/>
    <mergeCell ref="C21:D21"/>
    <mergeCell ref="C23:G23"/>
    <mergeCell ref="C24:D24"/>
    <mergeCell ref="C25:D25"/>
    <mergeCell ref="C27:D27"/>
    <mergeCell ref="C14:D14"/>
    <mergeCell ref="C15:D15"/>
    <mergeCell ref="C16:D16"/>
    <mergeCell ref="C17:D17"/>
    <mergeCell ref="C18:D18"/>
    <mergeCell ref="C19:D19"/>
    <mergeCell ref="A1:G1"/>
    <mergeCell ref="A3:B3"/>
    <mergeCell ref="A4:B4"/>
    <mergeCell ref="E4:G4"/>
    <mergeCell ref="C9:D9"/>
    <mergeCell ref="C11:G11"/>
    <mergeCell ref="C12:G12"/>
    <mergeCell ref="C13:D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3"/>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2858</v>
      </c>
      <c r="D2" s="106" t="s">
        <v>2859</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2332</v>
      </c>
      <c r="B5" s="119"/>
      <c r="C5" s="120" t="s">
        <v>2333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'Z01 01-05 Rek'!E10</f>
        <v>0</v>
      </c>
      <c r="D15" s="161" t="str">
        <f>'Z01 01-05 Rek'!A15</f>
        <v>Ztížené výrobní podmínky</v>
      </c>
      <c r="E15" s="162"/>
      <c r="F15" s="163"/>
      <c r="G15" s="160">
        <f>'Z01 01-05 Rek'!I15</f>
        <v>0</v>
      </c>
    </row>
    <row r="16" spans="1:57" ht="15.95" customHeight="1" x14ac:dyDescent="0.2">
      <c r="A16" s="158" t="s">
        <v>52</v>
      </c>
      <c r="B16" s="159" t="s">
        <v>53</v>
      </c>
      <c r="C16" s="160">
        <f>'Z01 01-05 Rek'!F10</f>
        <v>0</v>
      </c>
      <c r="D16" s="110" t="str">
        <f>'Z01 01-05 Rek'!A16</f>
        <v>Oborová přirážka</v>
      </c>
      <c r="E16" s="164"/>
      <c r="F16" s="165"/>
      <c r="G16" s="160">
        <f>'Z01 01-05 Rek'!I16</f>
        <v>0</v>
      </c>
    </row>
    <row r="17" spans="1:7" ht="15.95" customHeight="1" x14ac:dyDescent="0.2">
      <c r="A17" s="158" t="s">
        <v>54</v>
      </c>
      <c r="B17" s="159" t="s">
        <v>55</v>
      </c>
      <c r="C17" s="160">
        <f>'Z01 01-05 Rek'!H10</f>
        <v>0</v>
      </c>
      <c r="D17" s="110" t="str">
        <f>'Z01 01-05 Rek'!A17</f>
        <v>Přesun stavebních kapacit</v>
      </c>
      <c r="E17" s="164"/>
      <c r="F17" s="165"/>
      <c r="G17" s="160">
        <f>'Z01 01-05 Rek'!I17</f>
        <v>0</v>
      </c>
    </row>
    <row r="18" spans="1:7" ht="15.95" customHeight="1" x14ac:dyDescent="0.2">
      <c r="A18" s="166" t="s">
        <v>56</v>
      </c>
      <c r="B18" s="167" t="s">
        <v>57</v>
      </c>
      <c r="C18" s="160">
        <f>'Z01 01-05 Rek'!G10</f>
        <v>0</v>
      </c>
      <c r="D18" s="110" t="str">
        <f>'Z01 01-05 Rek'!A18</f>
        <v>Mimostaveništní doprava</v>
      </c>
      <c r="E18" s="164"/>
      <c r="F18" s="165"/>
      <c r="G18" s="160">
        <f>'Z01 01-05 Rek'!I18</f>
        <v>0</v>
      </c>
    </row>
    <row r="19" spans="1:7" ht="15.95" customHeight="1" x14ac:dyDescent="0.2">
      <c r="A19" s="168" t="s">
        <v>58</v>
      </c>
      <c r="B19" s="159"/>
      <c r="C19" s="160">
        <f>SUM(C15:C18)</f>
        <v>0</v>
      </c>
      <c r="D19" s="110" t="str">
        <f>'Z01 01-05 Rek'!A19</f>
        <v>Zařízení staveniště</v>
      </c>
      <c r="E19" s="164"/>
      <c r="F19" s="165"/>
      <c r="G19" s="160">
        <f>'Z01 01-05 Rek'!I19</f>
        <v>0</v>
      </c>
    </row>
    <row r="20" spans="1:7" ht="15.95" customHeight="1" x14ac:dyDescent="0.2">
      <c r="A20" s="168"/>
      <c r="B20" s="159"/>
      <c r="C20" s="160"/>
      <c r="D20" s="110" t="str">
        <f>'Z01 01-05 Rek'!A20</f>
        <v>Provoz investora</v>
      </c>
      <c r="E20" s="164"/>
      <c r="F20" s="165"/>
      <c r="G20" s="160">
        <f>'Z01 01-05 Rek'!I20</f>
        <v>0</v>
      </c>
    </row>
    <row r="21" spans="1:7" ht="15.95" customHeight="1" x14ac:dyDescent="0.2">
      <c r="A21" s="168" t="s">
        <v>29</v>
      </c>
      <c r="B21" s="159"/>
      <c r="C21" s="160">
        <f>'Z01 01-05 Rek'!I10</f>
        <v>0</v>
      </c>
      <c r="D21" s="110" t="str">
        <f>'Z01 01-05 Rek'!A21</f>
        <v>Kompletační činnost (IČD)</v>
      </c>
      <c r="E21" s="164"/>
      <c r="F21" s="165"/>
      <c r="G21" s="160">
        <f>'Z01 01-05 Rek'!I21</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'Z01 01-05 Rek'!H23</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4"/>
  <dimension ref="A1:BE74"/>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2858</v>
      </c>
      <c r="I1" s="213"/>
    </row>
    <row r="2" spans="1:57" ht="13.5" thickBot="1" x14ac:dyDescent="0.25">
      <c r="A2" s="214" t="s">
        <v>76</v>
      </c>
      <c r="B2" s="215"/>
      <c r="C2" s="216" t="s">
        <v>2334</v>
      </c>
      <c r="D2" s="217"/>
      <c r="E2" s="218"/>
      <c r="F2" s="217"/>
      <c r="G2" s="219" t="s">
        <v>2859</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'Z01 01-05 Pol'!B7</f>
        <v>62</v>
      </c>
      <c r="B7" s="70" t="str">
        <f>'Z01 01-05 Pol'!C7</f>
        <v>Úpravy povrchů vnější</v>
      </c>
      <c r="D7" s="231"/>
      <c r="E7" s="334">
        <f>'Z01 01-05 Pol'!BA33</f>
        <v>0</v>
      </c>
      <c r="F7" s="335">
        <f>'Z01 01-05 Pol'!BB33</f>
        <v>0</v>
      </c>
      <c r="G7" s="335">
        <f>'Z01 01-05 Pol'!BC33</f>
        <v>0</v>
      </c>
      <c r="H7" s="335">
        <f>'Z01 01-05 Pol'!BD33</f>
        <v>0</v>
      </c>
      <c r="I7" s="336">
        <f>'Z01 01-05 Pol'!BE33</f>
        <v>0</v>
      </c>
    </row>
    <row r="8" spans="1:57" s="138" customFormat="1" x14ac:dyDescent="0.2">
      <c r="A8" s="333" t="str">
        <f>'Z01 01-05 Pol'!B34</f>
        <v>94</v>
      </c>
      <c r="B8" s="70" t="str">
        <f>'Z01 01-05 Pol'!C34</f>
        <v>Lešení a stavební výtahy</v>
      </c>
      <c r="D8" s="231"/>
      <c r="E8" s="334">
        <f>'Z01 01-05 Pol'!BA37</f>
        <v>0</v>
      </c>
      <c r="F8" s="335">
        <f>'Z01 01-05 Pol'!BB37</f>
        <v>0</v>
      </c>
      <c r="G8" s="335">
        <f>'Z01 01-05 Pol'!BC37</f>
        <v>0</v>
      </c>
      <c r="H8" s="335">
        <f>'Z01 01-05 Pol'!BD37</f>
        <v>0</v>
      </c>
      <c r="I8" s="336">
        <f>'Z01 01-05 Pol'!BE37</f>
        <v>0</v>
      </c>
    </row>
    <row r="9" spans="1:57" s="138" customFormat="1" ht="13.5" thickBot="1" x14ac:dyDescent="0.25">
      <c r="A9" s="333" t="str">
        <f>'Z01 01-05 Pol'!B38</f>
        <v>99</v>
      </c>
      <c r="B9" s="70" t="str">
        <f>'Z01 01-05 Pol'!C38</f>
        <v>Staveništní přesun hmot</v>
      </c>
      <c r="D9" s="231"/>
      <c r="E9" s="334">
        <f>'Z01 01-05 Pol'!BA40</f>
        <v>0</v>
      </c>
      <c r="F9" s="335">
        <f>'Z01 01-05 Pol'!BB40</f>
        <v>0</v>
      </c>
      <c r="G9" s="335">
        <f>'Z01 01-05 Pol'!BC40</f>
        <v>0</v>
      </c>
      <c r="H9" s="335">
        <f>'Z01 01-05 Pol'!BD40</f>
        <v>0</v>
      </c>
      <c r="I9" s="336">
        <f>'Z01 01-05 Pol'!BE40</f>
        <v>0</v>
      </c>
    </row>
    <row r="10" spans="1:57" s="14" customFormat="1" ht="13.5" thickBot="1" x14ac:dyDescent="0.25">
      <c r="A10" s="232"/>
      <c r="B10" s="233" t="s">
        <v>79</v>
      </c>
      <c r="C10" s="233"/>
      <c r="D10" s="234"/>
      <c r="E10" s="235">
        <f>SUM(E7:E9)</f>
        <v>0</v>
      </c>
      <c r="F10" s="236">
        <f>SUM(F7:F9)</f>
        <v>0</v>
      </c>
      <c r="G10" s="236">
        <f>SUM(G7:G9)</f>
        <v>0</v>
      </c>
      <c r="H10" s="236">
        <f>SUM(H7:H9)</f>
        <v>0</v>
      </c>
      <c r="I10" s="237">
        <f>SUM(I7:I9)</f>
        <v>0</v>
      </c>
    </row>
    <row r="11" spans="1:57" x14ac:dyDescent="0.2">
      <c r="A11" s="138"/>
      <c r="B11" s="138"/>
      <c r="C11" s="138"/>
      <c r="D11" s="138"/>
      <c r="E11" s="138"/>
      <c r="F11" s="138"/>
      <c r="G11" s="138"/>
      <c r="H11" s="138"/>
      <c r="I11" s="138"/>
    </row>
    <row r="12" spans="1:57" ht="19.5" customHeight="1" x14ac:dyDescent="0.25">
      <c r="A12" s="223" t="s">
        <v>80</v>
      </c>
      <c r="B12" s="223"/>
      <c r="C12" s="223"/>
      <c r="D12" s="223"/>
      <c r="E12" s="223"/>
      <c r="F12" s="223"/>
      <c r="G12" s="238"/>
      <c r="H12" s="223"/>
      <c r="I12" s="223"/>
      <c r="BA12" s="144"/>
      <c r="BB12" s="144"/>
      <c r="BC12" s="144"/>
      <c r="BD12" s="144"/>
      <c r="BE12" s="144"/>
    </row>
    <row r="13" spans="1:57" ht="13.5" thickBot="1" x14ac:dyDescent="0.25"/>
    <row r="14" spans="1:57" x14ac:dyDescent="0.2">
      <c r="A14" s="176" t="s">
        <v>81</v>
      </c>
      <c r="B14" s="177"/>
      <c r="C14" s="177"/>
      <c r="D14" s="239"/>
      <c r="E14" s="240" t="s">
        <v>82</v>
      </c>
      <c r="F14" s="241" t="s">
        <v>12</v>
      </c>
      <c r="G14" s="242" t="s">
        <v>83</v>
      </c>
      <c r="H14" s="243"/>
      <c r="I14" s="244" t="s">
        <v>82</v>
      </c>
    </row>
    <row r="15" spans="1:57" x14ac:dyDescent="0.2">
      <c r="A15" s="168" t="s">
        <v>145</v>
      </c>
      <c r="B15" s="159"/>
      <c r="C15" s="159"/>
      <c r="D15" s="245"/>
      <c r="E15" s="246"/>
      <c r="F15" s="247"/>
      <c r="G15" s="248">
        <v>0</v>
      </c>
      <c r="H15" s="249"/>
      <c r="I15" s="250">
        <f>E15+F15*G15/100</f>
        <v>0</v>
      </c>
      <c r="BA15" s="1">
        <v>0</v>
      </c>
    </row>
    <row r="16" spans="1:57" x14ac:dyDescent="0.2">
      <c r="A16" s="168" t="s">
        <v>146</v>
      </c>
      <c r="B16" s="159"/>
      <c r="C16" s="159"/>
      <c r="D16" s="245"/>
      <c r="E16" s="246"/>
      <c r="F16" s="247"/>
      <c r="G16" s="248">
        <v>0</v>
      </c>
      <c r="H16" s="249"/>
      <c r="I16" s="250">
        <f>E16+F16*G16/100</f>
        <v>0</v>
      </c>
      <c r="BA16" s="1">
        <v>0</v>
      </c>
    </row>
    <row r="17" spans="1:53" x14ac:dyDescent="0.2">
      <c r="A17" s="168" t="s">
        <v>147</v>
      </c>
      <c r="B17" s="159"/>
      <c r="C17" s="159"/>
      <c r="D17" s="245"/>
      <c r="E17" s="246"/>
      <c r="F17" s="247"/>
      <c r="G17" s="248">
        <v>0</v>
      </c>
      <c r="H17" s="249"/>
      <c r="I17" s="250">
        <f>E17+F17*G17/100</f>
        <v>0</v>
      </c>
      <c r="BA17" s="1">
        <v>0</v>
      </c>
    </row>
    <row r="18" spans="1:53" x14ac:dyDescent="0.2">
      <c r="A18" s="168" t="s">
        <v>148</v>
      </c>
      <c r="B18" s="159"/>
      <c r="C18" s="159"/>
      <c r="D18" s="245"/>
      <c r="E18" s="246"/>
      <c r="F18" s="247"/>
      <c r="G18" s="248">
        <v>0</v>
      </c>
      <c r="H18" s="249"/>
      <c r="I18" s="250">
        <f>E18+F18*G18/100</f>
        <v>0</v>
      </c>
      <c r="BA18" s="1">
        <v>0</v>
      </c>
    </row>
    <row r="19" spans="1:53" x14ac:dyDescent="0.2">
      <c r="A19" s="168" t="s">
        <v>149</v>
      </c>
      <c r="B19" s="159"/>
      <c r="C19" s="159"/>
      <c r="D19" s="245"/>
      <c r="E19" s="246"/>
      <c r="F19" s="247"/>
      <c r="G19" s="248">
        <v>0</v>
      </c>
      <c r="H19" s="249"/>
      <c r="I19" s="250">
        <f>E19+F19*G19/100</f>
        <v>0</v>
      </c>
      <c r="BA19" s="1">
        <v>1</v>
      </c>
    </row>
    <row r="20" spans="1:53" x14ac:dyDescent="0.2">
      <c r="A20" s="168" t="s">
        <v>150</v>
      </c>
      <c r="B20" s="159"/>
      <c r="C20" s="159"/>
      <c r="D20" s="245"/>
      <c r="E20" s="246"/>
      <c r="F20" s="247"/>
      <c r="G20" s="248">
        <v>0</v>
      </c>
      <c r="H20" s="249"/>
      <c r="I20" s="250">
        <f>E20+F20*G20/100</f>
        <v>0</v>
      </c>
      <c r="BA20" s="1">
        <v>1</v>
      </c>
    </row>
    <row r="21" spans="1:53" x14ac:dyDescent="0.2">
      <c r="A21" s="168" t="s">
        <v>151</v>
      </c>
      <c r="B21" s="159"/>
      <c r="C21" s="159"/>
      <c r="D21" s="245"/>
      <c r="E21" s="246"/>
      <c r="F21" s="247"/>
      <c r="G21" s="248">
        <v>0</v>
      </c>
      <c r="H21" s="249"/>
      <c r="I21" s="250">
        <f>E21+F21*G21/100</f>
        <v>0</v>
      </c>
      <c r="BA21" s="1">
        <v>2</v>
      </c>
    </row>
    <row r="22" spans="1:53" x14ac:dyDescent="0.2">
      <c r="A22" s="168" t="s">
        <v>152</v>
      </c>
      <c r="B22" s="159"/>
      <c r="C22" s="159"/>
      <c r="D22" s="245"/>
      <c r="E22" s="246"/>
      <c r="F22" s="247"/>
      <c r="G22" s="248">
        <v>0</v>
      </c>
      <c r="H22" s="249"/>
      <c r="I22" s="250">
        <f>E22+F22*G22/100</f>
        <v>0</v>
      </c>
      <c r="BA22" s="1">
        <v>2</v>
      </c>
    </row>
    <row r="23" spans="1:53" ht="13.5" thickBot="1" x14ac:dyDescent="0.25">
      <c r="A23" s="251"/>
      <c r="B23" s="252" t="s">
        <v>84</v>
      </c>
      <c r="C23" s="253"/>
      <c r="D23" s="254"/>
      <c r="E23" s="255"/>
      <c r="F23" s="256"/>
      <c r="G23" s="256"/>
      <c r="H23" s="257">
        <f>SUM(I15:I22)</f>
        <v>0</v>
      </c>
      <c r="I23" s="258"/>
    </row>
    <row r="25" spans="1:53" x14ac:dyDescent="0.2">
      <c r="B25" s="14"/>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sheetData>
  <mergeCells count="4">
    <mergeCell ref="A1:B1"/>
    <mergeCell ref="A2:B2"/>
    <mergeCell ref="G2:I2"/>
    <mergeCell ref="H23:I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5"/>
  <dimension ref="A1:CB113"/>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'Z01 01-05 Rek'!H1</f>
        <v>01-05</v>
      </c>
      <c r="G3" s="269"/>
    </row>
    <row r="4" spans="1:80" ht="13.5" thickBot="1" x14ac:dyDescent="0.25">
      <c r="A4" s="270" t="s">
        <v>76</v>
      </c>
      <c r="B4" s="215"/>
      <c r="C4" s="216" t="s">
        <v>2334</v>
      </c>
      <c r="D4" s="271"/>
      <c r="E4" s="272" t="str">
        <f>'Z01 01-05 Rek'!G2</f>
        <v>Odstranění objektu SO1 - zateplení stěny kotelny</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846</v>
      </c>
      <c r="C7" s="285" t="s">
        <v>847</v>
      </c>
      <c r="D7" s="286"/>
      <c r="E7" s="287"/>
      <c r="F7" s="287"/>
      <c r="G7" s="288"/>
      <c r="H7" s="289"/>
      <c r="I7" s="290"/>
      <c r="J7" s="291"/>
      <c r="K7" s="292"/>
      <c r="O7" s="293">
        <v>1</v>
      </c>
    </row>
    <row r="8" spans="1:80" x14ac:dyDescent="0.2">
      <c r="A8" s="294">
        <v>1</v>
      </c>
      <c r="B8" s="295" t="s">
        <v>2860</v>
      </c>
      <c r="C8" s="296" t="s">
        <v>2861</v>
      </c>
      <c r="D8" s="297" t="s">
        <v>195</v>
      </c>
      <c r="E8" s="298">
        <v>1.7</v>
      </c>
      <c r="F8" s="298">
        <v>0</v>
      </c>
      <c r="G8" s="299">
        <f>E8*F8</f>
        <v>0</v>
      </c>
      <c r="H8" s="300">
        <v>1.3950000000000001E-2</v>
      </c>
      <c r="I8" s="301">
        <f>E8*H8</f>
        <v>2.3715E-2</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3"/>
      <c r="C9" s="304" t="s">
        <v>2862</v>
      </c>
      <c r="D9" s="305"/>
      <c r="E9" s="305"/>
      <c r="F9" s="305"/>
      <c r="G9" s="306"/>
      <c r="I9" s="307"/>
      <c r="K9" s="307"/>
      <c r="L9" s="308" t="s">
        <v>2862</v>
      </c>
      <c r="O9" s="293">
        <v>3</v>
      </c>
    </row>
    <row r="10" spans="1:80" x14ac:dyDescent="0.2">
      <c r="A10" s="302"/>
      <c r="B10" s="303"/>
      <c r="C10" s="304" t="s">
        <v>2863</v>
      </c>
      <c r="D10" s="305"/>
      <c r="E10" s="305"/>
      <c r="F10" s="305"/>
      <c r="G10" s="306"/>
      <c r="I10" s="307"/>
      <c r="K10" s="307"/>
      <c r="L10" s="308" t="s">
        <v>2863</v>
      </c>
      <c r="O10" s="293">
        <v>3</v>
      </c>
    </row>
    <row r="11" spans="1:80" x14ac:dyDescent="0.2">
      <c r="A11" s="302"/>
      <c r="B11" s="303"/>
      <c r="C11" s="304" t="s">
        <v>2864</v>
      </c>
      <c r="D11" s="305"/>
      <c r="E11" s="305"/>
      <c r="F11" s="305"/>
      <c r="G11" s="306"/>
      <c r="I11" s="307"/>
      <c r="K11" s="307"/>
      <c r="L11" s="308" t="s">
        <v>2864</v>
      </c>
      <c r="O11" s="293">
        <v>3</v>
      </c>
    </row>
    <row r="12" spans="1:80" x14ac:dyDescent="0.2">
      <c r="A12" s="302"/>
      <c r="B12" s="309"/>
      <c r="C12" s="310" t="s">
        <v>2865</v>
      </c>
      <c r="D12" s="311"/>
      <c r="E12" s="312">
        <v>1.7</v>
      </c>
      <c r="F12" s="313"/>
      <c r="G12" s="314"/>
      <c r="H12" s="315"/>
      <c r="I12" s="307"/>
      <c r="J12" s="316"/>
      <c r="K12" s="307"/>
      <c r="M12" s="308" t="s">
        <v>2865</v>
      </c>
      <c r="O12" s="293"/>
    </row>
    <row r="13" spans="1:80" x14ac:dyDescent="0.2">
      <c r="A13" s="294">
        <v>2</v>
      </c>
      <c r="B13" s="295" t="s">
        <v>2866</v>
      </c>
      <c r="C13" s="296" t="s">
        <v>2867</v>
      </c>
      <c r="D13" s="297" t="s">
        <v>202</v>
      </c>
      <c r="E13" s="298">
        <v>3.4</v>
      </c>
      <c r="F13" s="298">
        <v>0</v>
      </c>
      <c r="G13" s="299">
        <f>E13*F13</f>
        <v>0</v>
      </c>
      <c r="H13" s="300">
        <v>2.7999999999999998E-4</v>
      </c>
      <c r="I13" s="301">
        <f>E13*H13</f>
        <v>9.5199999999999994E-4</v>
      </c>
      <c r="J13" s="300">
        <v>0</v>
      </c>
      <c r="K13" s="301">
        <f>E13*J13</f>
        <v>0</v>
      </c>
      <c r="O13" s="293">
        <v>2</v>
      </c>
      <c r="AA13" s="262">
        <v>1</v>
      </c>
      <c r="AB13" s="262">
        <v>1</v>
      </c>
      <c r="AC13" s="262">
        <v>1</v>
      </c>
      <c r="AZ13" s="262">
        <v>1</v>
      </c>
      <c r="BA13" s="262">
        <f>IF(AZ13=1,G13,0)</f>
        <v>0</v>
      </c>
      <c r="BB13" s="262">
        <f>IF(AZ13=2,G13,0)</f>
        <v>0</v>
      </c>
      <c r="BC13" s="262">
        <f>IF(AZ13=3,G13,0)</f>
        <v>0</v>
      </c>
      <c r="BD13" s="262">
        <f>IF(AZ13=4,G13,0)</f>
        <v>0</v>
      </c>
      <c r="BE13" s="262">
        <f>IF(AZ13=5,G13,0)</f>
        <v>0</v>
      </c>
      <c r="CA13" s="293">
        <v>1</v>
      </c>
      <c r="CB13" s="293">
        <v>1</v>
      </c>
    </row>
    <row r="14" spans="1:80" x14ac:dyDescent="0.2">
      <c r="A14" s="302"/>
      <c r="B14" s="303"/>
      <c r="C14" s="304"/>
      <c r="D14" s="305"/>
      <c r="E14" s="305"/>
      <c r="F14" s="305"/>
      <c r="G14" s="306"/>
      <c r="I14" s="307"/>
      <c r="K14" s="307"/>
      <c r="L14" s="308"/>
      <c r="O14" s="293">
        <v>3</v>
      </c>
    </row>
    <row r="15" spans="1:80" x14ac:dyDescent="0.2">
      <c r="A15" s="302"/>
      <c r="B15" s="303"/>
      <c r="C15" s="304"/>
      <c r="D15" s="305"/>
      <c r="E15" s="305"/>
      <c r="F15" s="305"/>
      <c r="G15" s="306"/>
      <c r="I15" s="307"/>
      <c r="K15" s="307"/>
      <c r="L15" s="308"/>
      <c r="O15" s="293">
        <v>3</v>
      </c>
    </row>
    <row r="16" spans="1:80" x14ac:dyDescent="0.2">
      <c r="A16" s="302"/>
      <c r="B16" s="309"/>
      <c r="C16" s="310" t="s">
        <v>2868</v>
      </c>
      <c r="D16" s="311"/>
      <c r="E16" s="312">
        <v>3.4</v>
      </c>
      <c r="F16" s="313"/>
      <c r="G16" s="314"/>
      <c r="H16" s="315"/>
      <c r="I16" s="307"/>
      <c r="J16" s="316"/>
      <c r="K16" s="307"/>
      <c r="M16" s="308" t="s">
        <v>2868</v>
      </c>
      <c r="O16" s="293"/>
    </row>
    <row r="17" spans="1:80" x14ac:dyDescent="0.2">
      <c r="A17" s="294">
        <v>3</v>
      </c>
      <c r="B17" s="295" t="s">
        <v>2869</v>
      </c>
      <c r="C17" s="296" t="s">
        <v>2870</v>
      </c>
      <c r="D17" s="297" t="s">
        <v>202</v>
      </c>
      <c r="E17" s="298">
        <v>7.2</v>
      </c>
      <c r="F17" s="298">
        <v>0</v>
      </c>
      <c r="G17" s="299">
        <f>E17*F17</f>
        <v>0</v>
      </c>
      <c r="H17" s="300">
        <v>3.0000000000000001E-5</v>
      </c>
      <c r="I17" s="301">
        <f>E17*H17</f>
        <v>2.1600000000000002E-4</v>
      </c>
      <c r="J17" s="300">
        <v>0</v>
      </c>
      <c r="K17" s="301">
        <f>E17*J17</f>
        <v>0</v>
      </c>
      <c r="O17" s="293">
        <v>2</v>
      </c>
      <c r="AA17" s="262">
        <v>1</v>
      </c>
      <c r="AB17" s="262">
        <v>1</v>
      </c>
      <c r="AC17" s="262">
        <v>1</v>
      </c>
      <c r="AZ17" s="262">
        <v>1</v>
      </c>
      <c r="BA17" s="262">
        <f>IF(AZ17=1,G17,0)</f>
        <v>0</v>
      </c>
      <c r="BB17" s="262">
        <f>IF(AZ17=2,G17,0)</f>
        <v>0</v>
      </c>
      <c r="BC17" s="262">
        <f>IF(AZ17=3,G17,0)</f>
        <v>0</v>
      </c>
      <c r="BD17" s="262">
        <f>IF(AZ17=4,G17,0)</f>
        <v>0</v>
      </c>
      <c r="BE17" s="262">
        <f>IF(AZ17=5,G17,0)</f>
        <v>0</v>
      </c>
      <c r="CA17" s="293">
        <v>1</v>
      </c>
      <c r="CB17" s="293">
        <v>1</v>
      </c>
    </row>
    <row r="18" spans="1:80" x14ac:dyDescent="0.2">
      <c r="A18" s="302"/>
      <c r="B18" s="303"/>
      <c r="C18" s="304"/>
      <c r="D18" s="305"/>
      <c r="E18" s="305"/>
      <c r="F18" s="305"/>
      <c r="G18" s="306"/>
      <c r="I18" s="307"/>
      <c r="K18" s="307"/>
      <c r="L18" s="308"/>
      <c r="O18" s="293">
        <v>3</v>
      </c>
    </row>
    <row r="19" spans="1:80" x14ac:dyDescent="0.2">
      <c r="A19" s="302"/>
      <c r="B19" s="309"/>
      <c r="C19" s="310" t="s">
        <v>2871</v>
      </c>
      <c r="D19" s="311"/>
      <c r="E19" s="312">
        <v>7.2</v>
      </c>
      <c r="F19" s="313"/>
      <c r="G19" s="314"/>
      <c r="H19" s="315"/>
      <c r="I19" s="307"/>
      <c r="J19" s="316"/>
      <c r="K19" s="307"/>
      <c r="M19" s="308" t="s">
        <v>2871</v>
      </c>
      <c r="O19" s="293"/>
    </row>
    <row r="20" spans="1:80" x14ac:dyDescent="0.2">
      <c r="A20" s="294">
        <v>4</v>
      </c>
      <c r="B20" s="295" t="s">
        <v>2872</v>
      </c>
      <c r="C20" s="296" t="s">
        <v>2873</v>
      </c>
      <c r="D20" s="297" t="s">
        <v>195</v>
      </c>
      <c r="E20" s="298">
        <v>12.24</v>
      </c>
      <c r="F20" s="298">
        <v>0</v>
      </c>
      <c r="G20" s="299">
        <f>E20*F20</f>
        <v>0</v>
      </c>
      <c r="H20" s="300">
        <v>1.248E-2</v>
      </c>
      <c r="I20" s="301">
        <f>E20*H20</f>
        <v>0.15275520000000001</v>
      </c>
      <c r="J20" s="300">
        <v>0</v>
      </c>
      <c r="K20" s="301">
        <f>E20*J20</f>
        <v>0</v>
      </c>
      <c r="O20" s="293">
        <v>2</v>
      </c>
      <c r="AA20" s="262">
        <v>1</v>
      </c>
      <c r="AB20" s="262">
        <v>0</v>
      </c>
      <c r="AC20" s="262">
        <v>0</v>
      </c>
      <c r="AZ20" s="262">
        <v>1</v>
      </c>
      <c r="BA20" s="262">
        <f>IF(AZ20=1,G20,0)</f>
        <v>0</v>
      </c>
      <c r="BB20" s="262">
        <f>IF(AZ20=2,G20,0)</f>
        <v>0</v>
      </c>
      <c r="BC20" s="262">
        <f>IF(AZ20=3,G20,0)</f>
        <v>0</v>
      </c>
      <c r="BD20" s="262">
        <f>IF(AZ20=4,G20,0)</f>
        <v>0</v>
      </c>
      <c r="BE20" s="262">
        <f>IF(AZ20=5,G20,0)</f>
        <v>0</v>
      </c>
      <c r="CA20" s="293">
        <v>1</v>
      </c>
      <c r="CB20" s="293">
        <v>0</v>
      </c>
    </row>
    <row r="21" spans="1:80" x14ac:dyDescent="0.2">
      <c r="A21" s="302"/>
      <c r="B21" s="303"/>
      <c r="C21" s="304" t="s">
        <v>2874</v>
      </c>
      <c r="D21" s="305"/>
      <c r="E21" s="305"/>
      <c r="F21" s="305"/>
      <c r="G21" s="306"/>
      <c r="I21" s="307"/>
      <c r="K21" s="307"/>
      <c r="L21" s="308" t="s">
        <v>2874</v>
      </c>
      <c r="O21" s="293">
        <v>3</v>
      </c>
    </row>
    <row r="22" spans="1:80" x14ac:dyDescent="0.2">
      <c r="A22" s="302"/>
      <c r="B22" s="303"/>
      <c r="C22" s="304" t="s">
        <v>2875</v>
      </c>
      <c r="D22" s="305"/>
      <c r="E22" s="305"/>
      <c r="F22" s="305"/>
      <c r="G22" s="306"/>
      <c r="I22" s="307"/>
      <c r="K22" s="307"/>
      <c r="L22" s="308" t="s">
        <v>2875</v>
      </c>
      <c r="O22" s="293">
        <v>3</v>
      </c>
    </row>
    <row r="23" spans="1:80" x14ac:dyDescent="0.2">
      <c r="A23" s="302"/>
      <c r="B23" s="303"/>
      <c r="C23" s="304" t="s">
        <v>2876</v>
      </c>
      <c r="D23" s="305"/>
      <c r="E23" s="305"/>
      <c r="F23" s="305"/>
      <c r="G23" s="306"/>
      <c r="I23" s="307"/>
      <c r="K23" s="307"/>
      <c r="L23" s="308" t="s">
        <v>2876</v>
      </c>
      <c r="O23" s="293">
        <v>3</v>
      </c>
    </row>
    <row r="24" spans="1:80" x14ac:dyDescent="0.2">
      <c r="A24" s="302"/>
      <c r="B24" s="303"/>
      <c r="C24" s="304" t="s">
        <v>2877</v>
      </c>
      <c r="D24" s="305"/>
      <c r="E24" s="305"/>
      <c r="F24" s="305"/>
      <c r="G24" s="306"/>
      <c r="I24" s="307"/>
      <c r="K24" s="307"/>
      <c r="L24" s="308" t="s">
        <v>2877</v>
      </c>
      <c r="O24" s="293">
        <v>3</v>
      </c>
    </row>
    <row r="25" spans="1:80" x14ac:dyDescent="0.2">
      <c r="A25" s="302"/>
      <c r="B25" s="309"/>
      <c r="C25" s="310" t="s">
        <v>2878</v>
      </c>
      <c r="D25" s="311"/>
      <c r="E25" s="312">
        <v>12.24</v>
      </c>
      <c r="F25" s="313"/>
      <c r="G25" s="314"/>
      <c r="H25" s="315"/>
      <c r="I25" s="307"/>
      <c r="J25" s="316"/>
      <c r="K25" s="307"/>
      <c r="M25" s="308" t="s">
        <v>2878</v>
      </c>
      <c r="O25" s="293"/>
    </row>
    <row r="26" spans="1:80" x14ac:dyDescent="0.2">
      <c r="A26" s="294">
        <v>5</v>
      </c>
      <c r="B26" s="295" t="s">
        <v>2879</v>
      </c>
      <c r="C26" s="296" t="s">
        <v>2880</v>
      </c>
      <c r="D26" s="297" t="s">
        <v>195</v>
      </c>
      <c r="E26" s="298">
        <v>12.24</v>
      </c>
      <c r="F26" s="298">
        <v>0</v>
      </c>
      <c r="G26" s="299">
        <f>E26*F26</f>
        <v>0</v>
      </c>
      <c r="H26" s="300">
        <v>4.0000000000000002E-4</v>
      </c>
      <c r="I26" s="301">
        <f>E26*H26</f>
        <v>4.8960000000000002E-3</v>
      </c>
      <c r="J26" s="300">
        <v>0</v>
      </c>
      <c r="K26" s="301">
        <f>E26*J26</f>
        <v>0</v>
      </c>
      <c r="O26" s="293">
        <v>2</v>
      </c>
      <c r="AA26" s="262">
        <v>1</v>
      </c>
      <c r="AB26" s="262">
        <v>1</v>
      </c>
      <c r="AC26" s="262">
        <v>1</v>
      </c>
      <c r="AZ26" s="262">
        <v>1</v>
      </c>
      <c r="BA26" s="262">
        <f>IF(AZ26=1,G26,0)</f>
        <v>0</v>
      </c>
      <c r="BB26" s="262">
        <f>IF(AZ26=2,G26,0)</f>
        <v>0</v>
      </c>
      <c r="BC26" s="262">
        <f>IF(AZ26=3,G26,0)</f>
        <v>0</v>
      </c>
      <c r="BD26" s="262">
        <f>IF(AZ26=4,G26,0)</f>
        <v>0</v>
      </c>
      <c r="BE26" s="262">
        <f>IF(AZ26=5,G26,0)</f>
        <v>0</v>
      </c>
      <c r="CA26" s="293">
        <v>1</v>
      </c>
      <c r="CB26" s="293">
        <v>1</v>
      </c>
    </row>
    <row r="27" spans="1:80" x14ac:dyDescent="0.2">
      <c r="A27" s="302"/>
      <c r="B27" s="309"/>
      <c r="C27" s="310" t="s">
        <v>2878</v>
      </c>
      <c r="D27" s="311"/>
      <c r="E27" s="312">
        <v>12.24</v>
      </c>
      <c r="F27" s="313"/>
      <c r="G27" s="314"/>
      <c r="H27" s="315"/>
      <c r="I27" s="307"/>
      <c r="J27" s="316"/>
      <c r="K27" s="307"/>
      <c r="M27" s="308" t="s">
        <v>2878</v>
      </c>
      <c r="O27" s="293"/>
    </row>
    <row r="28" spans="1:80" x14ac:dyDescent="0.2">
      <c r="A28" s="294">
        <v>6</v>
      </c>
      <c r="B28" s="295" t="s">
        <v>2881</v>
      </c>
      <c r="C28" s="296" t="s">
        <v>2882</v>
      </c>
      <c r="D28" s="297" t="s">
        <v>195</v>
      </c>
      <c r="E28" s="298">
        <v>12.24</v>
      </c>
      <c r="F28" s="298">
        <v>0</v>
      </c>
      <c r="G28" s="299">
        <f>E28*F28</f>
        <v>0</v>
      </c>
      <c r="H28" s="300">
        <v>1E-4</v>
      </c>
      <c r="I28" s="301">
        <f>E28*H28</f>
        <v>1.224E-3</v>
      </c>
      <c r="J28" s="300">
        <v>0</v>
      </c>
      <c r="K28" s="301">
        <f>E28*J28</f>
        <v>0</v>
      </c>
      <c r="O28" s="293">
        <v>2</v>
      </c>
      <c r="AA28" s="262">
        <v>1</v>
      </c>
      <c r="AB28" s="262">
        <v>1</v>
      </c>
      <c r="AC28" s="262">
        <v>1</v>
      </c>
      <c r="AZ28" s="262">
        <v>1</v>
      </c>
      <c r="BA28" s="262">
        <f>IF(AZ28=1,G28,0)</f>
        <v>0</v>
      </c>
      <c r="BB28" s="262">
        <f>IF(AZ28=2,G28,0)</f>
        <v>0</v>
      </c>
      <c r="BC28" s="262">
        <f>IF(AZ28=3,G28,0)</f>
        <v>0</v>
      </c>
      <c r="BD28" s="262">
        <f>IF(AZ28=4,G28,0)</f>
        <v>0</v>
      </c>
      <c r="BE28" s="262">
        <f>IF(AZ28=5,G28,0)</f>
        <v>0</v>
      </c>
      <c r="CA28" s="293">
        <v>1</v>
      </c>
      <c r="CB28" s="293">
        <v>1</v>
      </c>
    </row>
    <row r="29" spans="1:80" x14ac:dyDescent="0.2">
      <c r="A29" s="302"/>
      <c r="B29" s="303"/>
      <c r="C29" s="304" t="s">
        <v>2883</v>
      </c>
      <c r="D29" s="305"/>
      <c r="E29" s="305"/>
      <c r="F29" s="305"/>
      <c r="G29" s="306"/>
      <c r="I29" s="307"/>
      <c r="K29" s="307"/>
      <c r="L29" s="308" t="s">
        <v>2883</v>
      </c>
      <c r="O29" s="293">
        <v>3</v>
      </c>
    </row>
    <row r="30" spans="1:80" x14ac:dyDescent="0.2">
      <c r="A30" s="302"/>
      <c r="B30" s="309"/>
      <c r="C30" s="310" t="s">
        <v>2878</v>
      </c>
      <c r="D30" s="311"/>
      <c r="E30" s="312">
        <v>12.24</v>
      </c>
      <c r="F30" s="313"/>
      <c r="G30" s="314"/>
      <c r="H30" s="315"/>
      <c r="I30" s="307"/>
      <c r="J30" s="316"/>
      <c r="K30" s="307"/>
      <c r="M30" s="308" t="s">
        <v>2878</v>
      </c>
      <c r="O30" s="293"/>
    </row>
    <row r="31" spans="1:80" x14ac:dyDescent="0.2">
      <c r="A31" s="294">
        <v>7</v>
      </c>
      <c r="B31" s="295" t="s">
        <v>2884</v>
      </c>
      <c r="C31" s="296" t="s">
        <v>2885</v>
      </c>
      <c r="D31" s="297" t="s">
        <v>195</v>
      </c>
      <c r="E31" s="298">
        <v>12.24</v>
      </c>
      <c r="F31" s="298">
        <v>0</v>
      </c>
      <c r="G31" s="299">
        <f>E31*F31</f>
        <v>0</v>
      </c>
      <c r="H31" s="300">
        <v>0</v>
      </c>
      <c r="I31" s="301">
        <f>E31*H31</f>
        <v>0</v>
      </c>
      <c r="J31" s="300">
        <v>0</v>
      </c>
      <c r="K31" s="301">
        <f>E31*J31</f>
        <v>0</v>
      </c>
      <c r="O31" s="293">
        <v>2</v>
      </c>
      <c r="AA31" s="262">
        <v>1</v>
      </c>
      <c r="AB31" s="262">
        <v>1</v>
      </c>
      <c r="AC31" s="262">
        <v>1</v>
      </c>
      <c r="AZ31" s="262">
        <v>1</v>
      </c>
      <c r="BA31" s="262">
        <f>IF(AZ31=1,G31,0)</f>
        <v>0</v>
      </c>
      <c r="BB31" s="262">
        <f>IF(AZ31=2,G31,0)</f>
        <v>0</v>
      </c>
      <c r="BC31" s="262">
        <f>IF(AZ31=3,G31,0)</f>
        <v>0</v>
      </c>
      <c r="BD31" s="262">
        <f>IF(AZ31=4,G31,0)</f>
        <v>0</v>
      </c>
      <c r="BE31" s="262">
        <f>IF(AZ31=5,G31,0)</f>
        <v>0</v>
      </c>
      <c r="CA31" s="293">
        <v>1</v>
      </c>
      <c r="CB31" s="293">
        <v>1</v>
      </c>
    </row>
    <row r="32" spans="1:80" x14ac:dyDescent="0.2">
      <c r="A32" s="302"/>
      <c r="B32" s="309"/>
      <c r="C32" s="310" t="s">
        <v>2878</v>
      </c>
      <c r="D32" s="311"/>
      <c r="E32" s="312">
        <v>12.24</v>
      </c>
      <c r="F32" s="313"/>
      <c r="G32" s="314"/>
      <c r="H32" s="315"/>
      <c r="I32" s="307"/>
      <c r="J32" s="316"/>
      <c r="K32" s="307"/>
      <c r="M32" s="308" t="s">
        <v>2878</v>
      </c>
      <c r="O32" s="293"/>
    </row>
    <row r="33" spans="1:80" x14ac:dyDescent="0.2">
      <c r="A33" s="317"/>
      <c r="B33" s="318" t="s">
        <v>101</v>
      </c>
      <c r="C33" s="319" t="s">
        <v>848</v>
      </c>
      <c r="D33" s="320"/>
      <c r="E33" s="321"/>
      <c r="F33" s="322"/>
      <c r="G33" s="323">
        <f>SUM(G7:G32)</f>
        <v>0</v>
      </c>
      <c r="H33" s="324"/>
      <c r="I33" s="325">
        <f>SUM(I7:I32)</f>
        <v>0.18375820000000004</v>
      </c>
      <c r="J33" s="324"/>
      <c r="K33" s="325">
        <f>SUM(K7:K32)</f>
        <v>0</v>
      </c>
      <c r="O33" s="293">
        <v>4</v>
      </c>
      <c r="BA33" s="326">
        <f>SUM(BA7:BA32)</f>
        <v>0</v>
      </c>
      <c r="BB33" s="326">
        <f>SUM(BB7:BB32)</f>
        <v>0</v>
      </c>
      <c r="BC33" s="326">
        <f>SUM(BC7:BC32)</f>
        <v>0</v>
      </c>
      <c r="BD33" s="326">
        <f>SUM(BD7:BD32)</f>
        <v>0</v>
      </c>
      <c r="BE33" s="326">
        <f>SUM(BE7:BE32)</f>
        <v>0</v>
      </c>
    </row>
    <row r="34" spans="1:80" x14ac:dyDescent="0.2">
      <c r="A34" s="283" t="s">
        <v>97</v>
      </c>
      <c r="B34" s="284" t="s">
        <v>1322</v>
      </c>
      <c r="C34" s="285" t="s">
        <v>1323</v>
      </c>
      <c r="D34" s="286"/>
      <c r="E34" s="287"/>
      <c r="F34" s="287"/>
      <c r="G34" s="288"/>
      <c r="H34" s="289"/>
      <c r="I34" s="290"/>
      <c r="J34" s="291"/>
      <c r="K34" s="292"/>
      <c r="O34" s="293">
        <v>1</v>
      </c>
    </row>
    <row r="35" spans="1:80" x14ac:dyDescent="0.2">
      <c r="A35" s="294">
        <v>8</v>
      </c>
      <c r="B35" s="295" t="s">
        <v>1471</v>
      </c>
      <c r="C35" s="296" t="s">
        <v>1472</v>
      </c>
      <c r="D35" s="297" t="s">
        <v>195</v>
      </c>
      <c r="E35" s="298">
        <v>4.4000000000000004</v>
      </c>
      <c r="F35" s="298">
        <v>0</v>
      </c>
      <c r="G35" s="299">
        <f>E35*F35</f>
        <v>0</v>
      </c>
      <c r="H35" s="300">
        <v>5.9199999999999999E-3</v>
      </c>
      <c r="I35" s="301">
        <f>E35*H35</f>
        <v>2.6048000000000002E-2</v>
      </c>
      <c r="J35" s="300">
        <v>0</v>
      </c>
      <c r="K35" s="301">
        <f>E35*J35</f>
        <v>0</v>
      </c>
      <c r="O35" s="293">
        <v>2</v>
      </c>
      <c r="AA35" s="262">
        <v>1</v>
      </c>
      <c r="AB35" s="262">
        <v>1</v>
      </c>
      <c r="AC35" s="262">
        <v>1</v>
      </c>
      <c r="AZ35" s="262">
        <v>1</v>
      </c>
      <c r="BA35" s="262">
        <f>IF(AZ35=1,G35,0)</f>
        <v>0</v>
      </c>
      <c r="BB35" s="262">
        <f>IF(AZ35=2,G35,0)</f>
        <v>0</v>
      </c>
      <c r="BC35" s="262">
        <f>IF(AZ35=3,G35,0)</f>
        <v>0</v>
      </c>
      <c r="BD35" s="262">
        <f>IF(AZ35=4,G35,0)</f>
        <v>0</v>
      </c>
      <c r="BE35" s="262">
        <f>IF(AZ35=5,G35,0)</f>
        <v>0</v>
      </c>
      <c r="CA35" s="293">
        <v>1</v>
      </c>
      <c r="CB35" s="293">
        <v>1</v>
      </c>
    </row>
    <row r="36" spans="1:80" x14ac:dyDescent="0.2">
      <c r="A36" s="302"/>
      <c r="B36" s="309"/>
      <c r="C36" s="310" t="s">
        <v>2886</v>
      </c>
      <c r="D36" s="311"/>
      <c r="E36" s="312">
        <v>4.4000000000000004</v>
      </c>
      <c r="F36" s="313"/>
      <c r="G36" s="314"/>
      <c r="H36" s="315"/>
      <c r="I36" s="307"/>
      <c r="J36" s="316"/>
      <c r="K36" s="307"/>
      <c r="M36" s="308" t="s">
        <v>2886</v>
      </c>
      <c r="O36" s="293"/>
    </row>
    <row r="37" spans="1:80" x14ac:dyDescent="0.2">
      <c r="A37" s="317"/>
      <c r="B37" s="318" t="s">
        <v>101</v>
      </c>
      <c r="C37" s="319" t="s">
        <v>1324</v>
      </c>
      <c r="D37" s="320"/>
      <c r="E37" s="321"/>
      <c r="F37" s="322"/>
      <c r="G37" s="323">
        <f>SUM(G34:G36)</f>
        <v>0</v>
      </c>
      <c r="H37" s="324"/>
      <c r="I37" s="325">
        <f>SUM(I34:I36)</f>
        <v>2.6048000000000002E-2</v>
      </c>
      <c r="J37" s="324"/>
      <c r="K37" s="325">
        <f>SUM(K34:K36)</f>
        <v>0</v>
      </c>
      <c r="O37" s="293">
        <v>4</v>
      </c>
      <c r="BA37" s="326">
        <f>SUM(BA34:BA36)</f>
        <v>0</v>
      </c>
      <c r="BB37" s="326">
        <f>SUM(BB34:BB36)</f>
        <v>0</v>
      </c>
      <c r="BC37" s="326">
        <f>SUM(BC34:BC36)</f>
        <v>0</v>
      </c>
      <c r="BD37" s="326">
        <f>SUM(BD34:BD36)</f>
        <v>0</v>
      </c>
      <c r="BE37" s="326">
        <f>SUM(BE34:BE36)</f>
        <v>0</v>
      </c>
    </row>
    <row r="38" spans="1:80" x14ac:dyDescent="0.2">
      <c r="A38" s="283" t="s">
        <v>97</v>
      </c>
      <c r="B38" s="284" t="s">
        <v>222</v>
      </c>
      <c r="C38" s="285" t="s">
        <v>223</v>
      </c>
      <c r="D38" s="286"/>
      <c r="E38" s="287"/>
      <c r="F38" s="287"/>
      <c r="G38" s="288"/>
      <c r="H38" s="289"/>
      <c r="I38" s="290"/>
      <c r="J38" s="291"/>
      <c r="K38" s="292"/>
      <c r="O38" s="293">
        <v>1</v>
      </c>
    </row>
    <row r="39" spans="1:80" x14ac:dyDescent="0.2">
      <c r="A39" s="294">
        <v>9</v>
      </c>
      <c r="B39" s="295" t="s">
        <v>1696</v>
      </c>
      <c r="C39" s="296" t="s">
        <v>226</v>
      </c>
      <c r="D39" s="297" t="s">
        <v>227</v>
      </c>
      <c r="E39" s="298">
        <v>0.2098062</v>
      </c>
      <c r="F39" s="298">
        <v>0</v>
      </c>
      <c r="G39" s="299">
        <f>E39*F39</f>
        <v>0</v>
      </c>
      <c r="H39" s="300">
        <v>0</v>
      </c>
      <c r="I39" s="301">
        <f>E39*H39</f>
        <v>0</v>
      </c>
      <c r="J39" s="300"/>
      <c r="K39" s="301">
        <f>E39*J39</f>
        <v>0</v>
      </c>
      <c r="O39" s="293">
        <v>2</v>
      </c>
      <c r="AA39" s="262">
        <v>7</v>
      </c>
      <c r="AB39" s="262">
        <v>1</v>
      </c>
      <c r="AC39" s="262">
        <v>2</v>
      </c>
      <c r="AZ39" s="262">
        <v>1</v>
      </c>
      <c r="BA39" s="262">
        <f>IF(AZ39=1,G39,0)</f>
        <v>0</v>
      </c>
      <c r="BB39" s="262">
        <f>IF(AZ39=2,G39,0)</f>
        <v>0</v>
      </c>
      <c r="BC39" s="262">
        <f>IF(AZ39=3,G39,0)</f>
        <v>0</v>
      </c>
      <c r="BD39" s="262">
        <f>IF(AZ39=4,G39,0)</f>
        <v>0</v>
      </c>
      <c r="BE39" s="262">
        <f>IF(AZ39=5,G39,0)</f>
        <v>0</v>
      </c>
      <c r="CA39" s="293">
        <v>7</v>
      </c>
      <c r="CB39" s="293">
        <v>1</v>
      </c>
    </row>
    <row r="40" spans="1:80" x14ac:dyDescent="0.2">
      <c r="A40" s="317"/>
      <c r="B40" s="318" t="s">
        <v>101</v>
      </c>
      <c r="C40" s="319" t="s">
        <v>224</v>
      </c>
      <c r="D40" s="320"/>
      <c r="E40" s="321"/>
      <c r="F40" s="322"/>
      <c r="G40" s="323">
        <f>SUM(G38:G39)</f>
        <v>0</v>
      </c>
      <c r="H40" s="324"/>
      <c r="I40" s="325">
        <f>SUM(I38:I39)</f>
        <v>0</v>
      </c>
      <c r="J40" s="324"/>
      <c r="K40" s="325">
        <f>SUM(K38:K39)</f>
        <v>0</v>
      </c>
      <c r="O40" s="293">
        <v>4</v>
      </c>
      <c r="BA40" s="326">
        <f>SUM(BA38:BA39)</f>
        <v>0</v>
      </c>
      <c r="BB40" s="326">
        <f>SUM(BB38:BB39)</f>
        <v>0</v>
      </c>
      <c r="BC40" s="326">
        <f>SUM(BC38:BC39)</f>
        <v>0</v>
      </c>
      <c r="BD40" s="326">
        <f>SUM(BD38:BD39)</f>
        <v>0</v>
      </c>
      <c r="BE40" s="326">
        <f>SUM(BE38:BE39)</f>
        <v>0</v>
      </c>
    </row>
    <row r="41" spans="1:80" x14ac:dyDescent="0.2">
      <c r="E41" s="262"/>
    </row>
    <row r="42" spans="1:80" x14ac:dyDescent="0.2">
      <c r="E42" s="262"/>
    </row>
    <row r="43" spans="1:80" x14ac:dyDescent="0.2">
      <c r="E43" s="262"/>
    </row>
    <row r="44" spans="1:80" x14ac:dyDescent="0.2">
      <c r="E44" s="262"/>
    </row>
    <row r="45" spans="1:80" x14ac:dyDescent="0.2">
      <c r="E45" s="262"/>
    </row>
    <row r="46" spans="1:80" x14ac:dyDescent="0.2">
      <c r="E46" s="262"/>
    </row>
    <row r="47" spans="1:80" x14ac:dyDescent="0.2">
      <c r="E47" s="262"/>
    </row>
    <row r="48" spans="1:80" x14ac:dyDescent="0.2">
      <c r="E48" s="262"/>
    </row>
    <row r="49" spans="1:7" x14ac:dyDescent="0.2">
      <c r="E49" s="262"/>
    </row>
    <row r="50" spans="1:7" x14ac:dyDescent="0.2">
      <c r="E50" s="262"/>
    </row>
    <row r="51" spans="1:7" x14ac:dyDescent="0.2">
      <c r="E51" s="262"/>
    </row>
    <row r="52" spans="1:7" x14ac:dyDescent="0.2">
      <c r="E52" s="262"/>
    </row>
    <row r="53" spans="1:7" x14ac:dyDescent="0.2">
      <c r="E53" s="262"/>
    </row>
    <row r="54" spans="1:7" x14ac:dyDescent="0.2">
      <c r="E54" s="262"/>
    </row>
    <row r="55" spans="1:7" x14ac:dyDescent="0.2">
      <c r="E55" s="262"/>
    </row>
    <row r="56" spans="1:7" x14ac:dyDescent="0.2">
      <c r="E56" s="262"/>
    </row>
    <row r="57" spans="1:7" x14ac:dyDescent="0.2">
      <c r="E57" s="262"/>
    </row>
    <row r="58" spans="1:7" x14ac:dyDescent="0.2">
      <c r="E58" s="262"/>
    </row>
    <row r="59" spans="1:7" x14ac:dyDescent="0.2">
      <c r="E59" s="262"/>
    </row>
    <row r="60" spans="1:7" x14ac:dyDescent="0.2">
      <c r="E60" s="262"/>
    </row>
    <row r="61" spans="1:7" x14ac:dyDescent="0.2">
      <c r="E61" s="262"/>
    </row>
    <row r="62" spans="1:7" x14ac:dyDescent="0.2">
      <c r="E62" s="262"/>
    </row>
    <row r="63" spans="1:7" x14ac:dyDescent="0.2">
      <c r="E63" s="262"/>
    </row>
    <row r="64" spans="1:7" x14ac:dyDescent="0.2">
      <c r="A64" s="316"/>
      <c r="B64" s="316"/>
      <c r="C64" s="316"/>
      <c r="D64" s="316"/>
      <c r="E64" s="316"/>
      <c r="F64" s="316"/>
      <c r="G64" s="316"/>
    </row>
    <row r="65" spans="1:7" x14ac:dyDescent="0.2">
      <c r="A65" s="316"/>
      <c r="B65" s="316"/>
      <c r="C65" s="316"/>
      <c r="D65" s="316"/>
      <c r="E65" s="316"/>
      <c r="F65" s="316"/>
      <c r="G65" s="316"/>
    </row>
    <row r="66" spans="1:7" x14ac:dyDescent="0.2">
      <c r="A66" s="316"/>
      <c r="B66" s="316"/>
      <c r="C66" s="316"/>
      <c r="D66" s="316"/>
      <c r="E66" s="316"/>
      <c r="F66" s="316"/>
      <c r="G66" s="316"/>
    </row>
    <row r="67" spans="1:7" x14ac:dyDescent="0.2">
      <c r="A67" s="316"/>
      <c r="B67" s="316"/>
      <c r="C67" s="316"/>
      <c r="D67" s="316"/>
      <c r="E67" s="316"/>
      <c r="F67" s="316"/>
      <c r="G67" s="316"/>
    </row>
    <row r="68" spans="1:7" x14ac:dyDescent="0.2">
      <c r="E68" s="262"/>
    </row>
    <row r="69" spans="1:7" x14ac:dyDescent="0.2">
      <c r="E69" s="262"/>
    </row>
    <row r="70" spans="1:7" x14ac:dyDescent="0.2">
      <c r="E70" s="262"/>
    </row>
    <row r="71" spans="1:7" x14ac:dyDescent="0.2">
      <c r="E71" s="262"/>
    </row>
    <row r="72" spans="1:7" x14ac:dyDescent="0.2">
      <c r="E72" s="262"/>
    </row>
    <row r="73" spans="1:7" x14ac:dyDescent="0.2">
      <c r="E73" s="262"/>
    </row>
    <row r="74" spans="1:7" x14ac:dyDescent="0.2">
      <c r="E74" s="262"/>
    </row>
    <row r="75" spans="1:7" x14ac:dyDescent="0.2">
      <c r="E75" s="262"/>
    </row>
    <row r="76" spans="1:7" x14ac:dyDescent="0.2">
      <c r="E76" s="262"/>
    </row>
    <row r="77" spans="1:7" x14ac:dyDescent="0.2">
      <c r="E77" s="262"/>
    </row>
    <row r="78" spans="1:7" x14ac:dyDescent="0.2">
      <c r="E78" s="262"/>
    </row>
    <row r="79" spans="1:7" x14ac:dyDescent="0.2">
      <c r="E79" s="262"/>
    </row>
    <row r="80" spans="1:7" x14ac:dyDescent="0.2">
      <c r="E80" s="262"/>
    </row>
    <row r="81" spans="5:5" x14ac:dyDescent="0.2">
      <c r="E81" s="262"/>
    </row>
    <row r="82" spans="5:5" x14ac:dyDescent="0.2">
      <c r="E82" s="262"/>
    </row>
    <row r="83" spans="5:5" x14ac:dyDescent="0.2">
      <c r="E83" s="262"/>
    </row>
    <row r="84" spans="5:5" x14ac:dyDescent="0.2">
      <c r="E84" s="262"/>
    </row>
    <row r="85" spans="5:5" x14ac:dyDescent="0.2">
      <c r="E85" s="262"/>
    </row>
    <row r="86" spans="5:5" x14ac:dyDescent="0.2">
      <c r="E86" s="262"/>
    </row>
    <row r="87" spans="5:5" x14ac:dyDescent="0.2">
      <c r="E87" s="262"/>
    </row>
    <row r="88" spans="5:5" x14ac:dyDescent="0.2">
      <c r="E88" s="262"/>
    </row>
    <row r="89" spans="5:5" x14ac:dyDescent="0.2">
      <c r="E89" s="262"/>
    </row>
    <row r="90" spans="5:5" x14ac:dyDescent="0.2">
      <c r="E90" s="262"/>
    </row>
    <row r="91" spans="5:5" x14ac:dyDescent="0.2">
      <c r="E91" s="262"/>
    </row>
    <row r="92" spans="5:5" x14ac:dyDescent="0.2">
      <c r="E92" s="262"/>
    </row>
    <row r="93" spans="5:5" x14ac:dyDescent="0.2">
      <c r="E93" s="262"/>
    </row>
    <row r="94" spans="5:5" x14ac:dyDescent="0.2">
      <c r="E94" s="262"/>
    </row>
    <row r="95" spans="5:5" x14ac:dyDescent="0.2">
      <c r="E95" s="262"/>
    </row>
    <row r="96" spans="5:5" x14ac:dyDescent="0.2">
      <c r="E96" s="262"/>
    </row>
    <row r="97" spans="1:7" x14ac:dyDescent="0.2">
      <c r="E97" s="262"/>
    </row>
    <row r="98" spans="1:7" x14ac:dyDescent="0.2">
      <c r="E98" s="262"/>
    </row>
    <row r="99" spans="1:7" x14ac:dyDescent="0.2">
      <c r="A99" s="327"/>
      <c r="B99" s="327"/>
    </row>
    <row r="100" spans="1:7" x14ac:dyDescent="0.2">
      <c r="A100" s="316"/>
      <c r="B100" s="316"/>
      <c r="C100" s="328"/>
      <c r="D100" s="328"/>
      <c r="E100" s="329"/>
      <c r="F100" s="328"/>
      <c r="G100" s="330"/>
    </row>
    <row r="101" spans="1:7" x14ac:dyDescent="0.2">
      <c r="A101" s="331"/>
      <c r="B101" s="331"/>
      <c r="C101" s="316"/>
      <c r="D101" s="316"/>
      <c r="E101" s="332"/>
      <c r="F101" s="316"/>
      <c r="G101" s="316"/>
    </row>
    <row r="102" spans="1:7" x14ac:dyDescent="0.2">
      <c r="A102" s="316"/>
      <c r="B102" s="316"/>
      <c r="C102" s="316"/>
      <c r="D102" s="316"/>
      <c r="E102" s="332"/>
      <c r="F102" s="316"/>
      <c r="G102" s="316"/>
    </row>
    <row r="103" spans="1:7" x14ac:dyDescent="0.2">
      <c r="A103" s="316"/>
      <c r="B103" s="316"/>
      <c r="C103" s="316"/>
      <c r="D103" s="316"/>
      <c r="E103" s="332"/>
      <c r="F103" s="316"/>
      <c r="G103" s="316"/>
    </row>
    <row r="104" spans="1:7" x14ac:dyDescent="0.2">
      <c r="A104" s="316"/>
      <c r="B104" s="316"/>
      <c r="C104" s="316"/>
      <c r="D104" s="316"/>
      <c r="E104" s="332"/>
      <c r="F104" s="316"/>
      <c r="G104" s="316"/>
    </row>
    <row r="105" spans="1:7" x14ac:dyDescent="0.2">
      <c r="A105" s="316"/>
      <c r="B105" s="316"/>
      <c r="C105" s="316"/>
      <c r="D105" s="316"/>
      <c r="E105" s="332"/>
      <c r="F105" s="316"/>
      <c r="G105" s="316"/>
    </row>
    <row r="106" spans="1:7" x14ac:dyDescent="0.2">
      <c r="A106" s="316"/>
      <c r="B106" s="316"/>
      <c r="C106" s="316"/>
      <c r="D106" s="316"/>
      <c r="E106" s="332"/>
      <c r="F106" s="316"/>
      <c r="G106" s="316"/>
    </row>
    <row r="107" spans="1:7" x14ac:dyDescent="0.2">
      <c r="A107" s="316"/>
      <c r="B107" s="316"/>
      <c r="C107" s="316"/>
      <c r="D107" s="316"/>
      <c r="E107" s="332"/>
      <c r="F107" s="316"/>
      <c r="G107" s="316"/>
    </row>
    <row r="108" spans="1:7" x14ac:dyDescent="0.2">
      <c r="A108" s="316"/>
      <c r="B108" s="316"/>
      <c r="C108" s="316"/>
      <c r="D108" s="316"/>
      <c r="E108" s="332"/>
      <c r="F108" s="316"/>
      <c r="G108" s="316"/>
    </row>
    <row r="109" spans="1:7" x14ac:dyDescent="0.2">
      <c r="A109" s="316"/>
      <c r="B109" s="316"/>
      <c r="C109" s="316"/>
      <c r="D109" s="316"/>
      <c r="E109" s="332"/>
      <c r="F109" s="316"/>
      <c r="G109" s="316"/>
    </row>
    <row r="110" spans="1:7" x14ac:dyDescent="0.2">
      <c r="A110" s="316"/>
      <c r="B110" s="316"/>
      <c r="C110" s="316"/>
      <c r="D110" s="316"/>
      <c r="E110" s="332"/>
      <c r="F110" s="316"/>
      <c r="G110" s="316"/>
    </row>
    <row r="111" spans="1:7" x14ac:dyDescent="0.2">
      <c r="A111" s="316"/>
      <c r="B111" s="316"/>
      <c r="C111" s="316"/>
      <c r="D111" s="316"/>
      <c r="E111" s="332"/>
      <c r="F111" s="316"/>
      <c r="G111" s="316"/>
    </row>
    <row r="112" spans="1:7" x14ac:dyDescent="0.2">
      <c r="A112" s="316"/>
      <c r="B112" s="316"/>
      <c r="C112" s="316"/>
      <c r="D112" s="316"/>
      <c r="E112" s="332"/>
      <c r="F112" s="316"/>
      <c r="G112" s="316"/>
    </row>
    <row r="113" spans="1:7" x14ac:dyDescent="0.2">
      <c r="A113" s="316"/>
      <c r="B113" s="316"/>
      <c r="C113" s="316"/>
      <c r="D113" s="316"/>
      <c r="E113" s="332"/>
      <c r="F113" s="316"/>
      <c r="G113" s="316"/>
    </row>
  </sheetData>
  <mergeCells count="23">
    <mergeCell ref="C30:D30"/>
    <mergeCell ref="C32:D32"/>
    <mergeCell ref="C36:D36"/>
    <mergeCell ref="C22:G22"/>
    <mergeCell ref="C23:G23"/>
    <mergeCell ref="C24:G24"/>
    <mergeCell ref="C25:D25"/>
    <mergeCell ref="C27:D27"/>
    <mergeCell ref="C29:G29"/>
    <mergeCell ref="C14:G14"/>
    <mergeCell ref="C15:G15"/>
    <mergeCell ref="C16:D16"/>
    <mergeCell ref="C18:G18"/>
    <mergeCell ref="C19:D19"/>
    <mergeCell ref="C21:G21"/>
    <mergeCell ref="A1:G1"/>
    <mergeCell ref="A3:B3"/>
    <mergeCell ref="A4:B4"/>
    <mergeCell ref="E4:G4"/>
    <mergeCell ref="C9:G9"/>
    <mergeCell ref="C10:G10"/>
    <mergeCell ref="C11:G11"/>
    <mergeCell ref="C12:D12"/>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6"/>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2888</v>
      </c>
      <c r="D2" s="106" t="s">
        <v>2889</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2332</v>
      </c>
      <c r="B5" s="119"/>
      <c r="C5" s="120" t="s">
        <v>2333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'Z01 01-06 Rek'!E10</f>
        <v>0</v>
      </c>
      <c r="D15" s="161" t="str">
        <f>'Z01 01-06 Rek'!A15</f>
        <v>Ztížené výrobní podmínky</v>
      </c>
      <c r="E15" s="162"/>
      <c r="F15" s="163"/>
      <c r="G15" s="160">
        <f>'Z01 01-06 Rek'!I15</f>
        <v>0</v>
      </c>
    </row>
    <row r="16" spans="1:57" ht="15.95" customHeight="1" x14ac:dyDescent="0.2">
      <c r="A16" s="158" t="s">
        <v>52</v>
      </c>
      <c r="B16" s="159" t="s">
        <v>53</v>
      </c>
      <c r="C16" s="160">
        <f>'Z01 01-06 Rek'!F10</f>
        <v>0</v>
      </c>
      <c r="D16" s="110" t="str">
        <f>'Z01 01-06 Rek'!A16</f>
        <v>Oborová přirážka</v>
      </c>
      <c r="E16" s="164"/>
      <c r="F16" s="165"/>
      <c r="G16" s="160">
        <f>'Z01 01-06 Rek'!I16</f>
        <v>0</v>
      </c>
    </row>
    <row r="17" spans="1:7" ht="15.95" customHeight="1" x14ac:dyDescent="0.2">
      <c r="A17" s="158" t="s">
        <v>54</v>
      </c>
      <c r="B17" s="159" t="s">
        <v>55</v>
      </c>
      <c r="C17" s="160">
        <f>'Z01 01-06 Rek'!H10</f>
        <v>0</v>
      </c>
      <c r="D17" s="110" t="str">
        <f>'Z01 01-06 Rek'!A17</f>
        <v>Přesun stavebních kapacit</v>
      </c>
      <c r="E17" s="164"/>
      <c r="F17" s="165"/>
      <c r="G17" s="160">
        <f>'Z01 01-06 Rek'!I17</f>
        <v>0</v>
      </c>
    </row>
    <row r="18" spans="1:7" ht="15.95" customHeight="1" x14ac:dyDescent="0.2">
      <c r="A18" s="166" t="s">
        <v>56</v>
      </c>
      <c r="B18" s="167" t="s">
        <v>57</v>
      </c>
      <c r="C18" s="160">
        <f>'Z01 01-06 Rek'!G10</f>
        <v>0</v>
      </c>
      <c r="D18" s="110" t="str">
        <f>'Z01 01-06 Rek'!A18</f>
        <v>Mimostaveništní doprava</v>
      </c>
      <c r="E18" s="164"/>
      <c r="F18" s="165"/>
      <c r="G18" s="160">
        <f>'Z01 01-06 Rek'!I18</f>
        <v>0</v>
      </c>
    </row>
    <row r="19" spans="1:7" ht="15.95" customHeight="1" x14ac:dyDescent="0.2">
      <c r="A19" s="168" t="s">
        <v>58</v>
      </c>
      <c r="B19" s="159"/>
      <c r="C19" s="160">
        <f>SUM(C15:C18)</f>
        <v>0</v>
      </c>
      <c r="D19" s="110" t="str">
        <f>'Z01 01-06 Rek'!A19</f>
        <v>Zařízení staveniště</v>
      </c>
      <c r="E19" s="164"/>
      <c r="F19" s="165"/>
      <c r="G19" s="160">
        <f>'Z01 01-06 Rek'!I19</f>
        <v>0</v>
      </c>
    </row>
    <row r="20" spans="1:7" ht="15.95" customHeight="1" x14ac:dyDescent="0.2">
      <c r="A20" s="168"/>
      <c r="B20" s="159"/>
      <c r="C20" s="160"/>
      <c r="D20" s="110" t="str">
        <f>'Z01 01-06 Rek'!A20</f>
        <v>Provoz investora</v>
      </c>
      <c r="E20" s="164"/>
      <c r="F20" s="165"/>
      <c r="G20" s="160">
        <f>'Z01 01-06 Rek'!I20</f>
        <v>0</v>
      </c>
    </row>
    <row r="21" spans="1:7" ht="15.95" customHeight="1" x14ac:dyDescent="0.2">
      <c r="A21" s="168" t="s">
        <v>29</v>
      </c>
      <c r="B21" s="159"/>
      <c r="C21" s="160">
        <f>'Z01 01-06 Rek'!I10</f>
        <v>0</v>
      </c>
      <c r="D21" s="110" t="str">
        <f>'Z01 01-06 Rek'!A21</f>
        <v>Kompletační činnost (IČD)</v>
      </c>
      <c r="E21" s="164"/>
      <c r="F21" s="165"/>
      <c r="G21" s="160">
        <f>'Z01 01-06 Rek'!I21</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'Z01 01-06 Rek'!H23</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7"/>
  <dimension ref="A1:BE74"/>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2888</v>
      </c>
      <c r="I1" s="213"/>
    </row>
    <row r="2" spans="1:57" ht="13.5" thickBot="1" x14ac:dyDescent="0.25">
      <c r="A2" s="214" t="s">
        <v>76</v>
      </c>
      <c r="B2" s="215"/>
      <c r="C2" s="216" t="s">
        <v>2334</v>
      </c>
      <c r="D2" s="217"/>
      <c r="E2" s="218"/>
      <c r="F2" s="217"/>
      <c r="G2" s="219" t="s">
        <v>2889</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'Z01 01-06 Pol'!B7</f>
        <v>2</v>
      </c>
      <c r="B7" s="70" t="str">
        <f>'Z01 01-06 Pol'!C7</f>
        <v>Základy a zvláštní zakládání</v>
      </c>
      <c r="D7" s="231"/>
      <c r="E7" s="334">
        <f>'Z01 01-06 Pol'!BA15</f>
        <v>0</v>
      </c>
      <c r="F7" s="335">
        <f>'Z01 01-06 Pol'!BB15</f>
        <v>0</v>
      </c>
      <c r="G7" s="335">
        <f>'Z01 01-06 Pol'!BC15</f>
        <v>0</v>
      </c>
      <c r="H7" s="335">
        <f>'Z01 01-06 Pol'!BD15</f>
        <v>0</v>
      </c>
      <c r="I7" s="336">
        <f>'Z01 01-06 Pol'!BE15</f>
        <v>0</v>
      </c>
    </row>
    <row r="8" spans="1:57" s="138" customFormat="1" x14ac:dyDescent="0.2">
      <c r="A8" s="333" t="str">
        <f>'Z01 01-06 Pol'!B16</f>
        <v>M21</v>
      </c>
      <c r="B8" s="70" t="str">
        <f>'Z01 01-06 Pol'!C16</f>
        <v>Elektromontáže</v>
      </c>
      <c r="D8" s="231"/>
      <c r="E8" s="334">
        <f>'Z01 01-06 Pol'!BA37</f>
        <v>0</v>
      </c>
      <c r="F8" s="335">
        <f>'Z01 01-06 Pol'!BB37</f>
        <v>0</v>
      </c>
      <c r="G8" s="335">
        <f>'Z01 01-06 Pol'!BC37</f>
        <v>0</v>
      </c>
      <c r="H8" s="335">
        <f>'Z01 01-06 Pol'!BD37</f>
        <v>0</v>
      </c>
      <c r="I8" s="336">
        <f>'Z01 01-06 Pol'!BE37</f>
        <v>0</v>
      </c>
    </row>
    <row r="9" spans="1:57" s="138" customFormat="1" ht="13.5" thickBot="1" x14ac:dyDescent="0.25">
      <c r="A9" s="333" t="str">
        <f>'Z01 01-06 Pol'!B38</f>
        <v>D96</v>
      </c>
      <c r="B9" s="70" t="str">
        <f>'Z01 01-06 Pol'!C38</f>
        <v>Přesuny suti a vybouraných hmot</v>
      </c>
      <c r="D9" s="231"/>
      <c r="E9" s="334">
        <f>'Z01 01-06 Pol'!BA43</f>
        <v>0</v>
      </c>
      <c r="F9" s="335">
        <f>'Z01 01-06 Pol'!BB43</f>
        <v>0</v>
      </c>
      <c r="G9" s="335">
        <f>'Z01 01-06 Pol'!BC43</f>
        <v>0</v>
      </c>
      <c r="H9" s="335">
        <f>'Z01 01-06 Pol'!BD43</f>
        <v>0</v>
      </c>
      <c r="I9" s="336">
        <f>'Z01 01-06 Pol'!BE43</f>
        <v>0</v>
      </c>
    </row>
    <row r="10" spans="1:57" s="14" customFormat="1" ht="13.5" thickBot="1" x14ac:dyDescent="0.25">
      <c r="A10" s="232"/>
      <c r="B10" s="233" t="s">
        <v>79</v>
      </c>
      <c r="C10" s="233"/>
      <c r="D10" s="234"/>
      <c r="E10" s="235">
        <f>SUM(E7:E9)</f>
        <v>0</v>
      </c>
      <c r="F10" s="236">
        <f>SUM(F7:F9)</f>
        <v>0</v>
      </c>
      <c r="G10" s="236">
        <f>SUM(G7:G9)</f>
        <v>0</v>
      </c>
      <c r="H10" s="236">
        <f>SUM(H7:H9)</f>
        <v>0</v>
      </c>
      <c r="I10" s="237">
        <f>SUM(I7:I9)</f>
        <v>0</v>
      </c>
    </row>
    <row r="11" spans="1:57" x14ac:dyDescent="0.2">
      <c r="A11" s="138"/>
      <c r="B11" s="138"/>
      <c r="C11" s="138"/>
      <c r="D11" s="138"/>
      <c r="E11" s="138"/>
      <c r="F11" s="138"/>
      <c r="G11" s="138"/>
      <c r="H11" s="138"/>
      <c r="I11" s="138"/>
    </row>
    <row r="12" spans="1:57" ht="19.5" customHeight="1" x14ac:dyDescent="0.25">
      <c r="A12" s="223" t="s">
        <v>80</v>
      </c>
      <c r="B12" s="223"/>
      <c r="C12" s="223"/>
      <c r="D12" s="223"/>
      <c r="E12" s="223"/>
      <c r="F12" s="223"/>
      <c r="G12" s="238"/>
      <c r="H12" s="223"/>
      <c r="I12" s="223"/>
      <c r="BA12" s="144"/>
      <c r="BB12" s="144"/>
      <c r="BC12" s="144"/>
      <c r="BD12" s="144"/>
      <c r="BE12" s="144"/>
    </row>
    <row r="13" spans="1:57" ht="13.5" thickBot="1" x14ac:dyDescent="0.25"/>
    <row r="14" spans="1:57" x14ac:dyDescent="0.2">
      <c r="A14" s="176" t="s">
        <v>81</v>
      </c>
      <c r="B14" s="177"/>
      <c r="C14" s="177"/>
      <c r="D14" s="239"/>
      <c r="E14" s="240" t="s">
        <v>82</v>
      </c>
      <c r="F14" s="241" t="s">
        <v>12</v>
      </c>
      <c r="G14" s="242" t="s">
        <v>83</v>
      </c>
      <c r="H14" s="243"/>
      <c r="I14" s="244" t="s">
        <v>82</v>
      </c>
    </row>
    <row r="15" spans="1:57" x14ac:dyDescent="0.2">
      <c r="A15" s="168" t="s">
        <v>145</v>
      </c>
      <c r="B15" s="159"/>
      <c r="C15" s="159"/>
      <c r="D15" s="245"/>
      <c r="E15" s="246"/>
      <c r="F15" s="247"/>
      <c r="G15" s="248">
        <v>0</v>
      </c>
      <c r="H15" s="249"/>
      <c r="I15" s="250">
        <f>E15+F15*G15/100</f>
        <v>0</v>
      </c>
      <c r="BA15" s="1">
        <v>0</v>
      </c>
    </row>
    <row r="16" spans="1:57" x14ac:dyDescent="0.2">
      <c r="A16" s="168" t="s">
        <v>146</v>
      </c>
      <c r="B16" s="159"/>
      <c r="C16" s="159"/>
      <c r="D16" s="245"/>
      <c r="E16" s="246"/>
      <c r="F16" s="247"/>
      <c r="G16" s="248">
        <v>0</v>
      </c>
      <c r="H16" s="249"/>
      <c r="I16" s="250">
        <f>E16+F16*G16/100</f>
        <v>0</v>
      </c>
      <c r="BA16" s="1">
        <v>0</v>
      </c>
    </row>
    <row r="17" spans="1:53" x14ac:dyDescent="0.2">
      <c r="A17" s="168" t="s">
        <v>147</v>
      </c>
      <c r="B17" s="159"/>
      <c r="C17" s="159"/>
      <c r="D17" s="245"/>
      <c r="E17" s="246"/>
      <c r="F17" s="247"/>
      <c r="G17" s="248">
        <v>0</v>
      </c>
      <c r="H17" s="249"/>
      <c r="I17" s="250">
        <f>E17+F17*G17/100</f>
        <v>0</v>
      </c>
      <c r="BA17" s="1">
        <v>0</v>
      </c>
    </row>
    <row r="18" spans="1:53" x14ac:dyDescent="0.2">
      <c r="A18" s="168" t="s">
        <v>148</v>
      </c>
      <c r="B18" s="159"/>
      <c r="C18" s="159"/>
      <c r="D18" s="245"/>
      <c r="E18" s="246"/>
      <c r="F18" s="247"/>
      <c r="G18" s="248">
        <v>0</v>
      </c>
      <c r="H18" s="249"/>
      <c r="I18" s="250">
        <f>E18+F18*G18/100</f>
        <v>0</v>
      </c>
      <c r="BA18" s="1">
        <v>0</v>
      </c>
    </row>
    <row r="19" spans="1:53" x14ac:dyDescent="0.2">
      <c r="A19" s="168" t="s">
        <v>149</v>
      </c>
      <c r="B19" s="159"/>
      <c r="C19" s="159"/>
      <c r="D19" s="245"/>
      <c r="E19" s="246"/>
      <c r="F19" s="247"/>
      <c r="G19" s="248">
        <v>0</v>
      </c>
      <c r="H19" s="249"/>
      <c r="I19" s="250">
        <f>E19+F19*G19/100</f>
        <v>0</v>
      </c>
      <c r="BA19" s="1">
        <v>1</v>
      </c>
    </row>
    <row r="20" spans="1:53" x14ac:dyDescent="0.2">
      <c r="A20" s="168" t="s">
        <v>150</v>
      </c>
      <c r="B20" s="159"/>
      <c r="C20" s="159"/>
      <c r="D20" s="245"/>
      <c r="E20" s="246"/>
      <c r="F20" s="247"/>
      <c r="G20" s="248">
        <v>0</v>
      </c>
      <c r="H20" s="249"/>
      <c r="I20" s="250">
        <f>E20+F20*G20/100</f>
        <v>0</v>
      </c>
      <c r="BA20" s="1">
        <v>1</v>
      </c>
    </row>
    <row r="21" spans="1:53" x14ac:dyDescent="0.2">
      <c r="A21" s="168" t="s">
        <v>151</v>
      </c>
      <c r="B21" s="159"/>
      <c r="C21" s="159"/>
      <c r="D21" s="245"/>
      <c r="E21" s="246"/>
      <c r="F21" s="247"/>
      <c r="G21" s="248">
        <v>0</v>
      </c>
      <c r="H21" s="249"/>
      <c r="I21" s="250">
        <f>E21+F21*G21/100</f>
        <v>0</v>
      </c>
      <c r="BA21" s="1">
        <v>2</v>
      </c>
    </row>
    <row r="22" spans="1:53" x14ac:dyDescent="0.2">
      <c r="A22" s="168" t="s">
        <v>152</v>
      </c>
      <c r="B22" s="159"/>
      <c r="C22" s="159"/>
      <c r="D22" s="245"/>
      <c r="E22" s="246"/>
      <c r="F22" s="247"/>
      <c r="G22" s="248">
        <v>0</v>
      </c>
      <c r="H22" s="249"/>
      <c r="I22" s="250">
        <f>E22+F22*G22/100</f>
        <v>0</v>
      </c>
      <c r="BA22" s="1">
        <v>2</v>
      </c>
    </row>
    <row r="23" spans="1:53" ht="13.5" thickBot="1" x14ac:dyDescent="0.25">
      <c r="A23" s="251"/>
      <c r="B23" s="252" t="s">
        <v>84</v>
      </c>
      <c r="C23" s="253"/>
      <c r="D23" s="254"/>
      <c r="E23" s="255"/>
      <c r="F23" s="256"/>
      <c r="G23" s="256"/>
      <c r="H23" s="257">
        <f>SUM(I15:I22)</f>
        <v>0</v>
      </c>
      <c r="I23" s="258"/>
    </row>
    <row r="25" spans="1:53" x14ac:dyDescent="0.2">
      <c r="B25" s="14"/>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sheetData>
  <mergeCells count="4">
    <mergeCell ref="A1:B1"/>
    <mergeCell ref="A2:B2"/>
    <mergeCell ref="G2:I2"/>
    <mergeCell ref="H23:I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8"/>
  <dimension ref="A1:CB116"/>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'Z01 01-06 Rek'!H1</f>
        <v>01-06</v>
      </c>
      <c r="G3" s="269"/>
    </row>
    <row r="4" spans="1:80" ht="13.5" thickBot="1" x14ac:dyDescent="0.25">
      <c r="A4" s="270" t="s">
        <v>76</v>
      </c>
      <c r="B4" s="215"/>
      <c r="C4" s="216" t="s">
        <v>2334</v>
      </c>
      <c r="D4" s="271"/>
      <c r="E4" s="272" t="str">
        <f>'Z01 01-06 Rek'!G2</f>
        <v>SO 1 - demontáž elektroinstalace</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154</v>
      </c>
      <c r="C7" s="285" t="s">
        <v>405</v>
      </c>
      <c r="D7" s="286"/>
      <c r="E7" s="287"/>
      <c r="F7" s="287"/>
      <c r="G7" s="288"/>
      <c r="H7" s="289"/>
      <c r="I7" s="290"/>
      <c r="J7" s="291"/>
      <c r="K7" s="292"/>
      <c r="O7" s="293">
        <v>1</v>
      </c>
    </row>
    <row r="8" spans="1:80" x14ac:dyDescent="0.2">
      <c r="A8" s="294">
        <v>1</v>
      </c>
      <c r="B8" s="295" t="s">
        <v>2890</v>
      </c>
      <c r="C8" s="296" t="s">
        <v>2891</v>
      </c>
      <c r="D8" s="297" t="s">
        <v>265</v>
      </c>
      <c r="E8" s="298">
        <v>8</v>
      </c>
      <c r="F8" s="298">
        <v>0</v>
      </c>
      <c r="G8" s="299">
        <f>E8*F8</f>
        <v>0</v>
      </c>
      <c r="H8" s="300">
        <v>0</v>
      </c>
      <c r="I8" s="301">
        <f>E8*H8</f>
        <v>0</v>
      </c>
      <c r="J8" s="300">
        <v>-0.05</v>
      </c>
      <c r="K8" s="301">
        <f>E8*J8</f>
        <v>-0.4</v>
      </c>
      <c r="O8" s="293">
        <v>2</v>
      </c>
      <c r="AA8" s="262">
        <v>1</v>
      </c>
      <c r="AB8" s="262">
        <v>0</v>
      </c>
      <c r="AC8" s="262">
        <v>0</v>
      </c>
      <c r="AZ8" s="262">
        <v>1</v>
      </c>
      <c r="BA8" s="262">
        <f>IF(AZ8=1,G8,0)</f>
        <v>0</v>
      </c>
      <c r="BB8" s="262">
        <f>IF(AZ8=2,G8,0)</f>
        <v>0</v>
      </c>
      <c r="BC8" s="262">
        <f>IF(AZ8=3,G8,0)</f>
        <v>0</v>
      </c>
      <c r="BD8" s="262">
        <f>IF(AZ8=4,G8,0)</f>
        <v>0</v>
      </c>
      <c r="BE8" s="262">
        <f>IF(AZ8=5,G8,0)</f>
        <v>0</v>
      </c>
      <c r="CA8" s="293">
        <v>1</v>
      </c>
      <c r="CB8" s="293">
        <v>0</v>
      </c>
    </row>
    <row r="9" spans="1:80" x14ac:dyDescent="0.2">
      <c r="A9" s="302"/>
      <c r="B9" s="303"/>
      <c r="C9" s="304" t="s">
        <v>2892</v>
      </c>
      <c r="D9" s="305"/>
      <c r="E9" s="305"/>
      <c r="F9" s="305"/>
      <c r="G9" s="306"/>
      <c r="I9" s="307"/>
      <c r="K9" s="307"/>
      <c r="L9" s="308" t="s">
        <v>2892</v>
      </c>
      <c r="O9" s="293">
        <v>3</v>
      </c>
    </row>
    <row r="10" spans="1:80" x14ac:dyDescent="0.2">
      <c r="A10" s="302"/>
      <c r="B10" s="303"/>
      <c r="C10" s="304" t="s">
        <v>2893</v>
      </c>
      <c r="D10" s="305"/>
      <c r="E10" s="305"/>
      <c r="F10" s="305"/>
      <c r="G10" s="306"/>
      <c r="I10" s="307"/>
      <c r="K10" s="307"/>
      <c r="L10" s="308" t="s">
        <v>2893</v>
      </c>
      <c r="O10" s="293">
        <v>3</v>
      </c>
    </row>
    <row r="11" spans="1:80" x14ac:dyDescent="0.2">
      <c r="A11" s="294">
        <v>2</v>
      </c>
      <c r="B11" s="295" t="s">
        <v>2894</v>
      </c>
      <c r="C11" s="296" t="s">
        <v>2895</v>
      </c>
      <c r="D11" s="297" t="s">
        <v>116</v>
      </c>
      <c r="E11" s="298">
        <v>1</v>
      </c>
      <c r="F11" s="298">
        <v>0</v>
      </c>
      <c r="G11" s="299">
        <f>E11*F11</f>
        <v>0</v>
      </c>
      <c r="H11" s="300">
        <v>0</v>
      </c>
      <c r="I11" s="301">
        <f>E11*H11</f>
        <v>0</v>
      </c>
      <c r="J11" s="300">
        <v>-0.1</v>
      </c>
      <c r="K11" s="301">
        <f>E11*J11</f>
        <v>-0.1</v>
      </c>
      <c r="O11" s="293">
        <v>2</v>
      </c>
      <c r="AA11" s="262">
        <v>1</v>
      </c>
      <c r="AB11" s="262">
        <v>0</v>
      </c>
      <c r="AC11" s="262">
        <v>0</v>
      </c>
      <c r="AZ11" s="262">
        <v>1</v>
      </c>
      <c r="BA11" s="262">
        <f>IF(AZ11=1,G11,0)</f>
        <v>0</v>
      </c>
      <c r="BB11" s="262">
        <f>IF(AZ11=2,G11,0)</f>
        <v>0</v>
      </c>
      <c r="BC11" s="262">
        <f>IF(AZ11=3,G11,0)</f>
        <v>0</v>
      </c>
      <c r="BD11" s="262">
        <f>IF(AZ11=4,G11,0)</f>
        <v>0</v>
      </c>
      <c r="BE11" s="262">
        <f>IF(AZ11=5,G11,0)</f>
        <v>0</v>
      </c>
      <c r="CA11" s="293">
        <v>1</v>
      </c>
      <c r="CB11" s="293">
        <v>0</v>
      </c>
    </row>
    <row r="12" spans="1:80" x14ac:dyDescent="0.2">
      <c r="A12" s="302"/>
      <c r="B12" s="303"/>
      <c r="C12" s="304" t="s">
        <v>2896</v>
      </c>
      <c r="D12" s="305"/>
      <c r="E12" s="305"/>
      <c r="F12" s="305"/>
      <c r="G12" s="306"/>
      <c r="I12" s="307"/>
      <c r="K12" s="307"/>
      <c r="L12" s="308" t="s">
        <v>2896</v>
      </c>
      <c r="O12" s="293">
        <v>3</v>
      </c>
    </row>
    <row r="13" spans="1:80" x14ac:dyDescent="0.2">
      <c r="A13" s="302"/>
      <c r="B13" s="303"/>
      <c r="C13" s="304" t="s">
        <v>2897</v>
      </c>
      <c r="D13" s="305"/>
      <c r="E13" s="305"/>
      <c r="F13" s="305"/>
      <c r="G13" s="306"/>
      <c r="I13" s="307"/>
      <c r="K13" s="307"/>
      <c r="L13" s="308" t="s">
        <v>2897</v>
      </c>
      <c r="O13" s="293">
        <v>3</v>
      </c>
    </row>
    <row r="14" spans="1:80" x14ac:dyDescent="0.2">
      <c r="A14" s="302"/>
      <c r="B14" s="309"/>
      <c r="C14" s="310" t="s">
        <v>98</v>
      </c>
      <c r="D14" s="311"/>
      <c r="E14" s="312">
        <v>1</v>
      </c>
      <c r="F14" s="313"/>
      <c r="G14" s="314"/>
      <c r="H14" s="315"/>
      <c r="I14" s="307"/>
      <c r="J14" s="316"/>
      <c r="K14" s="307"/>
      <c r="M14" s="308">
        <v>1</v>
      </c>
      <c r="O14" s="293"/>
    </row>
    <row r="15" spans="1:80" x14ac:dyDescent="0.2">
      <c r="A15" s="317"/>
      <c r="B15" s="318" t="s">
        <v>101</v>
      </c>
      <c r="C15" s="319" t="s">
        <v>406</v>
      </c>
      <c r="D15" s="320"/>
      <c r="E15" s="321"/>
      <c r="F15" s="322"/>
      <c r="G15" s="323">
        <f>SUM(G7:G14)</f>
        <v>0</v>
      </c>
      <c r="H15" s="324"/>
      <c r="I15" s="325">
        <f>SUM(I7:I14)</f>
        <v>0</v>
      </c>
      <c r="J15" s="324"/>
      <c r="K15" s="325">
        <f>SUM(K7:K14)</f>
        <v>-0.5</v>
      </c>
      <c r="O15" s="293">
        <v>4</v>
      </c>
      <c r="BA15" s="326">
        <f>SUM(BA7:BA14)</f>
        <v>0</v>
      </c>
      <c r="BB15" s="326">
        <f>SUM(BB7:BB14)</f>
        <v>0</v>
      </c>
      <c r="BC15" s="326">
        <f>SUM(BC7:BC14)</f>
        <v>0</v>
      </c>
      <c r="BD15" s="326">
        <f>SUM(BD7:BD14)</f>
        <v>0</v>
      </c>
      <c r="BE15" s="326">
        <f>SUM(BE7:BE14)</f>
        <v>0</v>
      </c>
    </row>
    <row r="16" spans="1:80" x14ac:dyDescent="0.2">
      <c r="A16" s="283" t="s">
        <v>97</v>
      </c>
      <c r="B16" s="284" t="s">
        <v>299</v>
      </c>
      <c r="C16" s="285" t="s">
        <v>300</v>
      </c>
      <c r="D16" s="286"/>
      <c r="E16" s="287"/>
      <c r="F16" s="287"/>
      <c r="G16" s="288"/>
      <c r="H16" s="289"/>
      <c r="I16" s="290"/>
      <c r="J16" s="291"/>
      <c r="K16" s="292"/>
      <c r="O16" s="293">
        <v>1</v>
      </c>
    </row>
    <row r="17" spans="1:80" ht="22.5" x14ac:dyDescent="0.2">
      <c r="A17" s="294">
        <v>3</v>
      </c>
      <c r="B17" s="295" t="s">
        <v>2898</v>
      </c>
      <c r="C17" s="296" t="s">
        <v>2899</v>
      </c>
      <c r="D17" s="297" t="s">
        <v>116</v>
      </c>
      <c r="E17" s="298">
        <v>1</v>
      </c>
      <c r="F17" s="298">
        <v>0</v>
      </c>
      <c r="G17" s="299">
        <f>E17*F17</f>
        <v>0</v>
      </c>
      <c r="H17" s="300">
        <v>0</v>
      </c>
      <c r="I17" s="301">
        <f>E17*H17</f>
        <v>0</v>
      </c>
      <c r="J17" s="300">
        <v>-0.25</v>
      </c>
      <c r="K17" s="301">
        <f>E17*J17</f>
        <v>-0.25</v>
      </c>
      <c r="O17" s="293">
        <v>2</v>
      </c>
      <c r="AA17" s="262">
        <v>1</v>
      </c>
      <c r="AB17" s="262">
        <v>9</v>
      </c>
      <c r="AC17" s="262">
        <v>9</v>
      </c>
      <c r="AZ17" s="262">
        <v>4</v>
      </c>
      <c r="BA17" s="262">
        <f>IF(AZ17=1,G17,0)</f>
        <v>0</v>
      </c>
      <c r="BB17" s="262">
        <f>IF(AZ17=2,G17,0)</f>
        <v>0</v>
      </c>
      <c r="BC17" s="262">
        <f>IF(AZ17=3,G17,0)</f>
        <v>0</v>
      </c>
      <c r="BD17" s="262">
        <f>IF(AZ17=4,G17,0)</f>
        <v>0</v>
      </c>
      <c r="BE17" s="262">
        <f>IF(AZ17=5,G17,0)</f>
        <v>0</v>
      </c>
      <c r="CA17" s="293">
        <v>1</v>
      </c>
      <c r="CB17" s="293">
        <v>9</v>
      </c>
    </row>
    <row r="18" spans="1:80" x14ac:dyDescent="0.2">
      <c r="A18" s="302"/>
      <c r="B18" s="303"/>
      <c r="C18" s="304" t="s">
        <v>2900</v>
      </c>
      <c r="D18" s="305"/>
      <c r="E18" s="305"/>
      <c r="F18" s="305"/>
      <c r="G18" s="306"/>
      <c r="I18" s="307"/>
      <c r="K18" s="307"/>
      <c r="L18" s="308" t="s">
        <v>2900</v>
      </c>
      <c r="O18" s="293">
        <v>3</v>
      </c>
    </row>
    <row r="19" spans="1:80" x14ac:dyDescent="0.2">
      <c r="A19" s="302"/>
      <c r="B19" s="303"/>
      <c r="C19" s="304" t="s">
        <v>2893</v>
      </c>
      <c r="D19" s="305"/>
      <c r="E19" s="305"/>
      <c r="F19" s="305"/>
      <c r="G19" s="306"/>
      <c r="I19" s="307"/>
      <c r="K19" s="307"/>
      <c r="L19" s="308" t="s">
        <v>2893</v>
      </c>
      <c r="O19" s="293">
        <v>3</v>
      </c>
    </row>
    <row r="20" spans="1:80" x14ac:dyDescent="0.2">
      <c r="A20" s="302"/>
      <c r="B20" s="309"/>
      <c r="C20" s="310" t="s">
        <v>98</v>
      </c>
      <c r="D20" s="311"/>
      <c r="E20" s="312">
        <v>1</v>
      </c>
      <c r="F20" s="313"/>
      <c r="G20" s="314"/>
      <c r="H20" s="315"/>
      <c r="I20" s="307"/>
      <c r="J20" s="316"/>
      <c r="K20" s="307"/>
      <c r="M20" s="308">
        <v>1</v>
      </c>
      <c r="O20" s="293"/>
    </row>
    <row r="21" spans="1:80" ht="22.5" x14ac:dyDescent="0.2">
      <c r="A21" s="294">
        <v>4</v>
      </c>
      <c r="B21" s="295" t="s">
        <v>2901</v>
      </c>
      <c r="C21" s="296" t="s">
        <v>2902</v>
      </c>
      <c r="D21" s="297" t="s">
        <v>116</v>
      </c>
      <c r="E21" s="298">
        <v>1</v>
      </c>
      <c r="F21" s="298">
        <v>0</v>
      </c>
      <c r="G21" s="299">
        <f>E21*F21</f>
        <v>0</v>
      </c>
      <c r="H21" s="300">
        <v>0</v>
      </c>
      <c r="I21" s="301">
        <f>E21*H21</f>
        <v>0</v>
      </c>
      <c r="J21" s="300">
        <v>-0.55000000000000004</v>
      </c>
      <c r="K21" s="301">
        <f>E21*J21</f>
        <v>-0.55000000000000004</v>
      </c>
      <c r="O21" s="293">
        <v>2</v>
      </c>
      <c r="AA21" s="262">
        <v>1</v>
      </c>
      <c r="AB21" s="262">
        <v>9</v>
      </c>
      <c r="AC21" s="262">
        <v>9</v>
      </c>
      <c r="AZ21" s="262">
        <v>4</v>
      </c>
      <c r="BA21" s="262">
        <f>IF(AZ21=1,G21,0)</f>
        <v>0</v>
      </c>
      <c r="BB21" s="262">
        <f>IF(AZ21=2,G21,0)</f>
        <v>0</v>
      </c>
      <c r="BC21" s="262">
        <f>IF(AZ21=3,G21,0)</f>
        <v>0</v>
      </c>
      <c r="BD21" s="262">
        <f>IF(AZ21=4,G21,0)</f>
        <v>0</v>
      </c>
      <c r="BE21" s="262">
        <f>IF(AZ21=5,G21,0)</f>
        <v>0</v>
      </c>
      <c r="CA21" s="293">
        <v>1</v>
      </c>
      <c r="CB21" s="293">
        <v>9</v>
      </c>
    </row>
    <row r="22" spans="1:80" x14ac:dyDescent="0.2">
      <c r="A22" s="302"/>
      <c r="B22" s="303"/>
      <c r="C22" s="304" t="s">
        <v>2903</v>
      </c>
      <c r="D22" s="305"/>
      <c r="E22" s="305"/>
      <c r="F22" s="305"/>
      <c r="G22" s="306"/>
      <c r="I22" s="307"/>
      <c r="K22" s="307"/>
      <c r="L22" s="308" t="s">
        <v>2903</v>
      </c>
      <c r="O22" s="293">
        <v>3</v>
      </c>
    </row>
    <row r="23" spans="1:80" x14ac:dyDescent="0.2">
      <c r="A23" s="302"/>
      <c r="B23" s="303"/>
      <c r="C23" s="304" t="s">
        <v>2893</v>
      </c>
      <c r="D23" s="305"/>
      <c r="E23" s="305"/>
      <c r="F23" s="305"/>
      <c r="G23" s="306"/>
      <c r="I23" s="307"/>
      <c r="K23" s="307"/>
      <c r="L23" s="308" t="s">
        <v>2893</v>
      </c>
      <c r="O23" s="293">
        <v>3</v>
      </c>
    </row>
    <row r="24" spans="1:80" x14ac:dyDescent="0.2">
      <c r="A24" s="302"/>
      <c r="B24" s="309"/>
      <c r="C24" s="310" t="s">
        <v>98</v>
      </c>
      <c r="D24" s="311"/>
      <c r="E24" s="312">
        <v>1</v>
      </c>
      <c r="F24" s="313"/>
      <c r="G24" s="314"/>
      <c r="H24" s="315"/>
      <c r="I24" s="307"/>
      <c r="J24" s="316"/>
      <c r="K24" s="307"/>
      <c r="M24" s="308">
        <v>1</v>
      </c>
      <c r="O24" s="293"/>
    </row>
    <row r="25" spans="1:80" ht="22.5" x14ac:dyDescent="0.2">
      <c r="A25" s="294">
        <v>5</v>
      </c>
      <c r="B25" s="295" t="s">
        <v>2904</v>
      </c>
      <c r="C25" s="296" t="s">
        <v>2905</v>
      </c>
      <c r="D25" s="297" t="s">
        <v>100</v>
      </c>
      <c r="E25" s="298">
        <v>188</v>
      </c>
      <c r="F25" s="298">
        <v>0</v>
      </c>
      <c r="G25" s="299">
        <f>E25*F25</f>
        <v>0</v>
      </c>
      <c r="H25" s="300">
        <v>0</v>
      </c>
      <c r="I25" s="301">
        <f>E25*H25</f>
        <v>0</v>
      </c>
      <c r="J25" s="300">
        <v>-5.0000000000000001E-4</v>
      </c>
      <c r="K25" s="301">
        <f>E25*J25</f>
        <v>-9.4E-2</v>
      </c>
      <c r="O25" s="293">
        <v>2</v>
      </c>
      <c r="AA25" s="262">
        <v>1</v>
      </c>
      <c r="AB25" s="262">
        <v>0</v>
      </c>
      <c r="AC25" s="262">
        <v>0</v>
      </c>
      <c r="AZ25" s="262">
        <v>4</v>
      </c>
      <c r="BA25" s="262">
        <f>IF(AZ25=1,G25,0)</f>
        <v>0</v>
      </c>
      <c r="BB25" s="262">
        <f>IF(AZ25=2,G25,0)</f>
        <v>0</v>
      </c>
      <c r="BC25" s="262">
        <f>IF(AZ25=3,G25,0)</f>
        <v>0</v>
      </c>
      <c r="BD25" s="262">
        <f>IF(AZ25=4,G25,0)</f>
        <v>0</v>
      </c>
      <c r="BE25" s="262">
        <f>IF(AZ25=5,G25,0)</f>
        <v>0</v>
      </c>
      <c r="CA25" s="293">
        <v>1</v>
      </c>
      <c r="CB25" s="293">
        <v>0</v>
      </c>
    </row>
    <row r="26" spans="1:80" x14ac:dyDescent="0.2">
      <c r="A26" s="302"/>
      <c r="B26" s="309"/>
      <c r="C26" s="310" t="s">
        <v>2906</v>
      </c>
      <c r="D26" s="311"/>
      <c r="E26" s="312">
        <v>38</v>
      </c>
      <c r="F26" s="313"/>
      <c r="G26" s="314"/>
      <c r="H26" s="315"/>
      <c r="I26" s="307"/>
      <c r="J26" s="316"/>
      <c r="K26" s="307"/>
      <c r="M26" s="308" t="s">
        <v>2906</v>
      </c>
      <c r="O26" s="293"/>
    </row>
    <row r="27" spans="1:80" x14ac:dyDescent="0.2">
      <c r="A27" s="302"/>
      <c r="B27" s="309"/>
      <c r="C27" s="310" t="s">
        <v>2907</v>
      </c>
      <c r="D27" s="311"/>
      <c r="E27" s="312">
        <v>37</v>
      </c>
      <c r="F27" s="313"/>
      <c r="G27" s="314"/>
      <c r="H27" s="315"/>
      <c r="I27" s="307"/>
      <c r="J27" s="316"/>
      <c r="K27" s="307"/>
      <c r="M27" s="308" t="s">
        <v>2907</v>
      </c>
      <c r="O27" s="293"/>
    </row>
    <row r="28" spans="1:80" x14ac:dyDescent="0.2">
      <c r="A28" s="302"/>
      <c r="B28" s="309"/>
      <c r="C28" s="310" t="s">
        <v>2908</v>
      </c>
      <c r="D28" s="311"/>
      <c r="E28" s="312">
        <v>37</v>
      </c>
      <c r="F28" s="313"/>
      <c r="G28" s="314"/>
      <c r="H28" s="315"/>
      <c r="I28" s="307"/>
      <c r="J28" s="316"/>
      <c r="K28" s="307"/>
      <c r="M28" s="308" t="s">
        <v>2908</v>
      </c>
      <c r="O28" s="293"/>
    </row>
    <row r="29" spans="1:80" x14ac:dyDescent="0.2">
      <c r="A29" s="302"/>
      <c r="B29" s="309"/>
      <c r="C29" s="310" t="s">
        <v>2909</v>
      </c>
      <c r="D29" s="311"/>
      <c r="E29" s="312">
        <v>39</v>
      </c>
      <c r="F29" s="313"/>
      <c r="G29" s="314"/>
      <c r="H29" s="315"/>
      <c r="I29" s="307"/>
      <c r="J29" s="316"/>
      <c r="K29" s="307"/>
      <c r="M29" s="308" t="s">
        <v>2909</v>
      </c>
      <c r="O29" s="293"/>
    </row>
    <row r="30" spans="1:80" x14ac:dyDescent="0.2">
      <c r="A30" s="302"/>
      <c r="B30" s="309"/>
      <c r="C30" s="310" t="s">
        <v>2910</v>
      </c>
      <c r="D30" s="311"/>
      <c r="E30" s="312">
        <v>37</v>
      </c>
      <c r="F30" s="313"/>
      <c r="G30" s="314"/>
      <c r="H30" s="315"/>
      <c r="I30" s="307"/>
      <c r="J30" s="316"/>
      <c r="K30" s="307"/>
      <c r="M30" s="308" t="s">
        <v>2910</v>
      </c>
      <c r="O30" s="293"/>
    </row>
    <row r="31" spans="1:80" ht="22.5" x14ac:dyDescent="0.2">
      <c r="A31" s="294">
        <v>6</v>
      </c>
      <c r="B31" s="295" t="s">
        <v>2911</v>
      </c>
      <c r="C31" s="296" t="s">
        <v>2912</v>
      </c>
      <c r="D31" s="297" t="s">
        <v>100</v>
      </c>
      <c r="E31" s="298">
        <v>51</v>
      </c>
      <c r="F31" s="298">
        <v>0</v>
      </c>
      <c r="G31" s="299">
        <f>E31*F31</f>
        <v>0</v>
      </c>
      <c r="H31" s="300">
        <v>0</v>
      </c>
      <c r="I31" s="301">
        <f>E31*H31</f>
        <v>0</v>
      </c>
      <c r="J31" s="300">
        <v>-5.0000000000000001E-4</v>
      </c>
      <c r="K31" s="301">
        <f>E31*J31</f>
        <v>-2.5500000000000002E-2</v>
      </c>
      <c r="O31" s="293">
        <v>2</v>
      </c>
      <c r="AA31" s="262">
        <v>1</v>
      </c>
      <c r="AB31" s="262">
        <v>0</v>
      </c>
      <c r="AC31" s="262">
        <v>0</v>
      </c>
      <c r="AZ31" s="262">
        <v>4</v>
      </c>
      <c r="BA31" s="262">
        <f>IF(AZ31=1,G31,0)</f>
        <v>0</v>
      </c>
      <c r="BB31" s="262">
        <f>IF(AZ31=2,G31,0)</f>
        <v>0</v>
      </c>
      <c r="BC31" s="262">
        <f>IF(AZ31=3,G31,0)</f>
        <v>0</v>
      </c>
      <c r="BD31" s="262">
        <f>IF(AZ31=4,G31,0)</f>
        <v>0</v>
      </c>
      <c r="BE31" s="262">
        <f>IF(AZ31=5,G31,0)</f>
        <v>0</v>
      </c>
      <c r="CA31" s="293">
        <v>1</v>
      </c>
      <c r="CB31" s="293">
        <v>0</v>
      </c>
    </row>
    <row r="32" spans="1:80" x14ac:dyDescent="0.2">
      <c r="A32" s="302"/>
      <c r="B32" s="309"/>
      <c r="C32" s="310" t="s">
        <v>2913</v>
      </c>
      <c r="D32" s="311"/>
      <c r="E32" s="312">
        <v>19</v>
      </c>
      <c r="F32" s="313"/>
      <c r="G32" s="314"/>
      <c r="H32" s="315"/>
      <c r="I32" s="307"/>
      <c r="J32" s="316"/>
      <c r="K32" s="307"/>
      <c r="M32" s="308" t="s">
        <v>2913</v>
      </c>
      <c r="O32" s="293"/>
    </row>
    <row r="33" spans="1:80" x14ac:dyDescent="0.2">
      <c r="A33" s="302"/>
      <c r="B33" s="309"/>
      <c r="C33" s="310" t="s">
        <v>2534</v>
      </c>
      <c r="D33" s="311"/>
      <c r="E33" s="312">
        <v>8</v>
      </c>
      <c r="F33" s="313"/>
      <c r="G33" s="314"/>
      <c r="H33" s="315"/>
      <c r="I33" s="307"/>
      <c r="J33" s="316"/>
      <c r="K33" s="307"/>
      <c r="M33" s="308" t="s">
        <v>2534</v>
      </c>
      <c r="O33" s="293"/>
    </row>
    <row r="34" spans="1:80" x14ac:dyDescent="0.2">
      <c r="A34" s="302"/>
      <c r="B34" s="309"/>
      <c r="C34" s="310" t="s">
        <v>2914</v>
      </c>
      <c r="D34" s="311"/>
      <c r="E34" s="312">
        <v>8</v>
      </c>
      <c r="F34" s="313"/>
      <c r="G34" s="314"/>
      <c r="H34" s="315"/>
      <c r="I34" s="307"/>
      <c r="J34" s="316"/>
      <c r="K34" s="307"/>
      <c r="M34" s="308" t="s">
        <v>2914</v>
      </c>
      <c r="O34" s="293"/>
    </row>
    <row r="35" spans="1:80" x14ac:dyDescent="0.2">
      <c r="A35" s="302"/>
      <c r="B35" s="309"/>
      <c r="C35" s="310" t="s">
        <v>2915</v>
      </c>
      <c r="D35" s="311"/>
      <c r="E35" s="312">
        <v>8</v>
      </c>
      <c r="F35" s="313"/>
      <c r="G35" s="314"/>
      <c r="H35" s="315"/>
      <c r="I35" s="307"/>
      <c r="J35" s="316"/>
      <c r="K35" s="307"/>
      <c r="M35" s="308" t="s">
        <v>2915</v>
      </c>
      <c r="O35" s="293"/>
    </row>
    <row r="36" spans="1:80" x14ac:dyDescent="0.2">
      <c r="A36" s="302"/>
      <c r="B36" s="309"/>
      <c r="C36" s="310" t="s">
        <v>2916</v>
      </c>
      <c r="D36" s="311"/>
      <c r="E36" s="312">
        <v>8</v>
      </c>
      <c r="F36" s="313"/>
      <c r="G36" s="314"/>
      <c r="H36" s="315"/>
      <c r="I36" s="307"/>
      <c r="J36" s="316"/>
      <c r="K36" s="307"/>
      <c r="M36" s="308" t="s">
        <v>2916</v>
      </c>
      <c r="O36" s="293"/>
    </row>
    <row r="37" spans="1:80" x14ac:dyDescent="0.2">
      <c r="A37" s="317"/>
      <c r="B37" s="318" t="s">
        <v>101</v>
      </c>
      <c r="C37" s="319" t="s">
        <v>301</v>
      </c>
      <c r="D37" s="320"/>
      <c r="E37" s="321"/>
      <c r="F37" s="322"/>
      <c r="G37" s="323">
        <f>SUM(G16:G36)</f>
        <v>0</v>
      </c>
      <c r="H37" s="324"/>
      <c r="I37" s="325">
        <f>SUM(I16:I36)</f>
        <v>0</v>
      </c>
      <c r="J37" s="324"/>
      <c r="K37" s="325">
        <f>SUM(K16:K36)</f>
        <v>-0.91949999999999998</v>
      </c>
      <c r="O37" s="293">
        <v>4</v>
      </c>
      <c r="BA37" s="326">
        <f>SUM(BA16:BA36)</f>
        <v>0</v>
      </c>
      <c r="BB37" s="326">
        <f>SUM(BB16:BB36)</f>
        <v>0</v>
      </c>
      <c r="BC37" s="326">
        <f>SUM(BC16:BC36)</f>
        <v>0</v>
      </c>
      <c r="BD37" s="326">
        <f>SUM(BD16:BD36)</f>
        <v>0</v>
      </c>
      <c r="BE37" s="326">
        <f>SUM(BE16:BE36)</f>
        <v>0</v>
      </c>
    </row>
    <row r="38" spans="1:80" x14ac:dyDescent="0.2">
      <c r="A38" s="283" t="s">
        <v>97</v>
      </c>
      <c r="B38" s="284" t="s">
        <v>266</v>
      </c>
      <c r="C38" s="285" t="s">
        <v>267</v>
      </c>
      <c r="D38" s="286"/>
      <c r="E38" s="287"/>
      <c r="F38" s="287"/>
      <c r="G38" s="288"/>
      <c r="H38" s="289"/>
      <c r="I38" s="290"/>
      <c r="J38" s="291"/>
      <c r="K38" s="292"/>
      <c r="O38" s="293">
        <v>1</v>
      </c>
    </row>
    <row r="39" spans="1:80" ht="22.5" x14ac:dyDescent="0.2">
      <c r="A39" s="294">
        <v>7</v>
      </c>
      <c r="B39" s="295" t="s">
        <v>269</v>
      </c>
      <c r="C39" s="296" t="s">
        <v>270</v>
      </c>
      <c r="D39" s="297" t="s">
        <v>227</v>
      </c>
      <c r="E39" s="298">
        <v>1.4195</v>
      </c>
      <c r="F39" s="298">
        <v>0</v>
      </c>
      <c r="G39" s="299">
        <f>E39*F39</f>
        <v>0</v>
      </c>
      <c r="H39" s="300">
        <v>0</v>
      </c>
      <c r="I39" s="301">
        <f>E39*H39</f>
        <v>0</v>
      </c>
      <c r="J39" s="300"/>
      <c r="K39" s="301">
        <f>E39*J39</f>
        <v>0</v>
      </c>
      <c r="O39" s="293">
        <v>2</v>
      </c>
      <c r="AA39" s="262">
        <v>8</v>
      </c>
      <c r="AB39" s="262">
        <v>0</v>
      </c>
      <c r="AC39" s="262">
        <v>3</v>
      </c>
      <c r="AZ39" s="262">
        <v>1</v>
      </c>
      <c r="BA39" s="262">
        <f>IF(AZ39=1,G39,0)</f>
        <v>0</v>
      </c>
      <c r="BB39" s="262">
        <f>IF(AZ39=2,G39,0)</f>
        <v>0</v>
      </c>
      <c r="BC39" s="262">
        <f>IF(AZ39=3,G39,0)</f>
        <v>0</v>
      </c>
      <c r="BD39" s="262">
        <f>IF(AZ39=4,G39,0)</f>
        <v>0</v>
      </c>
      <c r="BE39" s="262">
        <f>IF(AZ39=5,G39,0)</f>
        <v>0</v>
      </c>
      <c r="CA39" s="293">
        <v>8</v>
      </c>
      <c r="CB39" s="293">
        <v>0</v>
      </c>
    </row>
    <row r="40" spans="1:80" x14ac:dyDescent="0.2">
      <c r="A40" s="302"/>
      <c r="B40" s="303"/>
      <c r="C40" s="304" t="s">
        <v>234</v>
      </c>
      <c r="D40" s="305"/>
      <c r="E40" s="305"/>
      <c r="F40" s="305"/>
      <c r="G40" s="306"/>
      <c r="I40" s="307"/>
      <c r="K40" s="307"/>
      <c r="L40" s="308" t="s">
        <v>234</v>
      </c>
      <c r="O40" s="293">
        <v>3</v>
      </c>
    </row>
    <row r="41" spans="1:80" x14ac:dyDescent="0.2">
      <c r="A41" s="302"/>
      <c r="B41" s="303"/>
      <c r="C41" s="304"/>
      <c r="D41" s="305"/>
      <c r="E41" s="305"/>
      <c r="F41" s="305"/>
      <c r="G41" s="306"/>
      <c r="I41" s="307"/>
      <c r="K41" s="307"/>
      <c r="L41" s="308"/>
      <c r="O41" s="293">
        <v>3</v>
      </c>
    </row>
    <row r="42" spans="1:80" ht="22.5" x14ac:dyDescent="0.2">
      <c r="A42" s="302"/>
      <c r="B42" s="303"/>
      <c r="C42" s="304" t="s">
        <v>271</v>
      </c>
      <c r="D42" s="305"/>
      <c r="E42" s="305"/>
      <c r="F42" s="305"/>
      <c r="G42" s="306"/>
      <c r="I42" s="307"/>
      <c r="K42" s="307"/>
      <c r="L42" s="308" t="s">
        <v>271</v>
      </c>
      <c r="O42" s="293">
        <v>3</v>
      </c>
    </row>
    <row r="43" spans="1:80" x14ac:dyDescent="0.2">
      <c r="A43" s="317"/>
      <c r="B43" s="318" t="s">
        <v>101</v>
      </c>
      <c r="C43" s="319" t="s">
        <v>268</v>
      </c>
      <c r="D43" s="320"/>
      <c r="E43" s="321"/>
      <c r="F43" s="322"/>
      <c r="G43" s="323">
        <f>SUM(G38:G42)</f>
        <v>0</v>
      </c>
      <c r="H43" s="324"/>
      <c r="I43" s="325">
        <f>SUM(I38:I42)</f>
        <v>0</v>
      </c>
      <c r="J43" s="324"/>
      <c r="K43" s="325">
        <f>SUM(K38:K42)</f>
        <v>0</v>
      </c>
      <c r="O43" s="293">
        <v>4</v>
      </c>
      <c r="BA43" s="326">
        <f>SUM(BA38:BA42)</f>
        <v>0</v>
      </c>
      <c r="BB43" s="326">
        <f>SUM(BB38:BB42)</f>
        <v>0</v>
      </c>
      <c r="BC43" s="326">
        <f>SUM(BC38:BC42)</f>
        <v>0</v>
      </c>
      <c r="BD43" s="326">
        <f>SUM(BD38:BD42)</f>
        <v>0</v>
      </c>
      <c r="BE43" s="326">
        <f>SUM(BE38:BE42)</f>
        <v>0</v>
      </c>
    </row>
    <row r="44" spans="1:80" x14ac:dyDescent="0.2">
      <c r="E44" s="262"/>
    </row>
    <row r="45" spans="1:80" x14ac:dyDescent="0.2">
      <c r="E45" s="262"/>
    </row>
    <row r="46" spans="1:80" x14ac:dyDescent="0.2">
      <c r="E46" s="262"/>
    </row>
    <row r="47" spans="1:80" x14ac:dyDescent="0.2">
      <c r="E47" s="262"/>
    </row>
    <row r="48" spans="1:80" x14ac:dyDescent="0.2">
      <c r="E48" s="262"/>
    </row>
    <row r="49" spans="5:5" x14ac:dyDescent="0.2">
      <c r="E49" s="262"/>
    </row>
    <row r="50" spans="5:5" x14ac:dyDescent="0.2">
      <c r="E50" s="262"/>
    </row>
    <row r="51" spans="5:5" x14ac:dyDescent="0.2">
      <c r="E51" s="262"/>
    </row>
    <row r="52" spans="5:5" x14ac:dyDescent="0.2">
      <c r="E52" s="262"/>
    </row>
    <row r="53" spans="5:5" x14ac:dyDescent="0.2">
      <c r="E53" s="262"/>
    </row>
    <row r="54" spans="5:5" x14ac:dyDescent="0.2">
      <c r="E54" s="262"/>
    </row>
    <row r="55" spans="5:5" x14ac:dyDescent="0.2">
      <c r="E55" s="262"/>
    </row>
    <row r="56" spans="5:5" x14ac:dyDescent="0.2">
      <c r="E56" s="262"/>
    </row>
    <row r="57" spans="5:5" x14ac:dyDescent="0.2">
      <c r="E57" s="262"/>
    </row>
    <row r="58" spans="5:5" x14ac:dyDescent="0.2">
      <c r="E58" s="262"/>
    </row>
    <row r="59" spans="5:5" x14ac:dyDescent="0.2">
      <c r="E59" s="262"/>
    </row>
    <row r="60" spans="5:5" x14ac:dyDescent="0.2">
      <c r="E60" s="262"/>
    </row>
    <row r="61" spans="5:5" x14ac:dyDescent="0.2">
      <c r="E61" s="262"/>
    </row>
    <row r="62" spans="5:5" x14ac:dyDescent="0.2">
      <c r="E62" s="262"/>
    </row>
    <row r="63" spans="5:5" x14ac:dyDescent="0.2">
      <c r="E63" s="262"/>
    </row>
    <row r="64" spans="5:5" x14ac:dyDescent="0.2">
      <c r="E64" s="262"/>
    </row>
    <row r="65" spans="1:7" x14ac:dyDescent="0.2">
      <c r="E65" s="262"/>
    </row>
    <row r="66" spans="1:7" x14ac:dyDescent="0.2">
      <c r="E66" s="262"/>
    </row>
    <row r="67" spans="1:7" x14ac:dyDescent="0.2">
      <c r="A67" s="316"/>
      <c r="B67" s="316"/>
      <c r="C67" s="316"/>
      <c r="D67" s="316"/>
      <c r="E67" s="316"/>
      <c r="F67" s="316"/>
      <c r="G67" s="316"/>
    </row>
    <row r="68" spans="1:7" x14ac:dyDescent="0.2">
      <c r="A68" s="316"/>
      <c r="B68" s="316"/>
      <c r="C68" s="316"/>
      <c r="D68" s="316"/>
      <c r="E68" s="316"/>
      <c r="F68" s="316"/>
      <c r="G68" s="316"/>
    </row>
    <row r="69" spans="1:7" x14ac:dyDescent="0.2">
      <c r="A69" s="316"/>
      <c r="B69" s="316"/>
      <c r="C69" s="316"/>
      <c r="D69" s="316"/>
      <c r="E69" s="316"/>
      <c r="F69" s="316"/>
      <c r="G69" s="316"/>
    </row>
    <row r="70" spans="1:7" x14ac:dyDescent="0.2">
      <c r="A70" s="316"/>
      <c r="B70" s="316"/>
      <c r="C70" s="316"/>
      <c r="D70" s="316"/>
      <c r="E70" s="316"/>
      <c r="F70" s="316"/>
      <c r="G70" s="316"/>
    </row>
    <row r="71" spans="1:7" x14ac:dyDescent="0.2">
      <c r="E71" s="262"/>
    </row>
    <row r="72" spans="1:7" x14ac:dyDescent="0.2">
      <c r="E72" s="262"/>
    </row>
    <row r="73" spans="1:7" x14ac:dyDescent="0.2">
      <c r="E73" s="262"/>
    </row>
    <row r="74" spans="1:7" x14ac:dyDescent="0.2">
      <c r="E74" s="262"/>
    </row>
    <row r="75" spans="1:7" x14ac:dyDescent="0.2">
      <c r="E75" s="262"/>
    </row>
    <row r="76" spans="1:7" x14ac:dyDescent="0.2">
      <c r="E76" s="262"/>
    </row>
    <row r="77" spans="1:7" x14ac:dyDescent="0.2">
      <c r="E77" s="262"/>
    </row>
    <row r="78" spans="1:7" x14ac:dyDescent="0.2">
      <c r="E78" s="262"/>
    </row>
    <row r="79" spans="1:7" x14ac:dyDescent="0.2">
      <c r="E79" s="262"/>
    </row>
    <row r="80" spans="1:7" x14ac:dyDescent="0.2">
      <c r="E80" s="262"/>
    </row>
    <row r="81" spans="5:5" x14ac:dyDescent="0.2">
      <c r="E81" s="262"/>
    </row>
    <row r="82" spans="5:5" x14ac:dyDescent="0.2">
      <c r="E82" s="262"/>
    </row>
    <row r="83" spans="5:5" x14ac:dyDescent="0.2">
      <c r="E83" s="262"/>
    </row>
    <row r="84" spans="5:5" x14ac:dyDescent="0.2">
      <c r="E84" s="262"/>
    </row>
    <row r="85" spans="5:5" x14ac:dyDescent="0.2">
      <c r="E85" s="262"/>
    </row>
    <row r="86" spans="5:5" x14ac:dyDescent="0.2">
      <c r="E86" s="262"/>
    </row>
    <row r="87" spans="5:5" x14ac:dyDescent="0.2">
      <c r="E87" s="262"/>
    </row>
    <row r="88" spans="5:5" x14ac:dyDescent="0.2">
      <c r="E88" s="262"/>
    </row>
    <row r="89" spans="5:5" x14ac:dyDescent="0.2">
      <c r="E89" s="262"/>
    </row>
    <row r="90" spans="5:5" x14ac:dyDescent="0.2">
      <c r="E90" s="262"/>
    </row>
    <row r="91" spans="5:5" x14ac:dyDescent="0.2">
      <c r="E91" s="262"/>
    </row>
    <row r="92" spans="5:5" x14ac:dyDescent="0.2">
      <c r="E92" s="262"/>
    </row>
    <row r="93" spans="5:5" x14ac:dyDescent="0.2">
      <c r="E93" s="262"/>
    </row>
    <row r="94" spans="5:5" x14ac:dyDescent="0.2">
      <c r="E94" s="262"/>
    </row>
    <row r="95" spans="5:5" x14ac:dyDescent="0.2">
      <c r="E95" s="262"/>
    </row>
    <row r="96" spans="5:5" x14ac:dyDescent="0.2">
      <c r="E96" s="262"/>
    </row>
    <row r="97" spans="1:7" x14ac:dyDescent="0.2">
      <c r="E97" s="262"/>
    </row>
    <row r="98" spans="1:7" x14ac:dyDescent="0.2">
      <c r="E98" s="262"/>
    </row>
    <row r="99" spans="1:7" x14ac:dyDescent="0.2">
      <c r="E99" s="262"/>
    </row>
    <row r="100" spans="1:7" x14ac:dyDescent="0.2">
      <c r="E100" s="262"/>
    </row>
    <row r="101" spans="1:7" x14ac:dyDescent="0.2">
      <c r="E101" s="262"/>
    </row>
    <row r="102" spans="1:7" x14ac:dyDescent="0.2">
      <c r="A102" s="327"/>
      <c r="B102" s="327"/>
    </row>
    <row r="103" spans="1:7" x14ac:dyDescent="0.2">
      <c r="A103" s="316"/>
      <c r="B103" s="316"/>
      <c r="C103" s="328"/>
      <c r="D103" s="328"/>
      <c r="E103" s="329"/>
      <c r="F103" s="328"/>
      <c r="G103" s="330"/>
    </row>
    <row r="104" spans="1:7" x14ac:dyDescent="0.2">
      <c r="A104" s="331"/>
      <c r="B104" s="331"/>
      <c r="C104" s="316"/>
      <c r="D104" s="316"/>
      <c r="E104" s="332"/>
      <c r="F104" s="316"/>
      <c r="G104" s="316"/>
    </row>
    <row r="105" spans="1:7" x14ac:dyDescent="0.2">
      <c r="A105" s="316"/>
      <c r="B105" s="316"/>
      <c r="C105" s="316"/>
      <c r="D105" s="316"/>
      <c r="E105" s="332"/>
      <c r="F105" s="316"/>
      <c r="G105" s="316"/>
    </row>
    <row r="106" spans="1:7" x14ac:dyDescent="0.2">
      <c r="A106" s="316"/>
      <c r="B106" s="316"/>
      <c r="C106" s="316"/>
      <c r="D106" s="316"/>
      <c r="E106" s="332"/>
      <c r="F106" s="316"/>
      <c r="G106" s="316"/>
    </row>
    <row r="107" spans="1:7" x14ac:dyDescent="0.2">
      <c r="A107" s="316"/>
      <c r="B107" s="316"/>
      <c r="C107" s="316"/>
      <c r="D107" s="316"/>
      <c r="E107" s="332"/>
      <c r="F107" s="316"/>
      <c r="G107" s="316"/>
    </row>
    <row r="108" spans="1:7" x14ac:dyDescent="0.2">
      <c r="A108" s="316"/>
      <c r="B108" s="316"/>
      <c r="C108" s="316"/>
      <c r="D108" s="316"/>
      <c r="E108" s="332"/>
      <c r="F108" s="316"/>
      <c r="G108" s="316"/>
    </row>
    <row r="109" spans="1:7" x14ac:dyDescent="0.2">
      <c r="A109" s="316"/>
      <c r="B109" s="316"/>
      <c r="C109" s="316"/>
      <c r="D109" s="316"/>
      <c r="E109" s="332"/>
      <c r="F109" s="316"/>
      <c r="G109" s="316"/>
    </row>
    <row r="110" spans="1:7" x14ac:dyDescent="0.2">
      <c r="A110" s="316"/>
      <c r="B110" s="316"/>
      <c r="C110" s="316"/>
      <c r="D110" s="316"/>
      <c r="E110" s="332"/>
      <c r="F110" s="316"/>
      <c r="G110" s="316"/>
    </row>
    <row r="111" spans="1:7" x14ac:dyDescent="0.2">
      <c r="A111" s="316"/>
      <c r="B111" s="316"/>
      <c r="C111" s="316"/>
      <c r="D111" s="316"/>
      <c r="E111" s="332"/>
      <c r="F111" s="316"/>
      <c r="G111" s="316"/>
    </row>
    <row r="112" spans="1:7" x14ac:dyDescent="0.2">
      <c r="A112" s="316"/>
      <c r="B112" s="316"/>
      <c r="C112" s="316"/>
      <c r="D112" s="316"/>
      <c r="E112" s="332"/>
      <c r="F112" s="316"/>
      <c r="G112" s="316"/>
    </row>
    <row r="113" spans="1:7" x14ac:dyDescent="0.2">
      <c r="A113" s="316"/>
      <c r="B113" s="316"/>
      <c r="C113" s="316"/>
      <c r="D113" s="316"/>
      <c r="E113" s="332"/>
      <c r="F113" s="316"/>
      <c r="G113" s="316"/>
    </row>
    <row r="114" spans="1:7" x14ac:dyDescent="0.2">
      <c r="A114" s="316"/>
      <c r="B114" s="316"/>
      <c r="C114" s="316"/>
      <c r="D114" s="316"/>
      <c r="E114" s="332"/>
      <c r="F114" s="316"/>
      <c r="G114" s="316"/>
    </row>
    <row r="115" spans="1:7" x14ac:dyDescent="0.2">
      <c r="A115" s="316"/>
      <c r="B115" s="316"/>
      <c r="C115" s="316"/>
      <c r="D115" s="316"/>
      <c r="E115" s="332"/>
      <c r="F115" s="316"/>
      <c r="G115" s="316"/>
    </row>
    <row r="116" spans="1:7" x14ac:dyDescent="0.2">
      <c r="A116" s="316"/>
      <c r="B116" s="316"/>
      <c r="C116" s="316"/>
      <c r="D116" s="316"/>
      <c r="E116" s="332"/>
      <c r="F116" s="316"/>
      <c r="G116" s="316"/>
    </row>
  </sheetData>
  <mergeCells count="28">
    <mergeCell ref="C34:D34"/>
    <mergeCell ref="C35:D35"/>
    <mergeCell ref="C36:D36"/>
    <mergeCell ref="C40:G40"/>
    <mergeCell ref="C41:G41"/>
    <mergeCell ref="C42:G42"/>
    <mergeCell ref="C27:D27"/>
    <mergeCell ref="C28:D28"/>
    <mergeCell ref="C29:D29"/>
    <mergeCell ref="C30:D30"/>
    <mergeCell ref="C32:D32"/>
    <mergeCell ref="C33:D33"/>
    <mergeCell ref="C14:D14"/>
    <mergeCell ref="C18:G18"/>
    <mergeCell ref="C19:G19"/>
    <mergeCell ref="C20:D20"/>
    <mergeCell ref="C22:G22"/>
    <mergeCell ref="C23:G23"/>
    <mergeCell ref="C24:D24"/>
    <mergeCell ref="C26:D26"/>
    <mergeCell ref="A1:G1"/>
    <mergeCell ref="A3:B3"/>
    <mergeCell ref="A4:B4"/>
    <mergeCell ref="E4:G4"/>
    <mergeCell ref="C9:G9"/>
    <mergeCell ref="C10:G10"/>
    <mergeCell ref="C12:G12"/>
    <mergeCell ref="C13:G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9"/>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2918</v>
      </c>
      <c r="D2" s="106" t="s">
        <v>2919</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2332</v>
      </c>
      <c r="B5" s="119"/>
      <c r="C5" s="120" t="s">
        <v>2333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'Z01 01-07 Rek'!E10</f>
        <v>0</v>
      </c>
      <c r="D15" s="161" t="str">
        <f>'Z01 01-07 Rek'!A15</f>
        <v>Ztížené výrobní podmínky</v>
      </c>
      <c r="E15" s="162"/>
      <c r="F15" s="163"/>
      <c r="G15" s="160">
        <f>'Z01 01-07 Rek'!I15</f>
        <v>0</v>
      </c>
    </row>
    <row r="16" spans="1:57" ht="15.95" customHeight="1" x14ac:dyDescent="0.2">
      <c r="A16" s="158" t="s">
        <v>52</v>
      </c>
      <c r="B16" s="159" t="s">
        <v>53</v>
      </c>
      <c r="C16" s="160">
        <f>'Z01 01-07 Rek'!F10</f>
        <v>0</v>
      </c>
      <c r="D16" s="110" t="str">
        <f>'Z01 01-07 Rek'!A16</f>
        <v>Oborová přirážka</v>
      </c>
      <c r="E16" s="164"/>
      <c r="F16" s="165"/>
      <c r="G16" s="160">
        <f>'Z01 01-07 Rek'!I16</f>
        <v>0</v>
      </c>
    </row>
    <row r="17" spans="1:7" ht="15.95" customHeight="1" x14ac:dyDescent="0.2">
      <c r="A17" s="158" t="s">
        <v>54</v>
      </c>
      <c r="B17" s="159" t="s">
        <v>55</v>
      </c>
      <c r="C17" s="160">
        <f>'Z01 01-07 Rek'!H10</f>
        <v>0</v>
      </c>
      <c r="D17" s="110" t="str">
        <f>'Z01 01-07 Rek'!A17</f>
        <v>Přesun stavebních kapacit</v>
      </c>
      <c r="E17" s="164"/>
      <c r="F17" s="165"/>
      <c r="G17" s="160">
        <f>'Z01 01-07 Rek'!I17</f>
        <v>0</v>
      </c>
    </row>
    <row r="18" spans="1:7" ht="15.95" customHeight="1" x14ac:dyDescent="0.2">
      <c r="A18" s="166" t="s">
        <v>56</v>
      </c>
      <c r="B18" s="167" t="s">
        <v>57</v>
      </c>
      <c r="C18" s="160">
        <f>'Z01 01-07 Rek'!G10</f>
        <v>0</v>
      </c>
      <c r="D18" s="110" t="str">
        <f>'Z01 01-07 Rek'!A18</f>
        <v>Mimostaveništní doprava</v>
      </c>
      <c r="E18" s="164"/>
      <c r="F18" s="165"/>
      <c r="G18" s="160">
        <f>'Z01 01-07 Rek'!I18</f>
        <v>0</v>
      </c>
    </row>
    <row r="19" spans="1:7" ht="15.95" customHeight="1" x14ac:dyDescent="0.2">
      <c r="A19" s="168" t="s">
        <v>58</v>
      </c>
      <c r="B19" s="159"/>
      <c r="C19" s="160">
        <f>SUM(C15:C18)</f>
        <v>0</v>
      </c>
      <c r="D19" s="110" t="str">
        <f>'Z01 01-07 Rek'!A19</f>
        <v>Zařízení staveniště</v>
      </c>
      <c r="E19" s="164"/>
      <c r="F19" s="165"/>
      <c r="G19" s="160">
        <f>'Z01 01-07 Rek'!I19</f>
        <v>0</v>
      </c>
    </row>
    <row r="20" spans="1:7" ht="15.95" customHeight="1" x14ac:dyDescent="0.2">
      <c r="A20" s="168"/>
      <c r="B20" s="159"/>
      <c r="C20" s="160"/>
      <c r="D20" s="110" t="str">
        <f>'Z01 01-07 Rek'!A20</f>
        <v>Provoz investora</v>
      </c>
      <c r="E20" s="164"/>
      <c r="F20" s="165"/>
      <c r="G20" s="160">
        <f>'Z01 01-07 Rek'!I20</f>
        <v>0</v>
      </c>
    </row>
    <row r="21" spans="1:7" ht="15.95" customHeight="1" x14ac:dyDescent="0.2">
      <c r="A21" s="168" t="s">
        <v>29</v>
      </c>
      <c r="B21" s="159"/>
      <c r="C21" s="160">
        <f>'Z01 01-07 Rek'!I10</f>
        <v>0</v>
      </c>
      <c r="D21" s="110" t="str">
        <f>'Z01 01-07 Rek'!A21</f>
        <v>Kompletační činnost (IČD)</v>
      </c>
      <c r="E21" s="164"/>
      <c r="F21" s="165"/>
      <c r="G21" s="160">
        <f>'Z01 01-07 Rek'!I21</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'Z01 01-07 Rek'!H23</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BE80"/>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9" ht="13.5" thickTop="1" x14ac:dyDescent="0.2">
      <c r="A1" s="206" t="s">
        <v>2</v>
      </c>
      <c r="B1" s="207"/>
      <c r="C1" s="208" t="s">
        <v>106</v>
      </c>
      <c r="D1" s="209"/>
      <c r="E1" s="210"/>
      <c r="F1" s="209"/>
      <c r="G1" s="211" t="s">
        <v>75</v>
      </c>
      <c r="H1" s="212" t="s">
        <v>276</v>
      </c>
      <c r="I1" s="213"/>
    </row>
    <row r="2" spans="1:9" ht="13.5" thickBot="1" x14ac:dyDescent="0.25">
      <c r="A2" s="214" t="s">
        <v>76</v>
      </c>
      <c r="B2" s="215"/>
      <c r="C2" s="216" t="s">
        <v>275</v>
      </c>
      <c r="D2" s="217"/>
      <c r="E2" s="218"/>
      <c r="F2" s="217"/>
      <c r="G2" s="219" t="s">
        <v>277</v>
      </c>
      <c r="H2" s="220"/>
      <c r="I2" s="221"/>
    </row>
    <row r="3" spans="1:9" ht="13.5" thickTop="1" x14ac:dyDescent="0.2">
      <c r="F3" s="138"/>
    </row>
    <row r="4" spans="1:9" ht="19.5" customHeight="1" x14ac:dyDescent="0.25">
      <c r="A4" s="222" t="s">
        <v>77</v>
      </c>
      <c r="B4" s="223"/>
      <c r="C4" s="223"/>
      <c r="D4" s="223"/>
      <c r="E4" s="224"/>
      <c r="F4" s="223"/>
      <c r="G4" s="223"/>
      <c r="H4" s="223"/>
      <c r="I4" s="223"/>
    </row>
    <row r="5" spans="1:9" ht="13.5" thickBot="1" x14ac:dyDescent="0.25"/>
    <row r="6" spans="1:9" s="138" customFormat="1" ht="13.5" thickBot="1" x14ac:dyDescent="0.25">
      <c r="A6" s="225"/>
      <c r="B6" s="226" t="s">
        <v>78</v>
      </c>
      <c r="C6" s="226"/>
      <c r="D6" s="227"/>
      <c r="E6" s="228" t="s">
        <v>25</v>
      </c>
      <c r="F6" s="229" t="s">
        <v>26</v>
      </c>
      <c r="G6" s="229" t="s">
        <v>27</v>
      </c>
      <c r="H6" s="229" t="s">
        <v>28</v>
      </c>
      <c r="I6" s="230" t="s">
        <v>29</v>
      </c>
    </row>
    <row r="7" spans="1:9" s="138" customFormat="1" x14ac:dyDescent="0.2">
      <c r="A7" s="333" t="str">
        <f>'I0 2 02-01 Pol'!B7</f>
        <v>1</v>
      </c>
      <c r="B7" s="70" t="str">
        <f>'I0 2 02-01 Pol'!C7</f>
        <v>Zemní práce</v>
      </c>
      <c r="D7" s="231"/>
      <c r="E7" s="334">
        <f>'I0 2 02-01 Pol'!BA15</f>
        <v>0</v>
      </c>
      <c r="F7" s="335">
        <f>'I0 2 02-01 Pol'!BB15</f>
        <v>0</v>
      </c>
      <c r="G7" s="335">
        <f>'I0 2 02-01 Pol'!BC15</f>
        <v>0</v>
      </c>
      <c r="H7" s="335">
        <f>'I0 2 02-01 Pol'!BD15</f>
        <v>0</v>
      </c>
      <c r="I7" s="336">
        <f>'I0 2 02-01 Pol'!BE15</f>
        <v>0</v>
      </c>
    </row>
    <row r="8" spans="1:9" s="138" customFormat="1" x14ac:dyDescent="0.2">
      <c r="A8" s="333" t="str">
        <f>'I0 2 02-01 Pol'!B16</f>
        <v>5</v>
      </c>
      <c r="B8" s="70" t="str">
        <f>'I0 2 02-01 Pol'!C16</f>
        <v>Komunikace</v>
      </c>
      <c r="D8" s="231"/>
      <c r="E8" s="334">
        <f>'I0 2 02-01 Pol'!BA22</f>
        <v>0</v>
      </c>
      <c r="F8" s="335">
        <f>'I0 2 02-01 Pol'!BB22</f>
        <v>0</v>
      </c>
      <c r="G8" s="335">
        <f>'I0 2 02-01 Pol'!BC22</f>
        <v>0</v>
      </c>
      <c r="H8" s="335">
        <f>'I0 2 02-01 Pol'!BD22</f>
        <v>0</v>
      </c>
      <c r="I8" s="336">
        <f>'I0 2 02-01 Pol'!BE22</f>
        <v>0</v>
      </c>
    </row>
    <row r="9" spans="1:9" s="138" customFormat="1" x14ac:dyDescent="0.2">
      <c r="A9" s="333" t="str">
        <f>'I0 2 02-01 Pol'!B23</f>
        <v>61</v>
      </c>
      <c r="B9" s="70" t="str">
        <f>'I0 2 02-01 Pol'!C23</f>
        <v>Upravy povrchů vnitřní</v>
      </c>
      <c r="D9" s="231"/>
      <c r="E9" s="334">
        <f>'I0 2 02-01 Pol'!BA26</f>
        <v>0</v>
      </c>
      <c r="F9" s="335">
        <f>'I0 2 02-01 Pol'!BB26</f>
        <v>0</v>
      </c>
      <c r="G9" s="335">
        <f>'I0 2 02-01 Pol'!BC26</f>
        <v>0</v>
      </c>
      <c r="H9" s="335">
        <f>'I0 2 02-01 Pol'!BD26</f>
        <v>0</v>
      </c>
      <c r="I9" s="336">
        <f>'I0 2 02-01 Pol'!BE26</f>
        <v>0</v>
      </c>
    </row>
    <row r="10" spans="1:9" s="138" customFormat="1" x14ac:dyDescent="0.2">
      <c r="A10" s="333" t="str">
        <f>'I0 2 02-01 Pol'!B27</f>
        <v>91</v>
      </c>
      <c r="B10" s="70" t="str">
        <f>'I0 2 02-01 Pol'!C27</f>
        <v>Doplňující práce na komunikaci</v>
      </c>
      <c r="D10" s="231"/>
      <c r="E10" s="334">
        <f>'I0 2 02-01 Pol'!BA30</f>
        <v>0</v>
      </c>
      <c r="F10" s="335">
        <f>'I0 2 02-01 Pol'!BB30</f>
        <v>0</v>
      </c>
      <c r="G10" s="335">
        <f>'I0 2 02-01 Pol'!BC30</f>
        <v>0</v>
      </c>
      <c r="H10" s="335">
        <f>'I0 2 02-01 Pol'!BD30</f>
        <v>0</v>
      </c>
      <c r="I10" s="336">
        <f>'I0 2 02-01 Pol'!BE30</f>
        <v>0</v>
      </c>
    </row>
    <row r="11" spans="1:9" s="138" customFormat="1" x14ac:dyDescent="0.2">
      <c r="A11" s="333" t="str">
        <f>'I0 2 02-01 Pol'!B31</f>
        <v>97</v>
      </c>
      <c r="B11" s="70" t="str">
        <f>'I0 2 02-01 Pol'!C31</f>
        <v>Prorážení otvorů</v>
      </c>
      <c r="D11" s="231"/>
      <c r="E11" s="334">
        <f>'I0 2 02-01 Pol'!BA37</f>
        <v>0</v>
      </c>
      <c r="F11" s="335">
        <f>'I0 2 02-01 Pol'!BB37</f>
        <v>0</v>
      </c>
      <c r="G11" s="335">
        <f>'I0 2 02-01 Pol'!BC37</f>
        <v>0</v>
      </c>
      <c r="H11" s="335">
        <f>'I0 2 02-01 Pol'!BD37</f>
        <v>0</v>
      </c>
      <c r="I11" s="336">
        <f>'I0 2 02-01 Pol'!BE37</f>
        <v>0</v>
      </c>
    </row>
    <row r="12" spans="1:9" s="138" customFormat="1" x14ac:dyDescent="0.2">
      <c r="A12" s="333" t="str">
        <f>'I0 2 02-01 Pol'!B38</f>
        <v>99</v>
      </c>
      <c r="B12" s="70" t="str">
        <f>'I0 2 02-01 Pol'!C38</f>
        <v>Staveništní přesun hmot</v>
      </c>
      <c r="D12" s="231"/>
      <c r="E12" s="334">
        <f>'I0 2 02-01 Pol'!BA40</f>
        <v>0</v>
      </c>
      <c r="F12" s="335">
        <f>'I0 2 02-01 Pol'!BB40</f>
        <v>0</v>
      </c>
      <c r="G12" s="335">
        <f>'I0 2 02-01 Pol'!BC40</f>
        <v>0</v>
      </c>
      <c r="H12" s="335">
        <f>'I0 2 02-01 Pol'!BD40</f>
        <v>0</v>
      </c>
      <c r="I12" s="336">
        <f>'I0 2 02-01 Pol'!BE40</f>
        <v>0</v>
      </c>
    </row>
    <row r="13" spans="1:9" s="138" customFormat="1" x14ac:dyDescent="0.2">
      <c r="A13" s="333" t="str">
        <f>'I0 2 02-01 Pol'!B41</f>
        <v>M21</v>
      </c>
      <c r="B13" s="70" t="str">
        <f>'I0 2 02-01 Pol'!C41</f>
        <v>Elektromontáže</v>
      </c>
      <c r="D13" s="231"/>
      <c r="E13" s="334">
        <f>'I0 2 02-01 Pol'!BA88</f>
        <v>0</v>
      </c>
      <c r="F13" s="335">
        <f>'I0 2 02-01 Pol'!BB88</f>
        <v>0</v>
      </c>
      <c r="G13" s="335">
        <f>'I0 2 02-01 Pol'!BC88</f>
        <v>0</v>
      </c>
      <c r="H13" s="335">
        <f>'I0 2 02-01 Pol'!BD88</f>
        <v>0</v>
      </c>
      <c r="I13" s="336">
        <f>'I0 2 02-01 Pol'!BE88</f>
        <v>0</v>
      </c>
    </row>
    <row r="14" spans="1:9" s="138" customFormat="1" x14ac:dyDescent="0.2">
      <c r="A14" s="333" t="str">
        <f>'I0 2 02-01 Pol'!B89</f>
        <v>M46</v>
      </c>
      <c r="B14" s="70" t="str">
        <f>'I0 2 02-01 Pol'!C89</f>
        <v>Zemní práce při montážích</v>
      </c>
      <c r="D14" s="231"/>
      <c r="E14" s="334">
        <f>'I0 2 02-01 Pol'!BA110</f>
        <v>0</v>
      </c>
      <c r="F14" s="335">
        <f>'I0 2 02-01 Pol'!BB110</f>
        <v>0</v>
      </c>
      <c r="G14" s="335">
        <f>'I0 2 02-01 Pol'!BC110</f>
        <v>0</v>
      </c>
      <c r="H14" s="335">
        <f>'I0 2 02-01 Pol'!BD110</f>
        <v>0</v>
      </c>
      <c r="I14" s="336">
        <f>'I0 2 02-01 Pol'!BE110</f>
        <v>0</v>
      </c>
    </row>
    <row r="15" spans="1:9" s="138" customFormat="1" ht="13.5" thickBot="1" x14ac:dyDescent="0.25">
      <c r="A15" s="333" t="str">
        <f>'I0 2 02-01 Pol'!B111</f>
        <v>D96</v>
      </c>
      <c r="B15" s="70" t="str">
        <f>'I0 2 02-01 Pol'!C111</f>
        <v>Přesuny suti a vybouraných hmot</v>
      </c>
      <c r="D15" s="231"/>
      <c r="E15" s="334">
        <f>'I0 2 02-01 Pol'!BA116</f>
        <v>0</v>
      </c>
      <c r="F15" s="335">
        <f>'I0 2 02-01 Pol'!BB116</f>
        <v>0</v>
      </c>
      <c r="G15" s="335">
        <f>'I0 2 02-01 Pol'!BC116</f>
        <v>0</v>
      </c>
      <c r="H15" s="335">
        <f>'I0 2 02-01 Pol'!BD116</f>
        <v>0</v>
      </c>
      <c r="I15" s="336">
        <f>'I0 2 02-01 Pol'!BE116</f>
        <v>0</v>
      </c>
    </row>
    <row r="16" spans="1:9" s="14" customFormat="1" ht="13.5" thickBot="1" x14ac:dyDescent="0.25">
      <c r="A16" s="232"/>
      <c r="B16" s="233" t="s">
        <v>79</v>
      </c>
      <c r="C16" s="233"/>
      <c r="D16" s="234"/>
      <c r="E16" s="235">
        <f>SUM(E7:E15)</f>
        <v>0</v>
      </c>
      <c r="F16" s="236">
        <f>SUM(F7:F15)</f>
        <v>0</v>
      </c>
      <c r="G16" s="236">
        <f>SUM(G7:G15)</f>
        <v>0</v>
      </c>
      <c r="H16" s="236">
        <f>SUM(H7:H15)</f>
        <v>0</v>
      </c>
      <c r="I16" s="237">
        <f>SUM(I7:I15)</f>
        <v>0</v>
      </c>
    </row>
    <row r="17" spans="1:57" x14ac:dyDescent="0.2">
      <c r="A17" s="138"/>
      <c r="B17" s="138"/>
      <c r="C17" s="138"/>
      <c r="D17" s="138"/>
      <c r="E17" s="138"/>
      <c r="F17" s="138"/>
      <c r="G17" s="138"/>
      <c r="H17" s="138"/>
      <c r="I17" s="138"/>
    </row>
    <row r="18" spans="1:57" ht="19.5" customHeight="1" x14ac:dyDescent="0.25">
      <c r="A18" s="223" t="s">
        <v>80</v>
      </c>
      <c r="B18" s="223"/>
      <c r="C18" s="223"/>
      <c r="D18" s="223"/>
      <c r="E18" s="223"/>
      <c r="F18" s="223"/>
      <c r="G18" s="238"/>
      <c r="H18" s="223"/>
      <c r="I18" s="223"/>
      <c r="BA18" s="144"/>
      <c r="BB18" s="144"/>
      <c r="BC18" s="144"/>
      <c r="BD18" s="144"/>
      <c r="BE18" s="144"/>
    </row>
    <row r="19" spans="1:57" ht="13.5" thickBot="1" x14ac:dyDescent="0.25"/>
    <row r="20" spans="1:57" x14ac:dyDescent="0.2">
      <c r="A20" s="176" t="s">
        <v>81</v>
      </c>
      <c r="B20" s="177"/>
      <c r="C20" s="177"/>
      <c r="D20" s="239"/>
      <c r="E20" s="240" t="s">
        <v>82</v>
      </c>
      <c r="F20" s="241" t="s">
        <v>12</v>
      </c>
      <c r="G20" s="242" t="s">
        <v>83</v>
      </c>
      <c r="H20" s="243"/>
      <c r="I20" s="244" t="s">
        <v>82</v>
      </c>
    </row>
    <row r="21" spans="1:57" x14ac:dyDescent="0.2">
      <c r="A21" s="168" t="s">
        <v>145</v>
      </c>
      <c r="B21" s="159"/>
      <c r="C21" s="159"/>
      <c r="D21" s="245"/>
      <c r="E21" s="246"/>
      <c r="F21" s="247"/>
      <c r="G21" s="248">
        <v>0</v>
      </c>
      <c r="H21" s="249"/>
      <c r="I21" s="250">
        <f>E21+F21*G21/100</f>
        <v>0</v>
      </c>
      <c r="BA21" s="1">
        <v>0</v>
      </c>
    </row>
    <row r="22" spans="1:57" x14ac:dyDescent="0.2">
      <c r="A22" s="168" t="s">
        <v>146</v>
      </c>
      <c r="B22" s="159"/>
      <c r="C22" s="159"/>
      <c r="D22" s="245"/>
      <c r="E22" s="246"/>
      <c r="F22" s="247"/>
      <c r="G22" s="248">
        <v>0</v>
      </c>
      <c r="H22" s="249"/>
      <c r="I22" s="250">
        <f>E22+F22*G22/100</f>
        <v>0</v>
      </c>
      <c r="BA22" s="1">
        <v>0</v>
      </c>
    </row>
    <row r="23" spans="1:57" x14ac:dyDescent="0.2">
      <c r="A23" s="168" t="s">
        <v>147</v>
      </c>
      <c r="B23" s="159"/>
      <c r="C23" s="159"/>
      <c r="D23" s="245"/>
      <c r="E23" s="246"/>
      <c r="F23" s="247"/>
      <c r="G23" s="248">
        <v>0</v>
      </c>
      <c r="H23" s="249"/>
      <c r="I23" s="250">
        <f>E23+F23*G23/100</f>
        <v>0</v>
      </c>
      <c r="BA23" s="1">
        <v>0</v>
      </c>
    </row>
    <row r="24" spans="1:57" x14ac:dyDescent="0.2">
      <c r="A24" s="168" t="s">
        <v>148</v>
      </c>
      <c r="B24" s="159"/>
      <c r="C24" s="159"/>
      <c r="D24" s="245"/>
      <c r="E24" s="246"/>
      <c r="F24" s="247"/>
      <c r="G24" s="248">
        <v>0</v>
      </c>
      <c r="H24" s="249"/>
      <c r="I24" s="250">
        <f>E24+F24*G24/100</f>
        <v>0</v>
      </c>
      <c r="BA24" s="1">
        <v>0</v>
      </c>
    </row>
    <row r="25" spans="1:57" x14ac:dyDescent="0.2">
      <c r="A25" s="168" t="s">
        <v>149</v>
      </c>
      <c r="B25" s="159"/>
      <c r="C25" s="159"/>
      <c r="D25" s="245"/>
      <c r="E25" s="246"/>
      <c r="F25" s="247"/>
      <c r="G25" s="248">
        <v>0</v>
      </c>
      <c r="H25" s="249"/>
      <c r="I25" s="250">
        <f>E25+F25*G25/100</f>
        <v>0</v>
      </c>
      <c r="BA25" s="1">
        <v>1</v>
      </c>
    </row>
    <row r="26" spans="1:57" x14ac:dyDescent="0.2">
      <c r="A26" s="168" t="s">
        <v>150</v>
      </c>
      <c r="B26" s="159"/>
      <c r="C26" s="159"/>
      <c r="D26" s="245"/>
      <c r="E26" s="246"/>
      <c r="F26" s="247"/>
      <c r="G26" s="248">
        <v>0</v>
      </c>
      <c r="H26" s="249"/>
      <c r="I26" s="250">
        <f>E26+F26*G26/100</f>
        <v>0</v>
      </c>
      <c r="BA26" s="1">
        <v>1</v>
      </c>
    </row>
    <row r="27" spans="1:57" x14ac:dyDescent="0.2">
      <c r="A27" s="168" t="s">
        <v>151</v>
      </c>
      <c r="B27" s="159"/>
      <c r="C27" s="159"/>
      <c r="D27" s="245"/>
      <c r="E27" s="246"/>
      <c r="F27" s="247"/>
      <c r="G27" s="248">
        <v>0</v>
      </c>
      <c r="H27" s="249"/>
      <c r="I27" s="250">
        <f>E27+F27*G27/100</f>
        <v>0</v>
      </c>
      <c r="BA27" s="1">
        <v>2</v>
      </c>
    </row>
    <row r="28" spans="1:57" x14ac:dyDescent="0.2">
      <c r="A28" s="168" t="s">
        <v>152</v>
      </c>
      <c r="B28" s="159"/>
      <c r="C28" s="159"/>
      <c r="D28" s="245"/>
      <c r="E28" s="246"/>
      <c r="F28" s="247"/>
      <c r="G28" s="248">
        <v>0</v>
      </c>
      <c r="H28" s="249"/>
      <c r="I28" s="250">
        <f>E28+F28*G28/100</f>
        <v>0</v>
      </c>
      <c r="BA28" s="1">
        <v>2</v>
      </c>
    </row>
    <row r="29" spans="1:57" ht="13.5" thickBot="1" x14ac:dyDescent="0.25">
      <c r="A29" s="251"/>
      <c r="B29" s="252" t="s">
        <v>84</v>
      </c>
      <c r="C29" s="253"/>
      <c r="D29" s="254"/>
      <c r="E29" s="255"/>
      <c r="F29" s="256"/>
      <c r="G29" s="256"/>
      <c r="H29" s="257">
        <f>SUM(I21:I28)</f>
        <v>0</v>
      </c>
      <c r="I29" s="258"/>
    </row>
    <row r="31" spans="1:57" x14ac:dyDescent="0.2">
      <c r="B31" s="14"/>
      <c r="F31" s="259"/>
      <c r="G31" s="260"/>
      <c r="H31" s="260"/>
      <c r="I31" s="54"/>
    </row>
    <row r="32" spans="1:57"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row r="78" spans="6:9" x14ac:dyDescent="0.2">
      <c r="F78" s="259"/>
      <c r="G78" s="260"/>
      <c r="H78" s="260"/>
      <c r="I78" s="54"/>
    </row>
    <row r="79" spans="6:9" x14ac:dyDescent="0.2">
      <c r="F79" s="259"/>
      <c r="G79" s="260"/>
      <c r="H79" s="260"/>
      <c r="I79" s="54"/>
    </row>
    <row r="80" spans="6:9" x14ac:dyDescent="0.2">
      <c r="F80" s="259"/>
      <c r="G80" s="260"/>
      <c r="H80" s="260"/>
      <c r="I80" s="54"/>
    </row>
  </sheetData>
  <mergeCells count="4">
    <mergeCell ref="A1:B1"/>
    <mergeCell ref="A2:B2"/>
    <mergeCell ref="G2:I2"/>
    <mergeCell ref="H29:I29"/>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0"/>
  <dimension ref="A1:BE74"/>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2918</v>
      </c>
      <c r="I1" s="213"/>
    </row>
    <row r="2" spans="1:57" ht="13.5" thickBot="1" x14ac:dyDescent="0.25">
      <c r="A2" s="214" t="s">
        <v>76</v>
      </c>
      <c r="B2" s="215"/>
      <c r="C2" s="216" t="s">
        <v>2334</v>
      </c>
      <c r="D2" s="217"/>
      <c r="E2" s="218"/>
      <c r="F2" s="217"/>
      <c r="G2" s="219" t="s">
        <v>2919</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'Z01 01-07 Pol'!B7</f>
        <v>2</v>
      </c>
      <c r="B7" s="70" t="str">
        <f>'Z01 01-07 Pol'!C7</f>
        <v>Základy a zvláštní zakládání</v>
      </c>
      <c r="D7" s="231"/>
      <c r="E7" s="334">
        <f>'Z01 01-07 Pol'!BA20</f>
        <v>0</v>
      </c>
      <c r="F7" s="335">
        <f>'Z01 01-07 Pol'!BB20</f>
        <v>0</v>
      </c>
      <c r="G7" s="335">
        <f>'Z01 01-07 Pol'!BC20</f>
        <v>0</v>
      </c>
      <c r="H7" s="335">
        <f>'Z01 01-07 Pol'!BD20</f>
        <v>0</v>
      </c>
      <c r="I7" s="336">
        <f>'Z01 01-07 Pol'!BE20</f>
        <v>0</v>
      </c>
    </row>
    <row r="8" spans="1:57" s="138" customFormat="1" x14ac:dyDescent="0.2">
      <c r="A8" s="333" t="str">
        <f>'Z01 01-07 Pol'!B21</f>
        <v>M21</v>
      </c>
      <c r="B8" s="70" t="str">
        <f>'Z01 01-07 Pol'!C21</f>
        <v>Elektromontáže</v>
      </c>
      <c r="D8" s="231"/>
      <c r="E8" s="334">
        <f>'Z01 01-07 Pol'!BA42</f>
        <v>0</v>
      </c>
      <c r="F8" s="335">
        <f>'Z01 01-07 Pol'!BB42</f>
        <v>0</v>
      </c>
      <c r="G8" s="335">
        <f>'Z01 01-07 Pol'!BC42</f>
        <v>0</v>
      </c>
      <c r="H8" s="335">
        <f>'Z01 01-07 Pol'!BD42</f>
        <v>0</v>
      </c>
      <c r="I8" s="336">
        <f>'Z01 01-07 Pol'!BE42</f>
        <v>0</v>
      </c>
    </row>
    <row r="9" spans="1:57" s="138" customFormat="1" ht="13.5" thickBot="1" x14ac:dyDescent="0.25">
      <c r="A9" s="333" t="str">
        <f>'Z01 01-07 Pol'!B43</f>
        <v>D96</v>
      </c>
      <c r="B9" s="70" t="str">
        <f>'Z01 01-07 Pol'!C43</f>
        <v>Přesuny suti a vybouraných hmot</v>
      </c>
      <c r="D9" s="231"/>
      <c r="E9" s="334">
        <f>'Z01 01-07 Pol'!BA48</f>
        <v>0</v>
      </c>
      <c r="F9" s="335">
        <f>'Z01 01-07 Pol'!BB48</f>
        <v>0</v>
      </c>
      <c r="G9" s="335">
        <f>'Z01 01-07 Pol'!BC48</f>
        <v>0</v>
      </c>
      <c r="H9" s="335">
        <f>'Z01 01-07 Pol'!BD48</f>
        <v>0</v>
      </c>
      <c r="I9" s="336">
        <f>'Z01 01-07 Pol'!BE48</f>
        <v>0</v>
      </c>
    </row>
    <row r="10" spans="1:57" s="14" customFormat="1" ht="13.5" thickBot="1" x14ac:dyDescent="0.25">
      <c r="A10" s="232"/>
      <c r="B10" s="233" t="s">
        <v>79</v>
      </c>
      <c r="C10" s="233"/>
      <c r="D10" s="234"/>
      <c r="E10" s="235">
        <f>SUM(E7:E9)</f>
        <v>0</v>
      </c>
      <c r="F10" s="236">
        <f>SUM(F7:F9)</f>
        <v>0</v>
      </c>
      <c r="G10" s="236">
        <f>SUM(G7:G9)</f>
        <v>0</v>
      </c>
      <c r="H10" s="236">
        <f>SUM(H7:H9)</f>
        <v>0</v>
      </c>
      <c r="I10" s="237">
        <f>SUM(I7:I9)</f>
        <v>0</v>
      </c>
    </row>
    <row r="11" spans="1:57" x14ac:dyDescent="0.2">
      <c r="A11" s="138"/>
      <c r="B11" s="138"/>
      <c r="C11" s="138"/>
      <c r="D11" s="138"/>
      <c r="E11" s="138"/>
      <c r="F11" s="138"/>
      <c r="G11" s="138"/>
      <c r="H11" s="138"/>
      <c r="I11" s="138"/>
    </row>
    <row r="12" spans="1:57" ht="19.5" customHeight="1" x14ac:dyDescent="0.25">
      <c r="A12" s="223" t="s">
        <v>80</v>
      </c>
      <c r="B12" s="223"/>
      <c r="C12" s="223"/>
      <c r="D12" s="223"/>
      <c r="E12" s="223"/>
      <c r="F12" s="223"/>
      <c r="G12" s="238"/>
      <c r="H12" s="223"/>
      <c r="I12" s="223"/>
      <c r="BA12" s="144"/>
      <c r="BB12" s="144"/>
      <c r="BC12" s="144"/>
      <c r="BD12" s="144"/>
      <c r="BE12" s="144"/>
    </row>
    <row r="13" spans="1:57" ht="13.5" thickBot="1" x14ac:dyDescent="0.25"/>
    <row r="14" spans="1:57" x14ac:dyDescent="0.2">
      <c r="A14" s="176" t="s">
        <v>81</v>
      </c>
      <c r="B14" s="177"/>
      <c r="C14" s="177"/>
      <c r="D14" s="239"/>
      <c r="E14" s="240" t="s">
        <v>82</v>
      </c>
      <c r="F14" s="241" t="s">
        <v>12</v>
      </c>
      <c r="G14" s="242" t="s">
        <v>83</v>
      </c>
      <c r="H14" s="243"/>
      <c r="I14" s="244" t="s">
        <v>82</v>
      </c>
    </row>
    <row r="15" spans="1:57" x14ac:dyDescent="0.2">
      <c r="A15" s="168" t="s">
        <v>145</v>
      </c>
      <c r="B15" s="159"/>
      <c r="C15" s="159"/>
      <c r="D15" s="245"/>
      <c r="E15" s="246"/>
      <c r="F15" s="247"/>
      <c r="G15" s="248">
        <v>0</v>
      </c>
      <c r="H15" s="249"/>
      <c r="I15" s="250">
        <f>E15+F15*G15/100</f>
        <v>0</v>
      </c>
      <c r="BA15" s="1">
        <v>0</v>
      </c>
    </row>
    <row r="16" spans="1:57" x14ac:dyDescent="0.2">
      <c r="A16" s="168" t="s">
        <v>146</v>
      </c>
      <c r="B16" s="159"/>
      <c r="C16" s="159"/>
      <c r="D16" s="245"/>
      <c r="E16" s="246"/>
      <c r="F16" s="247"/>
      <c r="G16" s="248">
        <v>0</v>
      </c>
      <c r="H16" s="249"/>
      <c r="I16" s="250">
        <f>E16+F16*G16/100</f>
        <v>0</v>
      </c>
      <c r="BA16" s="1">
        <v>0</v>
      </c>
    </row>
    <row r="17" spans="1:53" x14ac:dyDescent="0.2">
      <c r="A17" s="168" t="s">
        <v>147</v>
      </c>
      <c r="B17" s="159"/>
      <c r="C17" s="159"/>
      <c r="D17" s="245"/>
      <c r="E17" s="246"/>
      <c r="F17" s="247"/>
      <c r="G17" s="248">
        <v>0</v>
      </c>
      <c r="H17" s="249"/>
      <c r="I17" s="250">
        <f>E17+F17*G17/100</f>
        <v>0</v>
      </c>
      <c r="BA17" s="1">
        <v>0</v>
      </c>
    </row>
    <row r="18" spans="1:53" x14ac:dyDescent="0.2">
      <c r="A18" s="168" t="s">
        <v>148</v>
      </c>
      <c r="B18" s="159"/>
      <c r="C18" s="159"/>
      <c r="D18" s="245"/>
      <c r="E18" s="246"/>
      <c r="F18" s="247"/>
      <c r="G18" s="248">
        <v>0</v>
      </c>
      <c r="H18" s="249"/>
      <c r="I18" s="250">
        <f>E18+F18*G18/100</f>
        <v>0</v>
      </c>
      <c r="BA18" s="1">
        <v>0</v>
      </c>
    </row>
    <row r="19" spans="1:53" x14ac:dyDescent="0.2">
      <c r="A19" s="168" t="s">
        <v>149</v>
      </c>
      <c r="B19" s="159"/>
      <c r="C19" s="159"/>
      <c r="D19" s="245"/>
      <c r="E19" s="246"/>
      <c r="F19" s="247"/>
      <c r="G19" s="248">
        <v>0</v>
      </c>
      <c r="H19" s="249"/>
      <c r="I19" s="250">
        <f>E19+F19*G19/100</f>
        <v>0</v>
      </c>
      <c r="BA19" s="1">
        <v>1</v>
      </c>
    </row>
    <row r="20" spans="1:53" x14ac:dyDescent="0.2">
      <c r="A20" s="168" t="s">
        <v>150</v>
      </c>
      <c r="B20" s="159"/>
      <c r="C20" s="159"/>
      <c r="D20" s="245"/>
      <c r="E20" s="246"/>
      <c r="F20" s="247"/>
      <c r="G20" s="248">
        <v>0</v>
      </c>
      <c r="H20" s="249"/>
      <c r="I20" s="250">
        <f>E20+F20*G20/100</f>
        <v>0</v>
      </c>
      <c r="BA20" s="1">
        <v>1</v>
      </c>
    </row>
    <row r="21" spans="1:53" x14ac:dyDescent="0.2">
      <c r="A21" s="168" t="s">
        <v>151</v>
      </c>
      <c r="B21" s="159"/>
      <c r="C21" s="159"/>
      <c r="D21" s="245"/>
      <c r="E21" s="246"/>
      <c r="F21" s="247"/>
      <c r="G21" s="248">
        <v>0</v>
      </c>
      <c r="H21" s="249"/>
      <c r="I21" s="250">
        <f>E21+F21*G21/100</f>
        <v>0</v>
      </c>
      <c r="BA21" s="1">
        <v>2</v>
      </c>
    </row>
    <row r="22" spans="1:53" x14ac:dyDescent="0.2">
      <c r="A22" s="168" t="s">
        <v>152</v>
      </c>
      <c r="B22" s="159"/>
      <c r="C22" s="159"/>
      <c r="D22" s="245"/>
      <c r="E22" s="246"/>
      <c r="F22" s="247"/>
      <c r="G22" s="248">
        <v>0</v>
      </c>
      <c r="H22" s="249"/>
      <c r="I22" s="250">
        <f>E22+F22*G22/100</f>
        <v>0</v>
      </c>
      <c r="BA22" s="1">
        <v>2</v>
      </c>
    </row>
    <row r="23" spans="1:53" ht="13.5" thickBot="1" x14ac:dyDescent="0.25">
      <c r="A23" s="251"/>
      <c r="B23" s="252" t="s">
        <v>84</v>
      </c>
      <c r="C23" s="253"/>
      <c r="D23" s="254"/>
      <c r="E23" s="255"/>
      <c r="F23" s="256"/>
      <c r="G23" s="256"/>
      <c r="H23" s="257">
        <f>SUM(I15:I22)</f>
        <v>0</v>
      </c>
      <c r="I23" s="258"/>
    </row>
    <row r="25" spans="1:53" x14ac:dyDescent="0.2">
      <c r="B25" s="14"/>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sheetData>
  <mergeCells count="4">
    <mergeCell ref="A1:B1"/>
    <mergeCell ref="A2:B2"/>
    <mergeCell ref="G2:I2"/>
    <mergeCell ref="H23:I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1"/>
  <dimension ref="A1:CB121"/>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'Z01 01-07 Rek'!H1</f>
        <v>01-07</v>
      </c>
      <c r="G3" s="269"/>
    </row>
    <row r="4" spans="1:80" ht="13.5" thickBot="1" x14ac:dyDescent="0.25">
      <c r="A4" s="270" t="s">
        <v>76</v>
      </c>
      <c r="B4" s="215"/>
      <c r="C4" s="216" t="s">
        <v>2334</v>
      </c>
      <c r="D4" s="271"/>
      <c r="E4" s="272" t="str">
        <f>'Z01 01-07 Rek'!G2</f>
        <v>SO 2 - demontáž elektroinstalace</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154</v>
      </c>
      <c r="C7" s="285" t="s">
        <v>405</v>
      </c>
      <c r="D7" s="286"/>
      <c r="E7" s="287"/>
      <c r="F7" s="287"/>
      <c r="G7" s="288"/>
      <c r="H7" s="289"/>
      <c r="I7" s="290"/>
      <c r="J7" s="291"/>
      <c r="K7" s="292"/>
      <c r="O7" s="293">
        <v>1</v>
      </c>
    </row>
    <row r="8" spans="1:80" x14ac:dyDescent="0.2">
      <c r="A8" s="294">
        <v>1</v>
      </c>
      <c r="B8" s="295" t="s">
        <v>2890</v>
      </c>
      <c r="C8" s="296" t="s">
        <v>2891</v>
      </c>
      <c r="D8" s="297" t="s">
        <v>265</v>
      </c>
      <c r="E8" s="298">
        <v>5</v>
      </c>
      <c r="F8" s="298">
        <v>0</v>
      </c>
      <c r="G8" s="299">
        <f>E8*F8</f>
        <v>0</v>
      </c>
      <c r="H8" s="300">
        <v>0</v>
      </c>
      <c r="I8" s="301">
        <f>E8*H8</f>
        <v>0</v>
      </c>
      <c r="J8" s="300">
        <v>-0.05</v>
      </c>
      <c r="K8" s="301">
        <f>E8*J8</f>
        <v>-0.25</v>
      </c>
      <c r="O8" s="293">
        <v>2</v>
      </c>
      <c r="AA8" s="262">
        <v>1</v>
      </c>
      <c r="AB8" s="262">
        <v>0</v>
      </c>
      <c r="AC8" s="262">
        <v>0</v>
      </c>
      <c r="AZ8" s="262">
        <v>1</v>
      </c>
      <c r="BA8" s="262">
        <f>IF(AZ8=1,G8,0)</f>
        <v>0</v>
      </c>
      <c r="BB8" s="262">
        <f>IF(AZ8=2,G8,0)</f>
        <v>0</v>
      </c>
      <c r="BC8" s="262">
        <f>IF(AZ8=3,G8,0)</f>
        <v>0</v>
      </c>
      <c r="BD8" s="262">
        <f>IF(AZ8=4,G8,0)</f>
        <v>0</v>
      </c>
      <c r="BE8" s="262">
        <f>IF(AZ8=5,G8,0)</f>
        <v>0</v>
      </c>
      <c r="CA8" s="293">
        <v>1</v>
      </c>
      <c r="CB8" s="293">
        <v>0</v>
      </c>
    </row>
    <row r="9" spans="1:80" x14ac:dyDescent="0.2">
      <c r="A9" s="302"/>
      <c r="B9" s="303"/>
      <c r="C9" s="304" t="s">
        <v>2892</v>
      </c>
      <c r="D9" s="305"/>
      <c r="E9" s="305"/>
      <c r="F9" s="305"/>
      <c r="G9" s="306"/>
      <c r="I9" s="307"/>
      <c r="K9" s="307"/>
      <c r="L9" s="308" t="s">
        <v>2892</v>
      </c>
      <c r="O9" s="293">
        <v>3</v>
      </c>
    </row>
    <row r="10" spans="1:80" x14ac:dyDescent="0.2">
      <c r="A10" s="302"/>
      <c r="B10" s="303"/>
      <c r="C10" s="304" t="s">
        <v>2893</v>
      </c>
      <c r="D10" s="305"/>
      <c r="E10" s="305"/>
      <c r="F10" s="305"/>
      <c r="G10" s="306"/>
      <c r="I10" s="307"/>
      <c r="K10" s="307"/>
      <c r="L10" s="308" t="s">
        <v>2893</v>
      </c>
      <c r="O10" s="293">
        <v>3</v>
      </c>
    </row>
    <row r="11" spans="1:80" x14ac:dyDescent="0.2">
      <c r="A11" s="302"/>
      <c r="B11" s="309"/>
      <c r="C11" s="310" t="s">
        <v>2552</v>
      </c>
      <c r="D11" s="311"/>
      <c r="E11" s="312">
        <v>1</v>
      </c>
      <c r="F11" s="313"/>
      <c r="G11" s="314"/>
      <c r="H11" s="315"/>
      <c r="I11" s="307"/>
      <c r="J11" s="316"/>
      <c r="K11" s="307"/>
      <c r="M11" s="308" t="s">
        <v>2552</v>
      </c>
      <c r="O11" s="293"/>
    </row>
    <row r="12" spans="1:80" x14ac:dyDescent="0.2">
      <c r="A12" s="302"/>
      <c r="B12" s="309"/>
      <c r="C12" s="310" t="s">
        <v>2543</v>
      </c>
      <c r="D12" s="311"/>
      <c r="E12" s="312">
        <v>1</v>
      </c>
      <c r="F12" s="313"/>
      <c r="G12" s="314"/>
      <c r="H12" s="315"/>
      <c r="I12" s="307"/>
      <c r="J12" s="316"/>
      <c r="K12" s="307"/>
      <c r="M12" s="308" t="s">
        <v>2543</v>
      </c>
      <c r="O12" s="293"/>
    </row>
    <row r="13" spans="1:80" x14ac:dyDescent="0.2">
      <c r="A13" s="302"/>
      <c r="B13" s="309"/>
      <c r="C13" s="310" t="s">
        <v>2548</v>
      </c>
      <c r="D13" s="311"/>
      <c r="E13" s="312">
        <v>1</v>
      </c>
      <c r="F13" s="313"/>
      <c r="G13" s="314"/>
      <c r="H13" s="315"/>
      <c r="I13" s="307"/>
      <c r="J13" s="316"/>
      <c r="K13" s="307"/>
      <c r="M13" s="308" t="s">
        <v>2548</v>
      </c>
      <c r="O13" s="293"/>
    </row>
    <row r="14" spans="1:80" x14ac:dyDescent="0.2">
      <c r="A14" s="302"/>
      <c r="B14" s="309"/>
      <c r="C14" s="310" t="s">
        <v>2549</v>
      </c>
      <c r="D14" s="311"/>
      <c r="E14" s="312">
        <v>1</v>
      </c>
      <c r="F14" s="313"/>
      <c r="G14" s="314"/>
      <c r="H14" s="315"/>
      <c r="I14" s="307"/>
      <c r="J14" s="316"/>
      <c r="K14" s="307"/>
      <c r="M14" s="308" t="s">
        <v>2549</v>
      </c>
      <c r="O14" s="293"/>
    </row>
    <row r="15" spans="1:80" x14ac:dyDescent="0.2">
      <c r="A15" s="302"/>
      <c r="B15" s="309"/>
      <c r="C15" s="310" t="s">
        <v>2545</v>
      </c>
      <c r="D15" s="311"/>
      <c r="E15" s="312">
        <v>1</v>
      </c>
      <c r="F15" s="313"/>
      <c r="G15" s="314"/>
      <c r="H15" s="315"/>
      <c r="I15" s="307"/>
      <c r="J15" s="316"/>
      <c r="K15" s="307"/>
      <c r="M15" s="308" t="s">
        <v>2545</v>
      </c>
      <c r="O15" s="293"/>
    </row>
    <row r="16" spans="1:80" x14ac:dyDescent="0.2">
      <c r="A16" s="294">
        <v>2</v>
      </c>
      <c r="B16" s="295" t="s">
        <v>2894</v>
      </c>
      <c r="C16" s="296" t="s">
        <v>2895</v>
      </c>
      <c r="D16" s="297" t="s">
        <v>116</v>
      </c>
      <c r="E16" s="298">
        <v>1</v>
      </c>
      <c r="F16" s="298">
        <v>0</v>
      </c>
      <c r="G16" s="299">
        <f>E16*F16</f>
        <v>0</v>
      </c>
      <c r="H16" s="300">
        <v>0</v>
      </c>
      <c r="I16" s="301">
        <f>E16*H16</f>
        <v>0</v>
      </c>
      <c r="J16" s="300">
        <v>-0.1</v>
      </c>
      <c r="K16" s="301">
        <f>E16*J16</f>
        <v>-0.1</v>
      </c>
      <c r="O16" s="293">
        <v>2</v>
      </c>
      <c r="AA16" s="262">
        <v>1</v>
      </c>
      <c r="AB16" s="262">
        <v>0</v>
      </c>
      <c r="AC16" s="262">
        <v>0</v>
      </c>
      <c r="AZ16" s="262">
        <v>1</v>
      </c>
      <c r="BA16" s="262">
        <f>IF(AZ16=1,G16,0)</f>
        <v>0</v>
      </c>
      <c r="BB16" s="262">
        <f>IF(AZ16=2,G16,0)</f>
        <v>0</v>
      </c>
      <c r="BC16" s="262">
        <f>IF(AZ16=3,G16,0)</f>
        <v>0</v>
      </c>
      <c r="BD16" s="262">
        <f>IF(AZ16=4,G16,0)</f>
        <v>0</v>
      </c>
      <c r="BE16" s="262">
        <f>IF(AZ16=5,G16,0)</f>
        <v>0</v>
      </c>
      <c r="CA16" s="293">
        <v>1</v>
      </c>
      <c r="CB16" s="293">
        <v>0</v>
      </c>
    </row>
    <row r="17" spans="1:80" x14ac:dyDescent="0.2">
      <c r="A17" s="302"/>
      <c r="B17" s="303"/>
      <c r="C17" s="304" t="s">
        <v>2896</v>
      </c>
      <c r="D17" s="305"/>
      <c r="E17" s="305"/>
      <c r="F17" s="305"/>
      <c r="G17" s="306"/>
      <c r="I17" s="307"/>
      <c r="K17" s="307"/>
      <c r="L17" s="308" t="s">
        <v>2896</v>
      </c>
      <c r="O17" s="293">
        <v>3</v>
      </c>
    </row>
    <row r="18" spans="1:80" x14ac:dyDescent="0.2">
      <c r="A18" s="302"/>
      <c r="B18" s="303"/>
      <c r="C18" s="304" t="s">
        <v>2920</v>
      </c>
      <c r="D18" s="305"/>
      <c r="E18" s="305"/>
      <c r="F18" s="305"/>
      <c r="G18" s="306"/>
      <c r="I18" s="307"/>
      <c r="K18" s="307"/>
      <c r="L18" s="308" t="s">
        <v>2920</v>
      </c>
      <c r="O18" s="293">
        <v>3</v>
      </c>
    </row>
    <row r="19" spans="1:80" x14ac:dyDescent="0.2">
      <c r="A19" s="302"/>
      <c r="B19" s="309"/>
      <c r="C19" s="310" t="s">
        <v>98</v>
      </c>
      <c r="D19" s="311"/>
      <c r="E19" s="312">
        <v>1</v>
      </c>
      <c r="F19" s="313"/>
      <c r="G19" s="314"/>
      <c r="H19" s="315"/>
      <c r="I19" s="307"/>
      <c r="J19" s="316"/>
      <c r="K19" s="307"/>
      <c r="M19" s="308">
        <v>1</v>
      </c>
      <c r="O19" s="293"/>
    </row>
    <row r="20" spans="1:80" x14ac:dyDescent="0.2">
      <c r="A20" s="317"/>
      <c r="B20" s="318" t="s">
        <v>101</v>
      </c>
      <c r="C20" s="319" t="s">
        <v>406</v>
      </c>
      <c r="D20" s="320"/>
      <c r="E20" s="321"/>
      <c r="F20" s="322"/>
      <c r="G20" s="323">
        <f>SUM(G7:G19)</f>
        <v>0</v>
      </c>
      <c r="H20" s="324"/>
      <c r="I20" s="325">
        <f>SUM(I7:I19)</f>
        <v>0</v>
      </c>
      <c r="J20" s="324"/>
      <c r="K20" s="325">
        <f>SUM(K7:K19)</f>
        <v>-0.35</v>
      </c>
      <c r="O20" s="293">
        <v>4</v>
      </c>
      <c r="BA20" s="326">
        <f>SUM(BA7:BA19)</f>
        <v>0</v>
      </c>
      <c r="BB20" s="326">
        <f>SUM(BB7:BB19)</f>
        <v>0</v>
      </c>
      <c r="BC20" s="326">
        <f>SUM(BC7:BC19)</f>
        <v>0</v>
      </c>
      <c r="BD20" s="326">
        <f>SUM(BD7:BD19)</f>
        <v>0</v>
      </c>
      <c r="BE20" s="326">
        <f>SUM(BE7:BE19)</f>
        <v>0</v>
      </c>
    </row>
    <row r="21" spans="1:80" x14ac:dyDescent="0.2">
      <c r="A21" s="283" t="s">
        <v>97</v>
      </c>
      <c r="B21" s="284" t="s">
        <v>299</v>
      </c>
      <c r="C21" s="285" t="s">
        <v>300</v>
      </c>
      <c r="D21" s="286"/>
      <c r="E21" s="287"/>
      <c r="F21" s="287"/>
      <c r="G21" s="288"/>
      <c r="H21" s="289"/>
      <c r="I21" s="290"/>
      <c r="J21" s="291"/>
      <c r="K21" s="292"/>
      <c r="O21" s="293">
        <v>1</v>
      </c>
    </row>
    <row r="22" spans="1:80" ht="22.5" x14ac:dyDescent="0.2">
      <c r="A22" s="294">
        <v>3</v>
      </c>
      <c r="B22" s="295" t="s">
        <v>2898</v>
      </c>
      <c r="C22" s="296" t="s">
        <v>2899</v>
      </c>
      <c r="D22" s="297" t="s">
        <v>116</v>
      </c>
      <c r="E22" s="298">
        <v>1</v>
      </c>
      <c r="F22" s="298">
        <v>0</v>
      </c>
      <c r="G22" s="299">
        <f>E22*F22</f>
        <v>0</v>
      </c>
      <c r="H22" s="300">
        <v>0</v>
      </c>
      <c r="I22" s="301">
        <f>E22*H22</f>
        <v>0</v>
      </c>
      <c r="J22" s="300">
        <v>-0.25</v>
      </c>
      <c r="K22" s="301">
        <f>E22*J22</f>
        <v>-0.25</v>
      </c>
      <c r="O22" s="293">
        <v>2</v>
      </c>
      <c r="AA22" s="262">
        <v>1</v>
      </c>
      <c r="AB22" s="262">
        <v>9</v>
      </c>
      <c r="AC22" s="262">
        <v>9</v>
      </c>
      <c r="AZ22" s="262">
        <v>4</v>
      </c>
      <c r="BA22" s="262">
        <f>IF(AZ22=1,G22,0)</f>
        <v>0</v>
      </c>
      <c r="BB22" s="262">
        <f>IF(AZ22=2,G22,0)</f>
        <v>0</v>
      </c>
      <c r="BC22" s="262">
        <f>IF(AZ22=3,G22,0)</f>
        <v>0</v>
      </c>
      <c r="BD22" s="262">
        <f>IF(AZ22=4,G22,0)</f>
        <v>0</v>
      </c>
      <c r="BE22" s="262">
        <f>IF(AZ22=5,G22,0)</f>
        <v>0</v>
      </c>
      <c r="CA22" s="293">
        <v>1</v>
      </c>
      <c r="CB22" s="293">
        <v>9</v>
      </c>
    </row>
    <row r="23" spans="1:80" x14ac:dyDescent="0.2">
      <c r="A23" s="302"/>
      <c r="B23" s="303"/>
      <c r="C23" s="304" t="s">
        <v>2900</v>
      </c>
      <c r="D23" s="305"/>
      <c r="E23" s="305"/>
      <c r="F23" s="305"/>
      <c r="G23" s="306"/>
      <c r="I23" s="307"/>
      <c r="K23" s="307"/>
      <c r="L23" s="308" t="s">
        <v>2900</v>
      </c>
      <c r="O23" s="293">
        <v>3</v>
      </c>
    </row>
    <row r="24" spans="1:80" x14ac:dyDescent="0.2">
      <c r="A24" s="302"/>
      <c r="B24" s="303"/>
      <c r="C24" s="304" t="s">
        <v>2893</v>
      </c>
      <c r="D24" s="305"/>
      <c r="E24" s="305"/>
      <c r="F24" s="305"/>
      <c r="G24" s="306"/>
      <c r="I24" s="307"/>
      <c r="K24" s="307"/>
      <c r="L24" s="308" t="s">
        <v>2893</v>
      </c>
      <c r="O24" s="293">
        <v>3</v>
      </c>
    </row>
    <row r="25" spans="1:80" x14ac:dyDescent="0.2">
      <c r="A25" s="302"/>
      <c r="B25" s="309"/>
      <c r="C25" s="310" t="s">
        <v>98</v>
      </c>
      <c r="D25" s="311"/>
      <c r="E25" s="312">
        <v>1</v>
      </c>
      <c r="F25" s="313"/>
      <c r="G25" s="314"/>
      <c r="H25" s="315"/>
      <c r="I25" s="307"/>
      <c r="J25" s="316"/>
      <c r="K25" s="307"/>
      <c r="M25" s="308">
        <v>1</v>
      </c>
      <c r="O25" s="293"/>
    </row>
    <row r="26" spans="1:80" ht="22.5" x14ac:dyDescent="0.2">
      <c r="A26" s="294">
        <v>4</v>
      </c>
      <c r="B26" s="295" t="s">
        <v>2901</v>
      </c>
      <c r="C26" s="296" t="s">
        <v>2902</v>
      </c>
      <c r="D26" s="297" t="s">
        <v>116</v>
      </c>
      <c r="E26" s="298">
        <v>1</v>
      </c>
      <c r="F26" s="298">
        <v>0</v>
      </c>
      <c r="G26" s="299">
        <f>E26*F26</f>
        <v>0</v>
      </c>
      <c r="H26" s="300">
        <v>0</v>
      </c>
      <c r="I26" s="301">
        <f>E26*H26</f>
        <v>0</v>
      </c>
      <c r="J26" s="300">
        <v>-0.55000000000000004</v>
      </c>
      <c r="K26" s="301">
        <f>E26*J26</f>
        <v>-0.55000000000000004</v>
      </c>
      <c r="O26" s="293">
        <v>2</v>
      </c>
      <c r="AA26" s="262">
        <v>1</v>
      </c>
      <c r="AB26" s="262">
        <v>9</v>
      </c>
      <c r="AC26" s="262">
        <v>9</v>
      </c>
      <c r="AZ26" s="262">
        <v>4</v>
      </c>
      <c r="BA26" s="262">
        <f>IF(AZ26=1,G26,0)</f>
        <v>0</v>
      </c>
      <c r="BB26" s="262">
        <f>IF(AZ26=2,G26,0)</f>
        <v>0</v>
      </c>
      <c r="BC26" s="262">
        <f>IF(AZ26=3,G26,0)</f>
        <v>0</v>
      </c>
      <c r="BD26" s="262">
        <f>IF(AZ26=4,G26,0)</f>
        <v>0</v>
      </c>
      <c r="BE26" s="262">
        <f>IF(AZ26=5,G26,0)</f>
        <v>0</v>
      </c>
      <c r="CA26" s="293">
        <v>1</v>
      </c>
      <c r="CB26" s="293">
        <v>9</v>
      </c>
    </row>
    <row r="27" spans="1:80" x14ac:dyDescent="0.2">
      <c r="A27" s="302"/>
      <c r="B27" s="303"/>
      <c r="C27" s="304" t="s">
        <v>2903</v>
      </c>
      <c r="D27" s="305"/>
      <c r="E27" s="305"/>
      <c r="F27" s="305"/>
      <c r="G27" s="306"/>
      <c r="I27" s="307"/>
      <c r="K27" s="307"/>
      <c r="L27" s="308" t="s">
        <v>2903</v>
      </c>
      <c r="O27" s="293">
        <v>3</v>
      </c>
    </row>
    <row r="28" spans="1:80" x14ac:dyDescent="0.2">
      <c r="A28" s="302"/>
      <c r="B28" s="303"/>
      <c r="C28" s="304" t="s">
        <v>2893</v>
      </c>
      <c r="D28" s="305"/>
      <c r="E28" s="305"/>
      <c r="F28" s="305"/>
      <c r="G28" s="306"/>
      <c r="I28" s="307"/>
      <c r="K28" s="307"/>
      <c r="L28" s="308" t="s">
        <v>2893</v>
      </c>
      <c r="O28" s="293">
        <v>3</v>
      </c>
    </row>
    <row r="29" spans="1:80" x14ac:dyDescent="0.2">
      <c r="A29" s="302"/>
      <c r="B29" s="309"/>
      <c r="C29" s="310" t="s">
        <v>98</v>
      </c>
      <c r="D29" s="311"/>
      <c r="E29" s="312">
        <v>1</v>
      </c>
      <c r="F29" s="313"/>
      <c r="G29" s="314"/>
      <c r="H29" s="315"/>
      <c r="I29" s="307"/>
      <c r="J29" s="316"/>
      <c r="K29" s="307"/>
      <c r="M29" s="308">
        <v>1</v>
      </c>
      <c r="O29" s="293"/>
    </row>
    <row r="30" spans="1:80" ht="22.5" x14ac:dyDescent="0.2">
      <c r="A30" s="294">
        <v>5</v>
      </c>
      <c r="B30" s="295" t="s">
        <v>2904</v>
      </c>
      <c r="C30" s="296" t="s">
        <v>2905</v>
      </c>
      <c r="D30" s="297" t="s">
        <v>100</v>
      </c>
      <c r="E30" s="298">
        <v>208</v>
      </c>
      <c r="F30" s="298">
        <v>0</v>
      </c>
      <c r="G30" s="299">
        <f>E30*F30</f>
        <v>0</v>
      </c>
      <c r="H30" s="300">
        <v>0</v>
      </c>
      <c r="I30" s="301">
        <f>E30*H30</f>
        <v>0</v>
      </c>
      <c r="J30" s="300">
        <v>-5.0000000000000001E-4</v>
      </c>
      <c r="K30" s="301">
        <f>E30*J30</f>
        <v>-0.10400000000000001</v>
      </c>
      <c r="O30" s="293">
        <v>2</v>
      </c>
      <c r="AA30" s="262">
        <v>1</v>
      </c>
      <c r="AB30" s="262">
        <v>0</v>
      </c>
      <c r="AC30" s="262">
        <v>0</v>
      </c>
      <c r="AZ30" s="262">
        <v>4</v>
      </c>
      <c r="BA30" s="262">
        <f>IF(AZ30=1,G30,0)</f>
        <v>0</v>
      </c>
      <c r="BB30" s="262">
        <f>IF(AZ30=2,G30,0)</f>
        <v>0</v>
      </c>
      <c r="BC30" s="262">
        <f>IF(AZ30=3,G30,0)</f>
        <v>0</v>
      </c>
      <c r="BD30" s="262">
        <f>IF(AZ30=4,G30,0)</f>
        <v>0</v>
      </c>
      <c r="BE30" s="262">
        <f>IF(AZ30=5,G30,0)</f>
        <v>0</v>
      </c>
      <c r="CA30" s="293">
        <v>1</v>
      </c>
      <c r="CB30" s="293">
        <v>0</v>
      </c>
    </row>
    <row r="31" spans="1:80" x14ac:dyDescent="0.2">
      <c r="A31" s="302"/>
      <c r="B31" s="309"/>
      <c r="C31" s="310" t="s">
        <v>2921</v>
      </c>
      <c r="D31" s="311"/>
      <c r="E31" s="312">
        <v>44</v>
      </c>
      <c r="F31" s="313"/>
      <c r="G31" s="314"/>
      <c r="H31" s="315"/>
      <c r="I31" s="307"/>
      <c r="J31" s="316"/>
      <c r="K31" s="307"/>
      <c r="M31" s="308" t="s">
        <v>2921</v>
      </c>
      <c r="O31" s="293"/>
    </row>
    <row r="32" spans="1:80" x14ac:dyDescent="0.2">
      <c r="A32" s="302"/>
      <c r="B32" s="309"/>
      <c r="C32" s="310" t="s">
        <v>2922</v>
      </c>
      <c r="D32" s="311"/>
      <c r="E32" s="312">
        <v>41</v>
      </c>
      <c r="F32" s="313"/>
      <c r="G32" s="314"/>
      <c r="H32" s="315"/>
      <c r="I32" s="307"/>
      <c r="J32" s="316"/>
      <c r="K32" s="307"/>
      <c r="M32" s="308" t="s">
        <v>2922</v>
      </c>
      <c r="O32" s="293"/>
    </row>
    <row r="33" spans="1:80" x14ac:dyDescent="0.2">
      <c r="A33" s="302"/>
      <c r="B33" s="309"/>
      <c r="C33" s="310" t="s">
        <v>2923</v>
      </c>
      <c r="D33" s="311"/>
      <c r="E33" s="312">
        <v>41</v>
      </c>
      <c r="F33" s="313"/>
      <c r="G33" s="314"/>
      <c r="H33" s="315"/>
      <c r="I33" s="307"/>
      <c r="J33" s="316"/>
      <c r="K33" s="307"/>
      <c r="M33" s="308" t="s">
        <v>2923</v>
      </c>
      <c r="O33" s="293"/>
    </row>
    <row r="34" spans="1:80" x14ac:dyDescent="0.2">
      <c r="A34" s="302"/>
      <c r="B34" s="309"/>
      <c r="C34" s="310" t="s">
        <v>2924</v>
      </c>
      <c r="D34" s="311"/>
      <c r="E34" s="312">
        <v>41</v>
      </c>
      <c r="F34" s="313"/>
      <c r="G34" s="314"/>
      <c r="H34" s="315"/>
      <c r="I34" s="307"/>
      <c r="J34" s="316"/>
      <c r="K34" s="307"/>
      <c r="M34" s="308" t="s">
        <v>2924</v>
      </c>
      <c r="O34" s="293"/>
    </row>
    <row r="35" spans="1:80" x14ac:dyDescent="0.2">
      <c r="A35" s="302"/>
      <c r="B35" s="309"/>
      <c r="C35" s="310" t="s">
        <v>2925</v>
      </c>
      <c r="D35" s="311"/>
      <c r="E35" s="312">
        <v>41</v>
      </c>
      <c r="F35" s="313"/>
      <c r="G35" s="314"/>
      <c r="H35" s="315"/>
      <c r="I35" s="307"/>
      <c r="J35" s="316"/>
      <c r="K35" s="307"/>
      <c r="M35" s="308" t="s">
        <v>2925</v>
      </c>
      <c r="O35" s="293"/>
    </row>
    <row r="36" spans="1:80" ht="22.5" x14ac:dyDescent="0.2">
      <c r="A36" s="294">
        <v>6</v>
      </c>
      <c r="B36" s="295" t="s">
        <v>2911</v>
      </c>
      <c r="C36" s="296" t="s">
        <v>2912</v>
      </c>
      <c r="D36" s="297" t="s">
        <v>100</v>
      </c>
      <c r="E36" s="298">
        <v>82</v>
      </c>
      <c r="F36" s="298">
        <v>0</v>
      </c>
      <c r="G36" s="299">
        <f>E36*F36</f>
        <v>0</v>
      </c>
      <c r="H36" s="300">
        <v>0</v>
      </c>
      <c r="I36" s="301">
        <f>E36*H36</f>
        <v>0</v>
      </c>
      <c r="J36" s="300">
        <v>-5.0000000000000001E-4</v>
      </c>
      <c r="K36" s="301">
        <f>E36*J36</f>
        <v>-4.1000000000000002E-2</v>
      </c>
      <c r="O36" s="293">
        <v>2</v>
      </c>
      <c r="AA36" s="262">
        <v>1</v>
      </c>
      <c r="AB36" s="262">
        <v>0</v>
      </c>
      <c r="AC36" s="262">
        <v>0</v>
      </c>
      <c r="AZ36" s="262">
        <v>4</v>
      </c>
      <c r="BA36" s="262">
        <f>IF(AZ36=1,G36,0)</f>
        <v>0</v>
      </c>
      <c r="BB36" s="262">
        <f>IF(AZ36=2,G36,0)</f>
        <v>0</v>
      </c>
      <c r="BC36" s="262">
        <f>IF(AZ36=3,G36,0)</f>
        <v>0</v>
      </c>
      <c r="BD36" s="262">
        <f>IF(AZ36=4,G36,0)</f>
        <v>0</v>
      </c>
      <c r="BE36" s="262">
        <f>IF(AZ36=5,G36,0)</f>
        <v>0</v>
      </c>
      <c r="CA36" s="293">
        <v>1</v>
      </c>
      <c r="CB36" s="293">
        <v>0</v>
      </c>
    </row>
    <row r="37" spans="1:80" x14ac:dyDescent="0.2">
      <c r="A37" s="302"/>
      <c r="B37" s="309"/>
      <c r="C37" s="310" t="s">
        <v>2926</v>
      </c>
      <c r="D37" s="311"/>
      <c r="E37" s="312">
        <v>26</v>
      </c>
      <c r="F37" s="313"/>
      <c r="G37" s="314"/>
      <c r="H37" s="315"/>
      <c r="I37" s="307"/>
      <c r="J37" s="316"/>
      <c r="K37" s="307"/>
      <c r="M37" s="308" t="s">
        <v>2926</v>
      </c>
      <c r="O37" s="293"/>
    </row>
    <row r="38" spans="1:80" x14ac:dyDescent="0.2">
      <c r="A38" s="302"/>
      <c r="B38" s="309"/>
      <c r="C38" s="310" t="s">
        <v>2927</v>
      </c>
      <c r="D38" s="311"/>
      <c r="E38" s="312">
        <v>14</v>
      </c>
      <c r="F38" s="313"/>
      <c r="G38" s="314"/>
      <c r="H38" s="315"/>
      <c r="I38" s="307"/>
      <c r="J38" s="316"/>
      <c r="K38" s="307"/>
      <c r="M38" s="308" t="s">
        <v>2927</v>
      </c>
      <c r="O38" s="293"/>
    </row>
    <row r="39" spans="1:80" x14ac:dyDescent="0.2">
      <c r="A39" s="302"/>
      <c r="B39" s="309"/>
      <c r="C39" s="310" t="s">
        <v>2928</v>
      </c>
      <c r="D39" s="311"/>
      <c r="E39" s="312">
        <v>14</v>
      </c>
      <c r="F39" s="313"/>
      <c r="G39" s="314"/>
      <c r="H39" s="315"/>
      <c r="I39" s="307"/>
      <c r="J39" s="316"/>
      <c r="K39" s="307"/>
      <c r="M39" s="308" t="s">
        <v>2928</v>
      </c>
      <c r="O39" s="293"/>
    </row>
    <row r="40" spans="1:80" x14ac:dyDescent="0.2">
      <c r="A40" s="302"/>
      <c r="B40" s="309"/>
      <c r="C40" s="310" t="s">
        <v>2561</v>
      </c>
      <c r="D40" s="311"/>
      <c r="E40" s="312">
        <v>14</v>
      </c>
      <c r="F40" s="313"/>
      <c r="G40" s="314"/>
      <c r="H40" s="315"/>
      <c r="I40" s="307"/>
      <c r="J40" s="316"/>
      <c r="K40" s="307"/>
      <c r="M40" s="308" t="s">
        <v>2561</v>
      </c>
      <c r="O40" s="293"/>
    </row>
    <row r="41" spans="1:80" x14ac:dyDescent="0.2">
      <c r="A41" s="302"/>
      <c r="B41" s="309"/>
      <c r="C41" s="310" t="s">
        <v>2929</v>
      </c>
      <c r="D41" s="311"/>
      <c r="E41" s="312">
        <v>14</v>
      </c>
      <c r="F41" s="313"/>
      <c r="G41" s="314"/>
      <c r="H41" s="315"/>
      <c r="I41" s="307"/>
      <c r="J41" s="316"/>
      <c r="K41" s="307"/>
      <c r="M41" s="308" t="s">
        <v>2929</v>
      </c>
      <c r="O41" s="293"/>
    </row>
    <row r="42" spans="1:80" x14ac:dyDescent="0.2">
      <c r="A42" s="317"/>
      <c r="B42" s="318" t="s">
        <v>101</v>
      </c>
      <c r="C42" s="319" t="s">
        <v>301</v>
      </c>
      <c r="D42" s="320"/>
      <c r="E42" s="321"/>
      <c r="F42" s="322"/>
      <c r="G42" s="323">
        <f>SUM(G21:G41)</f>
        <v>0</v>
      </c>
      <c r="H42" s="324"/>
      <c r="I42" s="325">
        <f>SUM(I21:I41)</f>
        <v>0</v>
      </c>
      <c r="J42" s="324"/>
      <c r="K42" s="325">
        <f>SUM(K21:K41)</f>
        <v>-0.94500000000000006</v>
      </c>
      <c r="O42" s="293">
        <v>4</v>
      </c>
      <c r="BA42" s="326">
        <f>SUM(BA21:BA41)</f>
        <v>0</v>
      </c>
      <c r="BB42" s="326">
        <f>SUM(BB21:BB41)</f>
        <v>0</v>
      </c>
      <c r="BC42" s="326">
        <f>SUM(BC21:BC41)</f>
        <v>0</v>
      </c>
      <c r="BD42" s="326">
        <f>SUM(BD21:BD41)</f>
        <v>0</v>
      </c>
      <c r="BE42" s="326">
        <f>SUM(BE21:BE41)</f>
        <v>0</v>
      </c>
    </row>
    <row r="43" spans="1:80" x14ac:dyDescent="0.2">
      <c r="A43" s="283" t="s">
        <v>97</v>
      </c>
      <c r="B43" s="284" t="s">
        <v>266</v>
      </c>
      <c r="C43" s="285" t="s">
        <v>267</v>
      </c>
      <c r="D43" s="286"/>
      <c r="E43" s="287"/>
      <c r="F43" s="287"/>
      <c r="G43" s="288"/>
      <c r="H43" s="289"/>
      <c r="I43" s="290"/>
      <c r="J43" s="291"/>
      <c r="K43" s="292"/>
      <c r="O43" s="293">
        <v>1</v>
      </c>
    </row>
    <row r="44" spans="1:80" ht="22.5" x14ac:dyDescent="0.2">
      <c r="A44" s="294">
        <v>7</v>
      </c>
      <c r="B44" s="295" t="s">
        <v>269</v>
      </c>
      <c r="C44" s="296" t="s">
        <v>270</v>
      </c>
      <c r="D44" s="297" t="s">
        <v>227</v>
      </c>
      <c r="E44" s="298">
        <v>1.2949999999999999</v>
      </c>
      <c r="F44" s="298">
        <v>0</v>
      </c>
      <c r="G44" s="299">
        <f>E44*F44</f>
        <v>0</v>
      </c>
      <c r="H44" s="300">
        <v>0</v>
      </c>
      <c r="I44" s="301">
        <f>E44*H44</f>
        <v>0</v>
      </c>
      <c r="J44" s="300"/>
      <c r="K44" s="301">
        <f>E44*J44</f>
        <v>0</v>
      </c>
      <c r="O44" s="293">
        <v>2</v>
      </c>
      <c r="AA44" s="262">
        <v>8</v>
      </c>
      <c r="AB44" s="262">
        <v>0</v>
      </c>
      <c r="AC44" s="262">
        <v>3</v>
      </c>
      <c r="AZ44" s="262">
        <v>1</v>
      </c>
      <c r="BA44" s="262">
        <f>IF(AZ44=1,G44,0)</f>
        <v>0</v>
      </c>
      <c r="BB44" s="262">
        <f>IF(AZ44=2,G44,0)</f>
        <v>0</v>
      </c>
      <c r="BC44" s="262">
        <f>IF(AZ44=3,G44,0)</f>
        <v>0</v>
      </c>
      <c r="BD44" s="262">
        <f>IF(AZ44=4,G44,0)</f>
        <v>0</v>
      </c>
      <c r="BE44" s="262">
        <f>IF(AZ44=5,G44,0)</f>
        <v>0</v>
      </c>
      <c r="CA44" s="293">
        <v>8</v>
      </c>
      <c r="CB44" s="293">
        <v>0</v>
      </c>
    </row>
    <row r="45" spans="1:80" x14ac:dyDescent="0.2">
      <c r="A45" s="302"/>
      <c r="B45" s="303"/>
      <c r="C45" s="304" t="s">
        <v>234</v>
      </c>
      <c r="D45" s="305"/>
      <c r="E45" s="305"/>
      <c r="F45" s="305"/>
      <c r="G45" s="306"/>
      <c r="I45" s="307"/>
      <c r="K45" s="307"/>
      <c r="L45" s="308" t="s">
        <v>234</v>
      </c>
      <c r="O45" s="293">
        <v>3</v>
      </c>
    </row>
    <row r="46" spans="1:80" x14ac:dyDescent="0.2">
      <c r="A46" s="302"/>
      <c r="B46" s="303"/>
      <c r="C46" s="304"/>
      <c r="D46" s="305"/>
      <c r="E46" s="305"/>
      <c r="F46" s="305"/>
      <c r="G46" s="306"/>
      <c r="I46" s="307"/>
      <c r="K46" s="307"/>
      <c r="L46" s="308"/>
      <c r="O46" s="293">
        <v>3</v>
      </c>
    </row>
    <row r="47" spans="1:80" ht="22.5" x14ac:dyDescent="0.2">
      <c r="A47" s="302"/>
      <c r="B47" s="303"/>
      <c r="C47" s="304" t="s">
        <v>271</v>
      </c>
      <c r="D47" s="305"/>
      <c r="E47" s="305"/>
      <c r="F47" s="305"/>
      <c r="G47" s="306"/>
      <c r="I47" s="307"/>
      <c r="K47" s="307"/>
      <c r="L47" s="308" t="s">
        <v>271</v>
      </c>
      <c r="O47" s="293">
        <v>3</v>
      </c>
    </row>
    <row r="48" spans="1:80" x14ac:dyDescent="0.2">
      <c r="A48" s="317"/>
      <c r="B48" s="318" t="s">
        <v>101</v>
      </c>
      <c r="C48" s="319" t="s">
        <v>268</v>
      </c>
      <c r="D48" s="320"/>
      <c r="E48" s="321"/>
      <c r="F48" s="322"/>
      <c r="G48" s="323">
        <f>SUM(G43:G47)</f>
        <v>0</v>
      </c>
      <c r="H48" s="324"/>
      <c r="I48" s="325">
        <f>SUM(I43:I47)</f>
        <v>0</v>
      </c>
      <c r="J48" s="324"/>
      <c r="K48" s="325">
        <f>SUM(K43:K47)</f>
        <v>0</v>
      </c>
      <c r="O48" s="293">
        <v>4</v>
      </c>
      <c r="BA48" s="326">
        <f>SUM(BA43:BA47)</f>
        <v>0</v>
      </c>
      <c r="BB48" s="326">
        <f>SUM(BB43:BB47)</f>
        <v>0</v>
      </c>
      <c r="BC48" s="326">
        <f>SUM(BC43:BC47)</f>
        <v>0</v>
      </c>
      <c r="BD48" s="326">
        <f>SUM(BD43:BD47)</f>
        <v>0</v>
      </c>
      <c r="BE48" s="326">
        <f>SUM(BE43:BE47)</f>
        <v>0</v>
      </c>
    </row>
    <row r="49" spans="5:5" x14ac:dyDescent="0.2">
      <c r="E49" s="262"/>
    </row>
    <row r="50" spans="5:5" x14ac:dyDescent="0.2">
      <c r="E50" s="262"/>
    </row>
    <row r="51" spans="5:5" x14ac:dyDescent="0.2">
      <c r="E51" s="262"/>
    </row>
    <row r="52" spans="5:5" x14ac:dyDescent="0.2">
      <c r="E52" s="262"/>
    </row>
    <row r="53" spans="5:5" x14ac:dyDescent="0.2">
      <c r="E53" s="262"/>
    </row>
    <row r="54" spans="5:5" x14ac:dyDescent="0.2">
      <c r="E54" s="262"/>
    </row>
    <row r="55" spans="5:5" x14ac:dyDescent="0.2">
      <c r="E55" s="262"/>
    </row>
    <row r="56" spans="5:5" x14ac:dyDescent="0.2">
      <c r="E56" s="262"/>
    </row>
    <row r="57" spans="5:5" x14ac:dyDescent="0.2">
      <c r="E57" s="262"/>
    </row>
    <row r="58" spans="5:5" x14ac:dyDescent="0.2">
      <c r="E58" s="262"/>
    </row>
    <row r="59" spans="5:5" x14ac:dyDescent="0.2">
      <c r="E59" s="262"/>
    </row>
    <row r="60" spans="5:5" x14ac:dyDescent="0.2">
      <c r="E60" s="262"/>
    </row>
    <row r="61" spans="5:5" x14ac:dyDescent="0.2">
      <c r="E61" s="262"/>
    </row>
    <row r="62" spans="5:5" x14ac:dyDescent="0.2">
      <c r="E62" s="262"/>
    </row>
    <row r="63" spans="5:5" x14ac:dyDescent="0.2">
      <c r="E63" s="262"/>
    </row>
    <row r="64" spans="5:5" x14ac:dyDescent="0.2">
      <c r="E64" s="262"/>
    </row>
    <row r="65" spans="1:7" x14ac:dyDescent="0.2">
      <c r="E65" s="262"/>
    </row>
    <row r="66" spans="1:7" x14ac:dyDescent="0.2">
      <c r="E66" s="262"/>
    </row>
    <row r="67" spans="1:7" x14ac:dyDescent="0.2">
      <c r="E67" s="262"/>
    </row>
    <row r="68" spans="1:7" x14ac:dyDescent="0.2">
      <c r="E68" s="262"/>
    </row>
    <row r="69" spans="1:7" x14ac:dyDescent="0.2">
      <c r="E69" s="262"/>
    </row>
    <row r="70" spans="1:7" x14ac:dyDescent="0.2">
      <c r="E70" s="262"/>
    </row>
    <row r="71" spans="1:7" x14ac:dyDescent="0.2">
      <c r="E71" s="262"/>
    </row>
    <row r="72" spans="1:7" x14ac:dyDescent="0.2">
      <c r="A72" s="316"/>
      <c r="B72" s="316"/>
      <c r="C72" s="316"/>
      <c r="D72" s="316"/>
      <c r="E72" s="316"/>
      <c r="F72" s="316"/>
      <c r="G72" s="316"/>
    </row>
    <row r="73" spans="1:7" x14ac:dyDescent="0.2">
      <c r="A73" s="316"/>
      <c r="B73" s="316"/>
      <c r="C73" s="316"/>
      <c r="D73" s="316"/>
      <c r="E73" s="316"/>
      <c r="F73" s="316"/>
      <c r="G73" s="316"/>
    </row>
    <row r="74" spans="1:7" x14ac:dyDescent="0.2">
      <c r="A74" s="316"/>
      <c r="B74" s="316"/>
      <c r="C74" s="316"/>
      <c r="D74" s="316"/>
      <c r="E74" s="316"/>
      <c r="F74" s="316"/>
      <c r="G74" s="316"/>
    </row>
    <row r="75" spans="1:7" x14ac:dyDescent="0.2">
      <c r="A75" s="316"/>
      <c r="B75" s="316"/>
      <c r="C75" s="316"/>
      <c r="D75" s="316"/>
      <c r="E75" s="316"/>
      <c r="F75" s="316"/>
      <c r="G75" s="316"/>
    </row>
    <row r="76" spans="1:7" x14ac:dyDescent="0.2">
      <c r="E76" s="262"/>
    </row>
    <row r="77" spans="1:7" x14ac:dyDescent="0.2">
      <c r="E77" s="262"/>
    </row>
    <row r="78" spans="1:7" x14ac:dyDescent="0.2">
      <c r="E78" s="262"/>
    </row>
    <row r="79" spans="1:7" x14ac:dyDescent="0.2">
      <c r="E79" s="262"/>
    </row>
    <row r="80" spans="1:7" x14ac:dyDescent="0.2">
      <c r="E80" s="262"/>
    </row>
    <row r="81" spans="5:5" x14ac:dyDescent="0.2">
      <c r="E81" s="262"/>
    </row>
    <row r="82" spans="5:5" x14ac:dyDescent="0.2">
      <c r="E82" s="262"/>
    </row>
    <row r="83" spans="5:5" x14ac:dyDescent="0.2">
      <c r="E83" s="262"/>
    </row>
    <row r="84" spans="5:5" x14ac:dyDescent="0.2">
      <c r="E84" s="262"/>
    </row>
    <row r="85" spans="5:5" x14ac:dyDescent="0.2">
      <c r="E85" s="262"/>
    </row>
    <row r="86" spans="5:5" x14ac:dyDescent="0.2">
      <c r="E86" s="262"/>
    </row>
    <row r="87" spans="5:5" x14ac:dyDescent="0.2">
      <c r="E87" s="262"/>
    </row>
    <row r="88" spans="5:5" x14ac:dyDescent="0.2">
      <c r="E88" s="262"/>
    </row>
    <row r="89" spans="5:5" x14ac:dyDescent="0.2">
      <c r="E89" s="262"/>
    </row>
    <row r="90" spans="5:5" x14ac:dyDescent="0.2">
      <c r="E90" s="262"/>
    </row>
    <row r="91" spans="5:5" x14ac:dyDescent="0.2">
      <c r="E91" s="262"/>
    </row>
    <row r="92" spans="5:5" x14ac:dyDescent="0.2">
      <c r="E92" s="262"/>
    </row>
    <row r="93" spans="5:5" x14ac:dyDescent="0.2">
      <c r="E93" s="262"/>
    </row>
    <row r="94" spans="5:5" x14ac:dyDescent="0.2">
      <c r="E94" s="262"/>
    </row>
    <row r="95" spans="5:5" x14ac:dyDescent="0.2">
      <c r="E95" s="262"/>
    </row>
    <row r="96" spans="5:5" x14ac:dyDescent="0.2">
      <c r="E96" s="262"/>
    </row>
    <row r="97" spans="1:7" x14ac:dyDescent="0.2">
      <c r="E97" s="262"/>
    </row>
    <row r="98" spans="1:7" x14ac:dyDescent="0.2">
      <c r="E98" s="262"/>
    </row>
    <row r="99" spans="1:7" x14ac:dyDescent="0.2">
      <c r="E99" s="262"/>
    </row>
    <row r="100" spans="1:7" x14ac:dyDescent="0.2">
      <c r="E100" s="262"/>
    </row>
    <row r="101" spans="1:7" x14ac:dyDescent="0.2">
      <c r="E101" s="262"/>
    </row>
    <row r="102" spans="1:7" x14ac:dyDescent="0.2">
      <c r="E102" s="262"/>
    </row>
    <row r="103" spans="1:7" x14ac:dyDescent="0.2">
      <c r="E103" s="262"/>
    </row>
    <row r="104" spans="1:7" x14ac:dyDescent="0.2">
      <c r="E104" s="262"/>
    </row>
    <row r="105" spans="1:7" x14ac:dyDescent="0.2">
      <c r="E105" s="262"/>
    </row>
    <row r="106" spans="1:7" x14ac:dyDescent="0.2">
      <c r="E106" s="262"/>
    </row>
    <row r="107" spans="1:7" x14ac:dyDescent="0.2">
      <c r="A107" s="327"/>
      <c r="B107" s="327"/>
    </row>
    <row r="108" spans="1:7" x14ac:dyDescent="0.2">
      <c r="A108" s="316"/>
      <c r="B108" s="316"/>
      <c r="C108" s="328"/>
      <c r="D108" s="328"/>
      <c r="E108" s="329"/>
      <c r="F108" s="328"/>
      <c r="G108" s="330"/>
    </row>
    <row r="109" spans="1:7" x14ac:dyDescent="0.2">
      <c r="A109" s="331"/>
      <c r="B109" s="331"/>
      <c r="C109" s="316"/>
      <c r="D109" s="316"/>
      <c r="E109" s="332"/>
      <c r="F109" s="316"/>
      <c r="G109" s="316"/>
    </row>
    <row r="110" spans="1:7" x14ac:dyDescent="0.2">
      <c r="A110" s="316"/>
      <c r="B110" s="316"/>
      <c r="C110" s="316"/>
      <c r="D110" s="316"/>
      <c r="E110" s="332"/>
      <c r="F110" s="316"/>
      <c r="G110" s="316"/>
    </row>
    <row r="111" spans="1:7" x14ac:dyDescent="0.2">
      <c r="A111" s="316"/>
      <c r="B111" s="316"/>
      <c r="C111" s="316"/>
      <c r="D111" s="316"/>
      <c r="E111" s="332"/>
      <c r="F111" s="316"/>
      <c r="G111" s="316"/>
    </row>
    <row r="112" spans="1:7" x14ac:dyDescent="0.2">
      <c r="A112" s="316"/>
      <c r="B112" s="316"/>
      <c r="C112" s="316"/>
      <c r="D112" s="316"/>
      <c r="E112" s="332"/>
      <c r="F112" s="316"/>
      <c r="G112" s="316"/>
    </row>
    <row r="113" spans="1:7" x14ac:dyDescent="0.2">
      <c r="A113" s="316"/>
      <c r="B113" s="316"/>
      <c r="C113" s="316"/>
      <c r="D113" s="316"/>
      <c r="E113" s="332"/>
      <c r="F113" s="316"/>
      <c r="G113" s="316"/>
    </row>
    <row r="114" spans="1:7" x14ac:dyDescent="0.2">
      <c r="A114" s="316"/>
      <c r="B114" s="316"/>
      <c r="C114" s="316"/>
      <c r="D114" s="316"/>
      <c r="E114" s="332"/>
      <c r="F114" s="316"/>
      <c r="G114" s="316"/>
    </row>
    <row r="115" spans="1:7" x14ac:dyDescent="0.2">
      <c r="A115" s="316"/>
      <c r="B115" s="316"/>
      <c r="C115" s="316"/>
      <c r="D115" s="316"/>
      <c r="E115" s="332"/>
      <c r="F115" s="316"/>
      <c r="G115" s="316"/>
    </row>
    <row r="116" spans="1:7" x14ac:dyDescent="0.2">
      <c r="A116" s="316"/>
      <c r="B116" s="316"/>
      <c r="C116" s="316"/>
      <c r="D116" s="316"/>
      <c r="E116" s="332"/>
      <c r="F116" s="316"/>
      <c r="G116" s="316"/>
    </row>
    <row r="117" spans="1:7" x14ac:dyDescent="0.2">
      <c r="A117" s="316"/>
      <c r="B117" s="316"/>
      <c r="C117" s="316"/>
      <c r="D117" s="316"/>
      <c r="E117" s="332"/>
      <c r="F117" s="316"/>
      <c r="G117" s="316"/>
    </row>
    <row r="118" spans="1:7" x14ac:dyDescent="0.2">
      <c r="A118" s="316"/>
      <c r="B118" s="316"/>
      <c r="C118" s="316"/>
      <c r="D118" s="316"/>
      <c r="E118" s="332"/>
      <c r="F118" s="316"/>
      <c r="G118" s="316"/>
    </row>
    <row r="119" spans="1:7" x14ac:dyDescent="0.2">
      <c r="A119" s="316"/>
      <c r="B119" s="316"/>
      <c r="C119" s="316"/>
      <c r="D119" s="316"/>
      <c r="E119" s="332"/>
      <c r="F119" s="316"/>
      <c r="G119" s="316"/>
    </row>
    <row r="120" spans="1:7" x14ac:dyDescent="0.2">
      <c r="A120" s="316"/>
      <c r="B120" s="316"/>
      <c r="C120" s="316"/>
      <c r="D120" s="316"/>
      <c r="E120" s="332"/>
      <c r="F120" s="316"/>
      <c r="G120" s="316"/>
    </row>
    <row r="121" spans="1:7" x14ac:dyDescent="0.2">
      <c r="A121" s="316"/>
      <c r="B121" s="316"/>
      <c r="C121" s="316"/>
      <c r="D121" s="316"/>
      <c r="E121" s="332"/>
      <c r="F121" s="316"/>
      <c r="G121" s="316"/>
    </row>
  </sheetData>
  <mergeCells count="33">
    <mergeCell ref="C40:D40"/>
    <mergeCell ref="C41:D41"/>
    <mergeCell ref="C45:G45"/>
    <mergeCell ref="C46:G46"/>
    <mergeCell ref="C47:G47"/>
    <mergeCell ref="C33:D33"/>
    <mergeCell ref="C34:D34"/>
    <mergeCell ref="C35:D35"/>
    <mergeCell ref="C37:D37"/>
    <mergeCell ref="C38:D38"/>
    <mergeCell ref="C39:D39"/>
    <mergeCell ref="C23:G23"/>
    <mergeCell ref="C24:G24"/>
    <mergeCell ref="C25:D25"/>
    <mergeCell ref="C27:G27"/>
    <mergeCell ref="C28:G28"/>
    <mergeCell ref="C29:D29"/>
    <mergeCell ref="C31:D31"/>
    <mergeCell ref="C32:D32"/>
    <mergeCell ref="C13:D13"/>
    <mergeCell ref="C14:D14"/>
    <mergeCell ref="C15:D15"/>
    <mergeCell ref="C17:G17"/>
    <mergeCell ref="C18:G18"/>
    <mergeCell ref="C19:D19"/>
    <mergeCell ref="A1:G1"/>
    <mergeCell ref="A3:B3"/>
    <mergeCell ref="A4:B4"/>
    <mergeCell ref="E4:G4"/>
    <mergeCell ref="C9:G9"/>
    <mergeCell ref="C10:G10"/>
    <mergeCell ref="C11:D11"/>
    <mergeCell ref="C12:D12"/>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2"/>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2931</v>
      </c>
      <c r="D2" s="106" t="s">
        <v>2932</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2332</v>
      </c>
      <c r="B5" s="119"/>
      <c r="C5" s="120" t="s">
        <v>2333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'Z01 01-08 Rek'!E10</f>
        <v>0</v>
      </c>
      <c r="D15" s="161" t="str">
        <f>'Z01 01-08 Rek'!A15</f>
        <v>Ztížené výrobní podmínky</v>
      </c>
      <c r="E15" s="162"/>
      <c r="F15" s="163"/>
      <c r="G15" s="160">
        <f>'Z01 01-08 Rek'!I15</f>
        <v>0</v>
      </c>
    </row>
    <row r="16" spans="1:57" ht="15.95" customHeight="1" x14ac:dyDescent="0.2">
      <c r="A16" s="158" t="s">
        <v>52</v>
      </c>
      <c r="B16" s="159" t="s">
        <v>53</v>
      </c>
      <c r="C16" s="160">
        <f>'Z01 01-08 Rek'!F10</f>
        <v>0</v>
      </c>
      <c r="D16" s="110" t="str">
        <f>'Z01 01-08 Rek'!A16</f>
        <v>Oborová přirážka</v>
      </c>
      <c r="E16" s="164"/>
      <c r="F16" s="165"/>
      <c r="G16" s="160">
        <f>'Z01 01-08 Rek'!I16</f>
        <v>0</v>
      </c>
    </row>
    <row r="17" spans="1:7" ht="15.95" customHeight="1" x14ac:dyDescent="0.2">
      <c r="A17" s="158" t="s">
        <v>54</v>
      </c>
      <c r="B17" s="159" t="s">
        <v>55</v>
      </c>
      <c r="C17" s="160">
        <f>'Z01 01-08 Rek'!H10</f>
        <v>0</v>
      </c>
      <c r="D17" s="110" t="str">
        <f>'Z01 01-08 Rek'!A17</f>
        <v>Přesun stavebních kapacit</v>
      </c>
      <c r="E17" s="164"/>
      <c r="F17" s="165"/>
      <c r="G17" s="160">
        <f>'Z01 01-08 Rek'!I17</f>
        <v>0</v>
      </c>
    </row>
    <row r="18" spans="1:7" ht="15.95" customHeight="1" x14ac:dyDescent="0.2">
      <c r="A18" s="166" t="s">
        <v>56</v>
      </c>
      <c r="B18" s="167" t="s">
        <v>57</v>
      </c>
      <c r="C18" s="160">
        <f>'Z01 01-08 Rek'!G10</f>
        <v>0</v>
      </c>
      <c r="D18" s="110" t="str">
        <f>'Z01 01-08 Rek'!A18</f>
        <v>Mimostaveništní doprava</v>
      </c>
      <c r="E18" s="164"/>
      <c r="F18" s="165"/>
      <c r="G18" s="160">
        <f>'Z01 01-08 Rek'!I18</f>
        <v>0</v>
      </c>
    </row>
    <row r="19" spans="1:7" ht="15.95" customHeight="1" x14ac:dyDescent="0.2">
      <c r="A19" s="168" t="s">
        <v>58</v>
      </c>
      <c r="B19" s="159"/>
      <c r="C19" s="160">
        <f>SUM(C15:C18)</f>
        <v>0</v>
      </c>
      <c r="D19" s="110" t="str">
        <f>'Z01 01-08 Rek'!A19</f>
        <v>Zařízení staveniště</v>
      </c>
      <c r="E19" s="164"/>
      <c r="F19" s="165"/>
      <c r="G19" s="160">
        <f>'Z01 01-08 Rek'!I19</f>
        <v>0</v>
      </c>
    </row>
    <row r="20" spans="1:7" ht="15.95" customHeight="1" x14ac:dyDescent="0.2">
      <c r="A20" s="168"/>
      <c r="B20" s="159"/>
      <c r="C20" s="160"/>
      <c r="D20" s="110" t="str">
        <f>'Z01 01-08 Rek'!A20</f>
        <v>Provoz investora</v>
      </c>
      <c r="E20" s="164"/>
      <c r="F20" s="165"/>
      <c r="G20" s="160">
        <f>'Z01 01-08 Rek'!I20</f>
        <v>0</v>
      </c>
    </row>
    <row r="21" spans="1:7" ht="15.95" customHeight="1" x14ac:dyDescent="0.2">
      <c r="A21" s="168" t="s">
        <v>29</v>
      </c>
      <c r="B21" s="159"/>
      <c r="C21" s="160">
        <f>'Z01 01-08 Rek'!I10</f>
        <v>0</v>
      </c>
      <c r="D21" s="110" t="str">
        <f>'Z01 01-08 Rek'!A21</f>
        <v>Kompletační činnost (IČD)</v>
      </c>
      <c r="E21" s="164"/>
      <c r="F21" s="165"/>
      <c r="G21" s="160">
        <f>'Z01 01-08 Rek'!I21</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'Z01 01-08 Rek'!H23</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3"/>
  <dimension ref="A1:BE74"/>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2931</v>
      </c>
      <c r="I1" s="213"/>
    </row>
    <row r="2" spans="1:57" ht="13.5" thickBot="1" x14ac:dyDescent="0.25">
      <c r="A2" s="214" t="s">
        <v>76</v>
      </c>
      <c r="B2" s="215"/>
      <c r="C2" s="216" t="s">
        <v>2334</v>
      </c>
      <c r="D2" s="217"/>
      <c r="E2" s="218"/>
      <c r="F2" s="217"/>
      <c r="G2" s="219" t="s">
        <v>2932</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'Z01 01-08 Pol'!B7</f>
        <v>733</v>
      </c>
      <c r="B7" s="70" t="str">
        <f>'Z01 01-08 Pol'!C7</f>
        <v>Rozvod potrubí</v>
      </c>
      <c r="D7" s="231"/>
      <c r="E7" s="334">
        <f>'Z01 01-08 Pol'!BA15</f>
        <v>0</v>
      </c>
      <c r="F7" s="335">
        <f>'Z01 01-08 Pol'!BB15</f>
        <v>0</v>
      </c>
      <c r="G7" s="335">
        <f>'Z01 01-08 Pol'!BC15</f>
        <v>0</v>
      </c>
      <c r="H7" s="335">
        <f>'Z01 01-08 Pol'!BD15</f>
        <v>0</v>
      </c>
      <c r="I7" s="336">
        <f>'Z01 01-08 Pol'!BE15</f>
        <v>0</v>
      </c>
    </row>
    <row r="8" spans="1:57" s="138" customFormat="1" x14ac:dyDescent="0.2">
      <c r="A8" s="333" t="str">
        <f>'Z01 01-08 Pol'!B16</f>
        <v>735</v>
      </c>
      <c r="B8" s="70" t="str">
        <f>'Z01 01-08 Pol'!C16</f>
        <v>Otopná tělesa</v>
      </c>
      <c r="D8" s="231"/>
      <c r="E8" s="334">
        <f>'Z01 01-08 Pol'!BA23</f>
        <v>0</v>
      </c>
      <c r="F8" s="335">
        <f>'Z01 01-08 Pol'!BB23</f>
        <v>0</v>
      </c>
      <c r="G8" s="335">
        <f>'Z01 01-08 Pol'!BC23</f>
        <v>0</v>
      </c>
      <c r="H8" s="335">
        <f>'Z01 01-08 Pol'!BD23</f>
        <v>0</v>
      </c>
      <c r="I8" s="336">
        <f>'Z01 01-08 Pol'!BE23</f>
        <v>0</v>
      </c>
    </row>
    <row r="9" spans="1:57" s="138" customFormat="1" ht="13.5" thickBot="1" x14ac:dyDescent="0.25">
      <c r="A9" s="333" t="str">
        <f>'Z01 01-08 Pol'!B24</f>
        <v>D96</v>
      </c>
      <c r="B9" s="70" t="str">
        <f>'Z01 01-08 Pol'!C24</f>
        <v>Přesuny suti a vybouraných hmot</v>
      </c>
      <c r="D9" s="231"/>
      <c r="E9" s="334">
        <f>'Z01 01-08 Pol'!BA29</f>
        <v>0</v>
      </c>
      <c r="F9" s="335">
        <f>'Z01 01-08 Pol'!BB29</f>
        <v>0</v>
      </c>
      <c r="G9" s="335">
        <f>'Z01 01-08 Pol'!BC29</f>
        <v>0</v>
      </c>
      <c r="H9" s="335">
        <f>'Z01 01-08 Pol'!BD29</f>
        <v>0</v>
      </c>
      <c r="I9" s="336">
        <f>'Z01 01-08 Pol'!BE29</f>
        <v>0</v>
      </c>
    </row>
    <row r="10" spans="1:57" s="14" customFormat="1" ht="13.5" thickBot="1" x14ac:dyDescent="0.25">
      <c r="A10" s="232"/>
      <c r="B10" s="233" t="s">
        <v>79</v>
      </c>
      <c r="C10" s="233"/>
      <c r="D10" s="234"/>
      <c r="E10" s="235">
        <f>SUM(E7:E9)</f>
        <v>0</v>
      </c>
      <c r="F10" s="236">
        <f>SUM(F7:F9)</f>
        <v>0</v>
      </c>
      <c r="G10" s="236">
        <f>SUM(G7:G9)</f>
        <v>0</v>
      </c>
      <c r="H10" s="236">
        <f>SUM(H7:H9)</f>
        <v>0</v>
      </c>
      <c r="I10" s="237">
        <f>SUM(I7:I9)</f>
        <v>0</v>
      </c>
    </row>
    <row r="11" spans="1:57" x14ac:dyDescent="0.2">
      <c r="A11" s="138"/>
      <c r="B11" s="138"/>
      <c r="C11" s="138"/>
      <c r="D11" s="138"/>
      <c r="E11" s="138"/>
      <c r="F11" s="138"/>
      <c r="G11" s="138"/>
      <c r="H11" s="138"/>
      <c r="I11" s="138"/>
    </row>
    <row r="12" spans="1:57" ht="19.5" customHeight="1" x14ac:dyDescent="0.25">
      <c r="A12" s="223" t="s">
        <v>80</v>
      </c>
      <c r="B12" s="223"/>
      <c r="C12" s="223"/>
      <c r="D12" s="223"/>
      <c r="E12" s="223"/>
      <c r="F12" s="223"/>
      <c r="G12" s="238"/>
      <c r="H12" s="223"/>
      <c r="I12" s="223"/>
      <c r="BA12" s="144"/>
      <c r="BB12" s="144"/>
      <c r="BC12" s="144"/>
      <c r="BD12" s="144"/>
      <c r="BE12" s="144"/>
    </row>
    <row r="13" spans="1:57" ht="13.5" thickBot="1" x14ac:dyDescent="0.25"/>
    <row r="14" spans="1:57" x14ac:dyDescent="0.2">
      <c r="A14" s="176" t="s">
        <v>81</v>
      </c>
      <c r="B14" s="177"/>
      <c r="C14" s="177"/>
      <c r="D14" s="239"/>
      <c r="E14" s="240" t="s">
        <v>82</v>
      </c>
      <c r="F14" s="241" t="s">
        <v>12</v>
      </c>
      <c r="G14" s="242" t="s">
        <v>83</v>
      </c>
      <c r="H14" s="243"/>
      <c r="I14" s="244" t="s">
        <v>82</v>
      </c>
    </row>
    <row r="15" spans="1:57" x14ac:dyDescent="0.2">
      <c r="A15" s="168" t="s">
        <v>145</v>
      </c>
      <c r="B15" s="159"/>
      <c r="C15" s="159"/>
      <c r="D15" s="245"/>
      <c r="E15" s="246"/>
      <c r="F15" s="247"/>
      <c r="G15" s="248">
        <v>0</v>
      </c>
      <c r="H15" s="249"/>
      <c r="I15" s="250">
        <f>E15+F15*G15/100</f>
        <v>0</v>
      </c>
      <c r="BA15" s="1">
        <v>0</v>
      </c>
    </row>
    <row r="16" spans="1:57" x14ac:dyDescent="0.2">
      <c r="A16" s="168" t="s">
        <v>146</v>
      </c>
      <c r="B16" s="159"/>
      <c r="C16" s="159"/>
      <c r="D16" s="245"/>
      <c r="E16" s="246"/>
      <c r="F16" s="247"/>
      <c r="G16" s="248">
        <v>0</v>
      </c>
      <c r="H16" s="249"/>
      <c r="I16" s="250">
        <f>E16+F16*G16/100</f>
        <v>0</v>
      </c>
      <c r="BA16" s="1">
        <v>0</v>
      </c>
    </row>
    <row r="17" spans="1:53" x14ac:dyDescent="0.2">
      <c r="A17" s="168" t="s">
        <v>147</v>
      </c>
      <c r="B17" s="159"/>
      <c r="C17" s="159"/>
      <c r="D17" s="245"/>
      <c r="E17" s="246"/>
      <c r="F17" s="247"/>
      <c r="G17" s="248">
        <v>0</v>
      </c>
      <c r="H17" s="249"/>
      <c r="I17" s="250">
        <f>E17+F17*G17/100</f>
        <v>0</v>
      </c>
      <c r="BA17" s="1">
        <v>0</v>
      </c>
    </row>
    <row r="18" spans="1:53" x14ac:dyDescent="0.2">
      <c r="A18" s="168" t="s">
        <v>148</v>
      </c>
      <c r="B18" s="159"/>
      <c r="C18" s="159"/>
      <c r="D18" s="245"/>
      <c r="E18" s="246"/>
      <c r="F18" s="247"/>
      <c r="G18" s="248">
        <v>0</v>
      </c>
      <c r="H18" s="249"/>
      <c r="I18" s="250">
        <f>E18+F18*G18/100</f>
        <v>0</v>
      </c>
      <c r="BA18" s="1">
        <v>0</v>
      </c>
    </row>
    <row r="19" spans="1:53" x14ac:dyDescent="0.2">
      <c r="A19" s="168" t="s">
        <v>149</v>
      </c>
      <c r="B19" s="159"/>
      <c r="C19" s="159"/>
      <c r="D19" s="245"/>
      <c r="E19" s="246"/>
      <c r="F19" s="247"/>
      <c r="G19" s="248">
        <v>0</v>
      </c>
      <c r="H19" s="249"/>
      <c r="I19" s="250">
        <f>E19+F19*G19/100</f>
        <v>0</v>
      </c>
      <c r="BA19" s="1">
        <v>1</v>
      </c>
    </row>
    <row r="20" spans="1:53" x14ac:dyDescent="0.2">
      <c r="A20" s="168" t="s">
        <v>150</v>
      </c>
      <c r="B20" s="159"/>
      <c r="C20" s="159"/>
      <c r="D20" s="245"/>
      <c r="E20" s="246"/>
      <c r="F20" s="247"/>
      <c r="G20" s="248">
        <v>0</v>
      </c>
      <c r="H20" s="249"/>
      <c r="I20" s="250">
        <f>E20+F20*G20/100</f>
        <v>0</v>
      </c>
      <c r="BA20" s="1">
        <v>1</v>
      </c>
    </row>
    <row r="21" spans="1:53" x14ac:dyDescent="0.2">
      <c r="A21" s="168" t="s">
        <v>151</v>
      </c>
      <c r="B21" s="159"/>
      <c r="C21" s="159"/>
      <c r="D21" s="245"/>
      <c r="E21" s="246"/>
      <c r="F21" s="247"/>
      <c r="G21" s="248">
        <v>0</v>
      </c>
      <c r="H21" s="249"/>
      <c r="I21" s="250">
        <f>E21+F21*G21/100</f>
        <v>0</v>
      </c>
      <c r="BA21" s="1">
        <v>2</v>
      </c>
    </row>
    <row r="22" spans="1:53" x14ac:dyDescent="0.2">
      <c r="A22" s="168" t="s">
        <v>152</v>
      </c>
      <c r="B22" s="159"/>
      <c r="C22" s="159"/>
      <c r="D22" s="245"/>
      <c r="E22" s="246"/>
      <c r="F22" s="247"/>
      <c r="G22" s="248">
        <v>0</v>
      </c>
      <c r="H22" s="249"/>
      <c r="I22" s="250">
        <f>E22+F22*G22/100</f>
        <v>0</v>
      </c>
      <c r="BA22" s="1">
        <v>2</v>
      </c>
    </row>
    <row r="23" spans="1:53" ht="13.5" thickBot="1" x14ac:dyDescent="0.25">
      <c r="A23" s="251"/>
      <c r="B23" s="252" t="s">
        <v>84</v>
      </c>
      <c r="C23" s="253"/>
      <c r="D23" s="254"/>
      <c r="E23" s="255"/>
      <c r="F23" s="256"/>
      <c r="G23" s="256"/>
      <c r="H23" s="257">
        <f>SUM(I15:I22)</f>
        <v>0</v>
      </c>
      <c r="I23" s="258"/>
    </row>
    <row r="25" spans="1:53" x14ac:dyDescent="0.2">
      <c r="B25" s="14"/>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sheetData>
  <mergeCells count="4">
    <mergeCell ref="A1:B1"/>
    <mergeCell ref="A2:B2"/>
    <mergeCell ref="G2:I2"/>
    <mergeCell ref="H23:I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4"/>
  <dimension ref="A1:CB102"/>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'Z01 01-08 Rek'!H1</f>
        <v>01-08</v>
      </c>
      <c r="G3" s="269"/>
    </row>
    <row r="4" spans="1:80" ht="13.5" thickBot="1" x14ac:dyDescent="0.25">
      <c r="A4" s="270" t="s">
        <v>76</v>
      </c>
      <c r="B4" s="215"/>
      <c r="C4" s="216" t="s">
        <v>2334</v>
      </c>
      <c r="D4" s="271"/>
      <c r="E4" s="272" t="str">
        <f>'Z01 01-08 Rek'!G2</f>
        <v>SO 1 - demontáž vytápění</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2933</v>
      </c>
      <c r="C7" s="285" t="s">
        <v>2934</v>
      </c>
      <c r="D7" s="286"/>
      <c r="E7" s="287"/>
      <c r="F7" s="287"/>
      <c r="G7" s="288"/>
      <c r="H7" s="289"/>
      <c r="I7" s="290"/>
      <c r="J7" s="291"/>
      <c r="K7" s="292"/>
      <c r="O7" s="293">
        <v>1</v>
      </c>
    </row>
    <row r="8" spans="1:80" ht="22.5" x14ac:dyDescent="0.2">
      <c r="A8" s="294">
        <v>1</v>
      </c>
      <c r="B8" s="295" t="s">
        <v>2936</v>
      </c>
      <c r="C8" s="296" t="s">
        <v>2937</v>
      </c>
      <c r="D8" s="297" t="s">
        <v>519</v>
      </c>
      <c r="E8" s="298">
        <v>1</v>
      </c>
      <c r="F8" s="298">
        <v>0</v>
      </c>
      <c r="G8" s="299">
        <f>E8*F8</f>
        <v>0</v>
      </c>
      <c r="H8" s="300">
        <v>0.5</v>
      </c>
      <c r="I8" s="301">
        <f>E8*H8</f>
        <v>0.5</v>
      </c>
      <c r="J8" s="300">
        <v>0</v>
      </c>
      <c r="K8" s="301">
        <f>E8*J8</f>
        <v>0</v>
      </c>
      <c r="O8" s="293">
        <v>2</v>
      </c>
      <c r="AA8" s="262">
        <v>1</v>
      </c>
      <c r="AB8" s="262">
        <v>7</v>
      </c>
      <c r="AC8" s="262">
        <v>7</v>
      </c>
      <c r="AZ8" s="262">
        <v>2</v>
      </c>
      <c r="BA8" s="262">
        <f>IF(AZ8=1,G8,0)</f>
        <v>0</v>
      </c>
      <c r="BB8" s="262">
        <f>IF(AZ8=2,G8,0)</f>
        <v>0</v>
      </c>
      <c r="BC8" s="262">
        <f>IF(AZ8=3,G8,0)</f>
        <v>0</v>
      </c>
      <c r="BD8" s="262">
        <f>IF(AZ8=4,G8,0)</f>
        <v>0</v>
      </c>
      <c r="BE8" s="262">
        <f>IF(AZ8=5,G8,0)</f>
        <v>0</v>
      </c>
      <c r="CA8" s="293">
        <v>1</v>
      </c>
      <c r="CB8" s="293">
        <v>7</v>
      </c>
    </row>
    <row r="9" spans="1:80" x14ac:dyDescent="0.2">
      <c r="A9" s="294">
        <v>2</v>
      </c>
      <c r="B9" s="295" t="s">
        <v>2938</v>
      </c>
      <c r="C9" s="296" t="s">
        <v>2939</v>
      </c>
      <c r="D9" s="297" t="s">
        <v>202</v>
      </c>
      <c r="E9" s="298">
        <v>442</v>
      </c>
      <c r="F9" s="298">
        <v>0</v>
      </c>
      <c r="G9" s="299">
        <f>E9*F9</f>
        <v>0</v>
      </c>
      <c r="H9" s="300">
        <v>2.0000000000000002E-5</v>
      </c>
      <c r="I9" s="301">
        <f>E9*H9</f>
        <v>8.8400000000000006E-3</v>
      </c>
      <c r="J9" s="300">
        <v>-3.2000000000000002E-3</v>
      </c>
      <c r="K9" s="301">
        <f>E9*J9</f>
        <v>-1.4144000000000001</v>
      </c>
      <c r="O9" s="293">
        <v>2</v>
      </c>
      <c r="AA9" s="262">
        <v>1</v>
      </c>
      <c r="AB9" s="262">
        <v>7</v>
      </c>
      <c r="AC9" s="262">
        <v>7</v>
      </c>
      <c r="AZ9" s="262">
        <v>2</v>
      </c>
      <c r="BA9" s="262">
        <f>IF(AZ9=1,G9,0)</f>
        <v>0</v>
      </c>
      <c r="BB9" s="262">
        <f>IF(AZ9=2,G9,0)</f>
        <v>0</v>
      </c>
      <c r="BC9" s="262">
        <f>IF(AZ9=3,G9,0)</f>
        <v>0</v>
      </c>
      <c r="BD9" s="262">
        <f>IF(AZ9=4,G9,0)</f>
        <v>0</v>
      </c>
      <c r="BE9" s="262">
        <f>IF(AZ9=5,G9,0)</f>
        <v>0</v>
      </c>
      <c r="CA9" s="293">
        <v>1</v>
      </c>
      <c r="CB9" s="293">
        <v>7</v>
      </c>
    </row>
    <row r="10" spans="1:80" x14ac:dyDescent="0.2">
      <c r="A10" s="302"/>
      <c r="B10" s="309"/>
      <c r="C10" s="310" t="s">
        <v>2940</v>
      </c>
      <c r="D10" s="311"/>
      <c r="E10" s="312">
        <v>338</v>
      </c>
      <c r="F10" s="313"/>
      <c r="G10" s="314"/>
      <c r="H10" s="315"/>
      <c r="I10" s="307"/>
      <c r="J10" s="316"/>
      <c r="K10" s="307"/>
      <c r="M10" s="308" t="s">
        <v>2940</v>
      </c>
      <c r="O10" s="293"/>
    </row>
    <row r="11" spans="1:80" x14ac:dyDescent="0.2">
      <c r="A11" s="302"/>
      <c r="B11" s="309"/>
      <c r="C11" s="310" t="s">
        <v>2941</v>
      </c>
      <c r="D11" s="311"/>
      <c r="E11" s="312">
        <v>104</v>
      </c>
      <c r="F11" s="313"/>
      <c r="G11" s="314"/>
      <c r="H11" s="315"/>
      <c r="I11" s="307"/>
      <c r="J11" s="316"/>
      <c r="K11" s="307"/>
      <c r="M11" s="308" t="s">
        <v>2941</v>
      </c>
      <c r="O11" s="293"/>
    </row>
    <row r="12" spans="1:80" x14ac:dyDescent="0.2">
      <c r="A12" s="294">
        <v>3</v>
      </c>
      <c r="B12" s="295" t="s">
        <v>2942</v>
      </c>
      <c r="C12" s="296" t="s">
        <v>2943</v>
      </c>
      <c r="D12" s="297" t="s">
        <v>202</v>
      </c>
      <c r="E12" s="298">
        <v>211</v>
      </c>
      <c r="F12" s="298">
        <v>0</v>
      </c>
      <c r="G12" s="299">
        <f>E12*F12</f>
        <v>0</v>
      </c>
      <c r="H12" s="300">
        <v>5.0000000000000002E-5</v>
      </c>
      <c r="I12" s="301">
        <f>E12*H12</f>
        <v>1.055E-2</v>
      </c>
      <c r="J12" s="300">
        <v>-5.3200000000000001E-3</v>
      </c>
      <c r="K12" s="301">
        <f>E12*J12</f>
        <v>-1.12252</v>
      </c>
      <c r="O12" s="293">
        <v>2</v>
      </c>
      <c r="AA12" s="262">
        <v>1</v>
      </c>
      <c r="AB12" s="262">
        <v>7</v>
      </c>
      <c r="AC12" s="262">
        <v>7</v>
      </c>
      <c r="AZ12" s="262">
        <v>2</v>
      </c>
      <c r="BA12" s="262">
        <f>IF(AZ12=1,G12,0)</f>
        <v>0</v>
      </c>
      <c r="BB12" s="262">
        <f>IF(AZ12=2,G12,0)</f>
        <v>0</v>
      </c>
      <c r="BC12" s="262">
        <f>IF(AZ12=3,G12,0)</f>
        <v>0</v>
      </c>
      <c r="BD12" s="262">
        <f>IF(AZ12=4,G12,0)</f>
        <v>0</v>
      </c>
      <c r="BE12" s="262">
        <f>IF(AZ12=5,G12,0)</f>
        <v>0</v>
      </c>
      <c r="CA12" s="293">
        <v>1</v>
      </c>
      <c r="CB12" s="293">
        <v>7</v>
      </c>
    </row>
    <row r="13" spans="1:80" x14ac:dyDescent="0.2">
      <c r="A13" s="302"/>
      <c r="B13" s="309"/>
      <c r="C13" s="310" t="s">
        <v>2944</v>
      </c>
      <c r="D13" s="311"/>
      <c r="E13" s="312">
        <v>211</v>
      </c>
      <c r="F13" s="313"/>
      <c r="G13" s="314"/>
      <c r="H13" s="315"/>
      <c r="I13" s="307"/>
      <c r="J13" s="316"/>
      <c r="K13" s="307"/>
      <c r="M13" s="308" t="s">
        <v>2944</v>
      </c>
      <c r="O13" s="293"/>
    </row>
    <row r="14" spans="1:80" x14ac:dyDescent="0.2">
      <c r="A14" s="294">
        <v>4</v>
      </c>
      <c r="B14" s="295" t="s">
        <v>2945</v>
      </c>
      <c r="C14" s="296" t="s">
        <v>2946</v>
      </c>
      <c r="D14" s="297" t="s">
        <v>12</v>
      </c>
      <c r="E14" s="298"/>
      <c r="F14" s="298">
        <v>0</v>
      </c>
      <c r="G14" s="299">
        <f>E14*F14</f>
        <v>0</v>
      </c>
      <c r="H14" s="300">
        <v>0</v>
      </c>
      <c r="I14" s="301">
        <f>E14*H14</f>
        <v>0</v>
      </c>
      <c r="J14" s="300"/>
      <c r="K14" s="301">
        <f>E14*J14</f>
        <v>0</v>
      </c>
      <c r="O14" s="293">
        <v>2</v>
      </c>
      <c r="AA14" s="262">
        <v>7</v>
      </c>
      <c r="AB14" s="262">
        <v>1002</v>
      </c>
      <c r="AC14" s="262">
        <v>5</v>
      </c>
      <c r="AZ14" s="262">
        <v>2</v>
      </c>
      <c r="BA14" s="262">
        <f>IF(AZ14=1,G14,0)</f>
        <v>0</v>
      </c>
      <c r="BB14" s="262">
        <f>IF(AZ14=2,G14,0)</f>
        <v>0</v>
      </c>
      <c r="BC14" s="262">
        <f>IF(AZ14=3,G14,0)</f>
        <v>0</v>
      </c>
      <c r="BD14" s="262">
        <f>IF(AZ14=4,G14,0)</f>
        <v>0</v>
      </c>
      <c r="BE14" s="262">
        <f>IF(AZ14=5,G14,0)</f>
        <v>0</v>
      </c>
      <c r="CA14" s="293">
        <v>7</v>
      </c>
      <c r="CB14" s="293">
        <v>1002</v>
      </c>
    </row>
    <row r="15" spans="1:80" x14ac:dyDescent="0.2">
      <c r="A15" s="317"/>
      <c r="B15" s="318" t="s">
        <v>101</v>
      </c>
      <c r="C15" s="319" t="s">
        <v>2935</v>
      </c>
      <c r="D15" s="320"/>
      <c r="E15" s="321"/>
      <c r="F15" s="322"/>
      <c r="G15" s="323">
        <f>SUM(G7:G14)</f>
        <v>0</v>
      </c>
      <c r="H15" s="324"/>
      <c r="I15" s="325">
        <f>SUM(I7:I14)</f>
        <v>0.51938999999999991</v>
      </c>
      <c r="J15" s="324"/>
      <c r="K15" s="325">
        <f>SUM(K7:K14)</f>
        <v>-2.5369200000000003</v>
      </c>
      <c r="O15" s="293">
        <v>4</v>
      </c>
      <c r="BA15" s="326">
        <f>SUM(BA7:BA14)</f>
        <v>0</v>
      </c>
      <c r="BB15" s="326">
        <f>SUM(BB7:BB14)</f>
        <v>0</v>
      </c>
      <c r="BC15" s="326">
        <f>SUM(BC7:BC14)</f>
        <v>0</v>
      </c>
      <c r="BD15" s="326">
        <f>SUM(BD7:BD14)</f>
        <v>0</v>
      </c>
      <c r="BE15" s="326">
        <f>SUM(BE7:BE14)</f>
        <v>0</v>
      </c>
    </row>
    <row r="16" spans="1:80" x14ac:dyDescent="0.2">
      <c r="A16" s="283" t="s">
        <v>97</v>
      </c>
      <c r="B16" s="284" t="s">
        <v>2947</v>
      </c>
      <c r="C16" s="285" t="s">
        <v>2948</v>
      </c>
      <c r="D16" s="286"/>
      <c r="E16" s="287"/>
      <c r="F16" s="287"/>
      <c r="G16" s="288"/>
      <c r="H16" s="289"/>
      <c r="I16" s="290"/>
      <c r="J16" s="291"/>
      <c r="K16" s="292"/>
      <c r="O16" s="293">
        <v>1</v>
      </c>
    </row>
    <row r="17" spans="1:80" x14ac:dyDescent="0.2">
      <c r="A17" s="294">
        <v>5</v>
      </c>
      <c r="B17" s="295" t="s">
        <v>2950</v>
      </c>
      <c r="C17" s="296" t="s">
        <v>2951</v>
      </c>
      <c r="D17" s="297" t="s">
        <v>195</v>
      </c>
      <c r="E17" s="298">
        <v>266.39999999999998</v>
      </c>
      <c r="F17" s="298">
        <v>0</v>
      </c>
      <c r="G17" s="299">
        <f>E17*F17</f>
        <v>0</v>
      </c>
      <c r="H17" s="300">
        <v>0</v>
      </c>
      <c r="I17" s="301">
        <f>E17*H17</f>
        <v>0</v>
      </c>
      <c r="J17" s="300">
        <v>-1.057E-2</v>
      </c>
      <c r="K17" s="301">
        <f>E17*J17</f>
        <v>-2.8158479999999995</v>
      </c>
      <c r="O17" s="293">
        <v>2</v>
      </c>
      <c r="AA17" s="262">
        <v>1</v>
      </c>
      <c r="AB17" s="262">
        <v>7</v>
      </c>
      <c r="AC17" s="262">
        <v>7</v>
      </c>
      <c r="AZ17" s="262">
        <v>2</v>
      </c>
      <c r="BA17" s="262">
        <f>IF(AZ17=1,G17,0)</f>
        <v>0</v>
      </c>
      <c r="BB17" s="262">
        <f>IF(AZ17=2,G17,0)</f>
        <v>0</v>
      </c>
      <c r="BC17" s="262">
        <f>IF(AZ17=3,G17,0)</f>
        <v>0</v>
      </c>
      <c r="BD17" s="262">
        <f>IF(AZ17=4,G17,0)</f>
        <v>0</v>
      </c>
      <c r="BE17" s="262">
        <f>IF(AZ17=5,G17,0)</f>
        <v>0</v>
      </c>
      <c r="CA17" s="293">
        <v>1</v>
      </c>
      <c r="CB17" s="293">
        <v>7</v>
      </c>
    </row>
    <row r="18" spans="1:80" x14ac:dyDescent="0.2">
      <c r="A18" s="302"/>
      <c r="B18" s="309"/>
      <c r="C18" s="310" t="s">
        <v>2952</v>
      </c>
      <c r="D18" s="311"/>
      <c r="E18" s="312">
        <v>55.2</v>
      </c>
      <c r="F18" s="313"/>
      <c r="G18" s="314"/>
      <c r="H18" s="315"/>
      <c r="I18" s="307"/>
      <c r="J18" s="316"/>
      <c r="K18" s="307"/>
      <c r="M18" s="308" t="s">
        <v>2952</v>
      </c>
      <c r="O18" s="293"/>
    </row>
    <row r="19" spans="1:80" x14ac:dyDescent="0.2">
      <c r="A19" s="302"/>
      <c r="B19" s="309"/>
      <c r="C19" s="310" t="s">
        <v>2953</v>
      </c>
      <c r="D19" s="311"/>
      <c r="E19" s="312">
        <v>52.8</v>
      </c>
      <c r="F19" s="313"/>
      <c r="G19" s="314"/>
      <c r="H19" s="315"/>
      <c r="I19" s="307"/>
      <c r="J19" s="316"/>
      <c r="K19" s="307"/>
      <c r="M19" s="308" t="s">
        <v>2953</v>
      </c>
      <c r="O19" s="293"/>
    </row>
    <row r="20" spans="1:80" x14ac:dyDescent="0.2">
      <c r="A20" s="302"/>
      <c r="B20" s="309"/>
      <c r="C20" s="310" t="s">
        <v>2954</v>
      </c>
      <c r="D20" s="311"/>
      <c r="E20" s="312">
        <v>52.8</v>
      </c>
      <c r="F20" s="313"/>
      <c r="G20" s="314"/>
      <c r="H20" s="315"/>
      <c r="I20" s="307"/>
      <c r="J20" s="316"/>
      <c r="K20" s="307"/>
      <c r="M20" s="308" t="s">
        <v>2954</v>
      </c>
      <c r="O20" s="293"/>
    </row>
    <row r="21" spans="1:80" x14ac:dyDescent="0.2">
      <c r="A21" s="302"/>
      <c r="B21" s="309"/>
      <c r="C21" s="310" t="s">
        <v>2955</v>
      </c>
      <c r="D21" s="311"/>
      <c r="E21" s="312">
        <v>52.8</v>
      </c>
      <c r="F21" s="313"/>
      <c r="G21" s="314"/>
      <c r="H21" s="315"/>
      <c r="I21" s="307"/>
      <c r="J21" s="316"/>
      <c r="K21" s="307"/>
      <c r="M21" s="308" t="s">
        <v>2955</v>
      </c>
      <c r="O21" s="293"/>
    </row>
    <row r="22" spans="1:80" x14ac:dyDescent="0.2">
      <c r="A22" s="302"/>
      <c r="B22" s="309"/>
      <c r="C22" s="310" t="s">
        <v>2956</v>
      </c>
      <c r="D22" s="311"/>
      <c r="E22" s="312">
        <v>52.8</v>
      </c>
      <c r="F22" s="313"/>
      <c r="G22" s="314"/>
      <c r="H22" s="315"/>
      <c r="I22" s="307"/>
      <c r="J22" s="316"/>
      <c r="K22" s="307"/>
      <c r="M22" s="308" t="s">
        <v>2956</v>
      </c>
      <c r="O22" s="293"/>
    </row>
    <row r="23" spans="1:80" x14ac:dyDescent="0.2">
      <c r="A23" s="317"/>
      <c r="B23" s="318" t="s">
        <v>101</v>
      </c>
      <c r="C23" s="319" t="s">
        <v>2949</v>
      </c>
      <c r="D23" s="320"/>
      <c r="E23" s="321"/>
      <c r="F23" s="322"/>
      <c r="G23" s="323">
        <f>SUM(G16:G22)</f>
        <v>0</v>
      </c>
      <c r="H23" s="324"/>
      <c r="I23" s="325">
        <f>SUM(I16:I22)</f>
        <v>0</v>
      </c>
      <c r="J23" s="324"/>
      <c r="K23" s="325">
        <f>SUM(K16:K22)</f>
        <v>-2.8158479999999995</v>
      </c>
      <c r="O23" s="293">
        <v>4</v>
      </c>
      <c r="BA23" s="326">
        <f>SUM(BA16:BA22)</f>
        <v>0</v>
      </c>
      <c r="BB23" s="326">
        <f>SUM(BB16:BB22)</f>
        <v>0</v>
      </c>
      <c r="BC23" s="326">
        <f>SUM(BC16:BC22)</f>
        <v>0</v>
      </c>
      <c r="BD23" s="326">
        <f>SUM(BD16:BD22)</f>
        <v>0</v>
      </c>
      <c r="BE23" s="326">
        <f>SUM(BE16:BE22)</f>
        <v>0</v>
      </c>
    </row>
    <row r="24" spans="1:80" x14ac:dyDescent="0.2">
      <c r="A24" s="283" t="s">
        <v>97</v>
      </c>
      <c r="B24" s="284" t="s">
        <v>266</v>
      </c>
      <c r="C24" s="285" t="s">
        <v>267</v>
      </c>
      <c r="D24" s="286"/>
      <c r="E24" s="287"/>
      <c r="F24" s="287"/>
      <c r="G24" s="288"/>
      <c r="H24" s="289"/>
      <c r="I24" s="290"/>
      <c r="J24" s="291"/>
      <c r="K24" s="292"/>
      <c r="O24" s="293">
        <v>1</v>
      </c>
    </row>
    <row r="25" spans="1:80" ht="22.5" x14ac:dyDescent="0.2">
      <c r="A25" s="294">
        <v>6</v>
      </c>
      <c r="B25" s="295" t="s">
        <v>269</v>
      </c>
      <c r="C25" s="296" t="s">
        <v>270</v>
      </c>
      <c r="D25" s="297" t="s">
        <v>227</v>
      </c>
      <c r="E25" s="298">
        <v>5.3527680000000002</v>
      </c>
      <c r="F25" s="298">
        <v>0</v>
      </c>
      <c r="G25" s="299">
        <f>E25*F25</f>
        <v>0</v>
      </c>
      <c r="H25" s="300">
        <v>0</v>
      </c>
      <c r="I25" s="301">
        <f>E25*H25</f>
        <v>0</v>
      </c>
      <c r="J25" s="300"/>
      <c r="K25" s="301">
        <f>E25*J25</f>
        <v>0</v>
      </c>
      <c r="O25" s="293">
        <v>2</v>
      </c>
      <c r="AA25" s="262">
        <v>8</v>
      </c>
      <c r="AB25" s="262">
        <v>0</v>
      </c>
      <c r="AC25" s="262">
        <v>3</v>
      </c>
      <c r="AZ25" s="262">
        <v>1</v>
      </c>
      <c r="BA25" s="262">
        <f>IF(AZ25=1,G25,0)</f>
        <v>0</v>
      </c>
      <c r="BB25" s="262">
        <f>IF(AZ25=2,G25,0)</f>
        <v>0</v>
      </c>
      <c r="BC25" s="262">
        <f>IF(AZ25=3,G25,0)</f>
        <v>0</v>
      </c>
      <c r="BD25" s="262">
        <f>IF(AZ25=4,G25,0)</f>
        <v>0</v>
      </c>
      <c r="BE25" s="262">
        <f>IF(AZ25=5,G25,0)</f>
        <v>0</v>
      </c>
      <c r="CA25" s="293">
        <v>8</v>
      </c>
      <c r="CB25" s="293">
        <v>0</v>
      </c>
    </row>
    <row r="26" spans="1:80" x14ac:dyDescent="0.2">
      <c r="A26" s="302"/>
      <c r="B26" s="303"/>
      <c r="C26" s="304" t="s">
        <v>234</v>
      </c>
      <c r="D26" s="305"/>
      <c r="E26" s="305"/>
      <c r="F26" s="305"/>
      <c r="G26" s="306"/>
      <c r="I26" s="307"/>
      <c r="K26" s="307"/>
      <c r="L26" s="308" t="s">
        <v>234</v>
      </c>
      <c r="O26" s="293">
        <v>3</v>
      </c>
    </row>
    <row r="27" spans="1:80" x14ac:dyDescent="0.2">
      <c r="A27" s="302"/>
      <c r="B27" s="303"/>
      <c r="C27" s="304"/>
      <c r="D27" s="305"/>
      <c r="E27" s="305"/>
      <c r="F27" s="305"/>
      <c r="G27" s="306"/>
      <c r="I27" s="307"/>
      <c r="K27" s="307"/>
      <c r="L27" s="308"/>
      <c r="O27" s="293">
        <v>3</v>
      </c>
    </row>
    <row r="28" spans="1:80" ht="22.5" x14ac:dyDescent="0.2">
      <c r="A28" s="302"/>
      <c r="B28" s="303"/>
      <c r="C28" s="304" t="s">
        <v>271</v>
      </c>
      <c r="D28" s="305"/>
      <c r="E28" s="305"/>
      <c r="F28" s="305"/>
      <c r="G28" s="306"/>
      <c r="I28" s="307"/>
      <c r="K28" s="307"/>
      <c r="L28" s="308" t="s">
        <v>271</v>
      </c>
      <c r="O28" s="293">
        <v>3</v>
      </c>
    </row>
    <row r="29" spans="1:80" x14ac:dyDescent="0.2">
      <c r="A29" s="317"/>
      <c r="B29" s="318" t="s">
        <v>101</v>
      </c>
      <c r="C29" s="319" t="s">
        <v>268</v>
      </c>
      <c r="D29" s="320"/>
      <c r="E29" s="321"/>
      <c r="F29" s="322"/>
      <c r="G29" s="323">
        <f>SUM(G24:G28)</f>
        <v>0</v>
      </c>
      <c r="H29" s="324"/>
      <c r="I29" s="325">
        <f>SUM(I24:I28)</f>
        <v>0</v>
      </c>
      <c r="J29" s="324"/>
      <c r="K29" s="325">
        <f>SUM(K24:K28)</f>
        <v>0</v>
      </c>
      <c r="O29" s="293">
        <v>4</v>
      </c>
      <c r="BA29" s="326">
        <f>SUM(BA24:BA28)</f>
        <v>0</v>
      </c>
      <c r="BB29" s="326">
        <f>SUM(BB24:BB28)</f>
        <v>0</v>
      </c>
      <c r="BC29" s="326">
        <f>SUM(BC24:BC28)</f>
        <v>0</v>
      </c>
      <c r="BD29" s="326">
        <f>SUM(BD24:BD28)</f>
        <v>0</v>
      </c>
      <c r="BE29" s="326">
        <f>SUM(BE24:BE28)</f>
        <v>0</v>
      </c>
    </row>
    <row r="30" spans="1:80" x14ac:dyDescent="0.2">
      <c r="E30" s="262"/>
    </row>
    <row r="31" spans="1:80" x14ac:dyDescent="0.2">
      <c r="E31" s="262"/>
    </row>
    <row r="32" spans="1:80" x14ac:dyDescent="0.2">
      <c r="E32" s="262"/>
    </row>
    <row r="33" spans="5:5" x14ac:dyDescent="0.2">
      <c r="E33" s="262"/>
    </row>
    <row r="34" spans="5:5" x14ac:dyDescent="0.2">
      <c r="E34" s="262"/>
    </row>
    <row r="35" spans="5:5" x14ac:dyDescent="0.2">
      <c r="E35" s="262"/>
    </row>
    <row r="36" spans="5:5" x14ac:dyDescent="0.2">
      <c r="E36" s="262"/>
    </row>
    <row r="37" spans="5:5" x14ac:dyDescent="0.2">
      <c r="E37" s="262"/>
    </row>
    <row r="38" spans="5:5" x14ac:dyDescent="0.2">
      <c r="E38" s="262"/>
    </row>
    <row r="39" spans="5:5" x14ac:dyDescent="0.2">
      <c r="E39" s="262"/>
    </row>
    <row r="40" spans="5:5" x14ac:dyDescent="0.2">
      <c r="E40" s="262"/>
    </row>
    <row r="41" spans="5:5" x14ac:dyDescent="0.2">
      <c r="E41" s="262"/>
    </row>
    <row r="42" spans="5:5" x14ac:dyDescent="0.2">
      <c r="E42" s="262"/>
    </row>
    <row r="43" spans="5:5" x14ac:dyDescent="0.2">
      <c r="E43" s="262"/>
    </row>
    <row r="44" spans="5:5" x14ac:dyDescent="0.2">
      <c r="E44" s="262"/>
    </row>
    <row r="45" spans="5:5" x14ac:dyDescent="0.2">
      <c r="E45" s="262"/>
    </row>
    <row r="46" spans="5:5" x14ac:dyDescent="0.2">
      <c r="E46" s="262"/>
    </row>
    <row r="47" spans="5:5" x14ac:dyDescent="0.2">
      <c r="E47" s="262"/>
    </row>
    <row r="48" spans="5:5" x14ac:dyDescent="0.2">
      <c r="E48" s="262"/>
    </row>
    <row r="49" spans="1:7" x14ac:dyDescent="0.2">
      <c r="E49" s="262"/>
    </row>
    <row r="50" spans="1:7" x14ac:dyDescent="0.2">
      <c r="E50" s="262"/>
    </row>
    <row r="51" spans="1:7" x14ac:dyDescent="0.2">
      <c r="E51" s="262"/>
    </row>
    <row r="52" spans="1:7" x14ac:dyDescent="0.2">
      <c r="E52" s="262"/>
    </row>
    <row r="53" spans="1:7" x14ac:dyDescent="0.2">
      <c r="A53" s="316"/>
      <c r="B53" s="316"/>
      <c r="C53" s="316"/>
      <c r="D53" s="316"/>
      <c r="E53" s="316"/>
      <c r="F53" s="316"/>
      <c r="G53" s="316"/>
    </row>
    <row r="54" spans="1:7" x14ac:dyDescent="0.2">
      <c r="A54" s="316"/>
      <c r="B54" s="316"/>
      <c r="C54" s="316"/>
      <c r="D54" s="316"/>
      <c r="E54" s="316"/>
      <c r="F54" s="316"/>
      <c r="G54" s="316"/>
    </row>
    <row r="55" spans="1:7" x14ac:dyDescent="0.2">
      <c r="A55" s="316"/>
      <c r="B55" s="316"/>
      <c r="C55" s="316"/>
      <c r="D55" s="316"/>
      <c r="E55" s="316"/>
      <c r="F55" s="316"/>
      <c r="G55" s="316"/>
    </row>
    <row r="56" spans="1:7" x14ac:dyDescent="0.2">
      <c r="A56" s="316"/>
      <c r="B56" s="316"/>
      <c r="C56" s="316"/>
      <c r="D56" s="316"/>
      <c r="E56" s="316"/>
      <c r="F56" s="316"/>
      <c r="G56" s="316"/>
    </row>
    <row r="57" spans="1:7" x14ac:dyDescent="0.2">
      <c r="E57" s="262"/>
    </row>
    <row r="58" spans="1:7" x14ac:dyDescent="0.2">
      <c r="E58" s="262"/>
    </row>
    <row r="59" spans="1:7" x14ac:dyDescent="0.2">
      <c r="E59" s="262"/>
    </row>
    <row r="60" spans="1:7" x14ac:dyDescent="0.2">
      <c r="E60" s="262"/>
    </row>
    <row r="61" spans="1:7" x14ac:dyDescent="0.2">
      <c r="E61" s="262"/>
    </row>
    <row r="62" spans="1:7" x14ac:dyDescent="0.2">
      <c r="E62" s="262"/>
    </row>
    <row r="63" spans="1:7" x14ac:dyDescent="0.2">
      <c r="E63" s="262"/>
    </row>
    <row r="64" spans="1:7" x14ac:dyDescent="0.2">
      <c r="E64" s="262"/>
    </row>
    <row r="65" spans="5:5" x14ac:dyDescent="0.2">
      <c r="E65" s="262"/>
    </row>
    <row r="66" spans="5:5" x14ac:dyDescent="0.2">
      <c r="E66" s="262"/>
    </row>
    <row r="67" spans="5:5" x14ac:dyDescent="0.2">
      <c r="E67" s="262"/>
    </row>
    <row r="68" spans="5:5" x14ac:dyDescent="0.2">
      <c r="E68" s="262"/>
    </row>
    <row r="69" spans="5:5" x14ac:dyDescent="0.2">
      <c r="E69" s="262"/>
    </row>
    <row r="70" spans="5:5" x14ac:dyDescent="0.2">
      <c r="E70" s="262"/>
    </row>
    <row r="71" spans="5:5" x14ac:dyDescent="0.2">
      <c r="E71" s="262"/>
    </row>
    <row r="72" spans="5:5" x14ac:dyDescent="0.2">
      <c r="E72" s="262"/>
    </row>
    <row r="73" spans="5:5" x14ac:dyDescent="0.2">
      <c r="E73" s="262"/>
    </row>
    <row r="74" spans="5:5" x14ac:dyDescent="0.2">
      <c r="E74" s="262"/>
    </row>
    <row r="75" spans="5:5" x14ac:dyDescent="0.2">
      <c r="E75" s="262"/>
    </row>
    <row r="76" spans="5:5" x14ac:dyDescent="0.2">
      <c r="E76" s="262"/>
    </row>
    <row r="77" spans="5:5" x14ac:dyDescent="0.2">
      <c r="E77" s="262"/>
    </row>
    <row r="78" spans="5:5" x14ac:dyDescent="0.2">
      <c r="E78" s="262"/>
    </row>
    <row r="79" spans="5:5" x14ac:dyDescent="0.2">
      <c r="E79" s="262"/>
    </row>
    <row r="80" spans="5:5"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E87" s="262"/>
    </row>
    <row r="88" spans="1:7" x14ac:dyDescent="0.2">
      <c r="A88" s="327"/>
      <c r="B88" s="327"/>
    </row>
    <row r="89" spans="1:7" x14ac:dyDescent="0.2">
      <c r="A89" s="316"/>
      <c r="B89" s="316"/>
      <c r="C89" s="328"/>
      <c r="D89" s="328"/>
      <c r="E89" s="329"/>
      <c r="F89" s="328"/>
      <c r="G89" s="330"/>
    </row>
    <row r="90" spans="1:7" x14ac:dyDescent="0.2">
      <c r="A90" s="331"/>
      <c r="B90" s="331"/>
      <c r="C90" s="316"/>
      <c r="D90" s="316"/>
      <c r="E90" s="332"/>
      <c r="F90" s="316"/>
      <c r="G90" s="316"/>
    </row>
    <row r="91" spans="1:7" x14ac:dyDescent="0.2">
      <c r="A91" s="316"/>
      <c r="B91" s="316"/>
      <c r="C91" s="316"/>
      <c r="D91" s="316"/>
      <c r="E91" s="332"/>
      <c r="F91" s="316"/>
      <c r="G91" s="316"/>
    </row>
    <row r="92" spans="1:7" x14ac:dyDescent="0.2">
      <c r="A92" s="316"/>
      <c r="B92" s="316"/>
      <c r="C92" s="316"/>
      <c r="D92" s="316"/>
      <c r="E92" s="332"/>
      <c r="F92" s="316"/>
      <c r="G92" s="316"/>
    </row>
    <row r="93" spans="1:7" x14ac:dyDescent="0.2">
      <c r="A93" s="316"/>
      <c r="B93" s="316"/>
      <c r="C93" s="316"/>
      <c r="D93" s="316"/>
      <c r="E93" s="332"/>
      <c r="F93" s="316"/>
      <c r="G93" s="316"/>
    </row>
    <row r="94" spans="1:7" x14ac:dyDescent="0.2">
      <c r="A94" s="316"/>
      <c r="B94" s="316"/>
      <c r="C94" s="316"/>
      <c r="D94" s="316"/>
      <c r="E94" s="332"/>
      <c r="F94" s="316"/>
      <c r="G94" s="316"/>
    </row>
    <row r="95" spans="1:7" x14ac:dyDescent="0.2">
      <c r="A95" s="316"/>
      <c r="B95" s="316"/>
      <c r="C95" s="316"/>
      <c r="D95" s="316"/>
      <c r="E95" s="332"/>
      <c r="F95" s="316"/>
      <c r="G95" s="316"/>
    </row>
    <row r="96" spans="1:7" x14ac:dyDescent="0.2">
      <c r="A96" s="316"/>
      <c r="B96" s="316"/>
      <c r="C96" s="316"/>
      <c r="D96" s="316"/>
      <c r="E96" s="332"/>
      <c r="F96" s="316"/>
      <c r="G96" s="316"/>
    </row>
    <row r="97" spans="1:7" x14ac:dyDescent="0.2">
      <c r="A97" s="316"/>
      <c r="B97" s="316"/>
      <c r="C97" s="316"/>
      <c r="D97" s="316"/>
      <c r="E97" s="332"/>
      <c r="F97" s="316"/>
      <c r="G97" s="316"/>
    </row>
    <row r="98" spans="1:7" x14ac:dyDescent="0.2">
      <c r="A98" s="316"/>
      <c r="B98" s="316"/>
      <c r="C98" s="316"/>
      <c r="D98" s="316"/>
      <c r="E98" s="332"/>
      <c r="F98" s="316"/>
      <c r="G98" s="316"/>
    </row>
    <row r="99" spans="1:7" x14ac:dyDescent="0.2">
      <c r="A99" s="316"/>
      <c r="B99" s="316"/>
      <c r="C99" s="316"/>
      <c r="D99" s="316"/>
      <c r="E99" s="332"/>
      <c r="F99" s="316"/>
      <c r="G99" s="316"/>
    </row>
    <row r="100" spans="1:7" x14ac:dyDescent="0.2">
      <c r="A100" s="316"/>
      <c r="B100" s="316"/>
      <c r="C100" s="316"/>
      <c r="D100" s="316"/>
      <c r="E100" s="332"/>
      <c r="F100" s="316"/>
      <c r="G100" s="316"/>
    </row>
    <row r="101" spans="1:7" x14ac:dyDescent="0.2">
      <c r="A101" s="316"/>
      <c r="B101" s="316"/>
      <c r="C101" s="316"/>
      <c r="D101" s="316"/>
      <c r="E101" s="332"/>
      <c r="F101" s="316"/>
      <c r="G101" s="316"/>
    </row>
    <row r="102" spans="1:7" x14ac:dyDescent="0.2">
      <c r="A102" s="316"/>
      <c r="B102" s="316"/>
      <c r="C102" s="316"/>
      <c r="D102" s="316"/>
      <c r="E102" s="332"/>
      <c r="F102" s="316"/>
      <c r="G102" s="316"/>
    </row>
  </sheetData>
  <mergeCells count="15">
    <mergeCell ref="C26:G26"/>
    <mergeCell ref="C27:G27"/>
    <mergeCell ref="C28:G28"/>
    <mergeCell ref="C18:D18"/>
    <mergeCell ref="C19:D19"/>
    <mergeCell ref="C20:D20"/>
    <mergeCell ref="C21:D21"/>
    <mergeCell ref="C22:D22"/>
    <mergeCell ref="A1:G1"/>
    <mergeCell ref="A3:B3"/>
    <mergeCell ref="A4:B4"/>
    <mergeCell ref="E4:G4"/>
    <mergeCell ref="C10:D10"/>
    <mergeCell ref="C11:D11"/>
    <mergeCell ref="C13:D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5"/>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2958</v>
      </c>
      <c r="D2" s="106" t="s">
        <v>2959</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2332</v>
      </c>
      <c r="B5" s="119"/>
      <c r="C5" s="120" t="s">
        <v>2333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'Z01 01-09 Rek'!E10</f>
        <v>0</v>
      </c>
      <c r="D15" s="161" t="str">
        <f>'Z01 01-09 Rek'!A15</f>
        <v>Ztížené výrobní podmínky</v>
      </c>
      <c r="E15" s="162"/>
      <c r="F15" s="163"/>
      <c r="G15" s="160">
        <f>'Z01 01-09 Rek'!I15</f>
        <v>0</v>
      </c>
    </row>
    <row r="16" spans="1:57" ht="15.95" customHeight="1" x14ac:dyDescent="0.2">
      <c r="A16" s="158" t="s">
        <v>52</v>
      </c>
      <c r="B16" s="159" t="s">
        <v>53</v>
      </c>
      <c r="C16" s="160">
        <f>'Z01 01-09 Rek'!F10</f>
        <v>0</v>
      </c>
      <c r="D16" s="110" t="str">
        <f>'Z01 01-09 Rek'!A16</f>
        <v>Oborová přirážka</v>
      </c>
      <c r="E16" s="164"/>
      <c r="F16" s="165"/>
      <c r="G16" s="160">
        <f>'Z01 01-09 Rek'!I16</f>
        <v>0</v>
      </c>
    </row>
    <row r="17" spans="1:7" ht="15.95" customHeight="1" x14ac:dyDescent="0.2">
      <c r="A17" s="158" t="s">
        <v>54</v>
      </c>
      <c r="B17" s="159" t="s">
        <v>55</v>
      </c>
      <c r="C17" s="160">
        <f>'Z01 01-09 Rek'!H10</f>
        <v>0</v>
      </c>
      <c r="D17" s="110" t="str">
        <f>'Z01 01-09 Rek'!A17</f>
        <v>Přesun stavebních kapacit</v>
      </c>
      <c r="E17" s="164"/>
      <c r="F17" s="165"/>
      <c r="G17" s="160">
        <f>'Z01 01-09 Rek'!I17</f>
        <v>0</v>
      </c>
    </row>
    <row r="18" spans="1:7" ht="15.95" customHeight="1" x14ac:dyDescent="0.2">
      <c r="A18" s="166" t="s">
        <v>56</v>
      </c>
      <c r="B18" s="167" t="s">
        <v>57</v>
      </c>
      <c r="C18" s="160">
        <f>'Z01 01-09 Rek'!G10</f>
        <v>0</v>
      </c>
      <c r="D18" s="110" t="str">
        <f>'Z01 01-09 Rek'!A18</f>
        <v>Mimostaveništní doprava</v>
      </c>
      <c r="E18" s="164"/>
      <c r="F18" s="165"/>
      <c r="G18" s="160">
        <f>'Z01 01-09 Rek'!I18</f>
        <v>0</v>
      </c>
    </row>
    <row r="19" spans="1:7" ht="15.95" customHeight="1" x14ac:dyDescent="0.2">
      <c r="A19" s="168" t="s">
        <v>58</v>
      </c>
      <c r="B19" s="159"/>
      <c r="C19" s="160">
        <f>SUM(C15:C18)</f>
        <v>0</v>
      </c>
      <c r="D19" s="110" t="str">
        <f>'Z01 01-09 Rek'!A19</f>
        <v>Zařízení staveniště</v>
      </c>
      <c r="E19" s="164"/>
      <c r="F19" s="165"/>
      <c r="G19" s="160">
        <f>'Z01 01-09 Rek'!I19</f>
        <v>0</v>
      </c>
    </row>
    <row r="20" spans="1:7" ht="15.95" customHeight="1" x14ac:dyDescent="0.2">
      <c r="A20" s="168"/>
      <c r="B20" s="159"/>
      <c r="C20" s="160"/>
      <c r="D20" s="110" t="str">
        <f>'Z01 01-09 Rek'!A20</f>
        <v>Provoz investora</v>
      </c>
      <c r="E20" s="164"/>
      <c r="F20" s="165"/>
      <c r="G20" s="160">
        <f>'Z01 01-09 Rek'!I20</f>
        <v>0</v>
      </c>
    </row>
    <row r="21" spans="1:7" ht="15.95" customHeight="1" x14ac:dyDescent="0.2">
      <c r="A21" s="168" t="s">
        <v>29</v>
      </c>
      <c r="B21" s="159"/>
      <c r="C21" s="160">
        <f>'Z01 01-09 Rek'!I10</f>
        <v>0</v>
      </c>
      <c r="D21" s="110" t="str">
        <f>'Z01 01-09 Rek'!A21</f>
        <v>Kompletační činnost (IČD)</v>
      </c>
      <c r="E21" s="164"/>
      <c r="F21" s="165"/>
      <c r="G21" s="160">
        <f>'Z01 01-09 Rek'!I21</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'Z01 01-09 Rek'!H23</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6"/>
  <dimension ref="A1:BE74"/>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2958</v>
      </c>
      <c r="I1" s="213"/>
    </row>
    <row r="2" spans="1:57" ht="13.5" thickBot="1" x14ac:dyDescent="0.25">
      <c r="A2" s="214" t="s">
        <v>76</v>
      </c>
      <c r="B2" s="215"/>
      <c r="C2" s="216" t="s">
        <v>2334</v>
      </c>
      <c r="D2" s="217"/>
      <c r="E2" s="218"/>
      <c r="F2" s="217"/>
      <c r="G2" s="219" t="s">
        <v>2959</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'Z01 01-09 Pol'!B7</f>
        <v>733</v>
      </c>
      <c r="B7" s="70" t="str">
        <f>'Z01 01-09 Pol'!C7</f>
        <v>Rozvod potrubí</v>
      </c>
      <c r="D7" s="231"/>
      <c r="E7" s="334">
        <f>'Z01 01-09 Pol'!BA15</f>
        <v>0</v>
      </c>
      <c r="F7" s="335">
        <f>'Z01 01-09 Pol'!BB15</f>
        <v>0</v>
      </c>
      <c r="G7" s="335">
        <f>'Z01 01-09 Pol'!BC15</f>
        <v>0</v>
      </c>
      <c r="H7" s="335">
        <f>'Z01 01-09 Pol'!BD15</f>
        <v>0</v>
      </c>
      <c r="I7" s="336">
        <f>'Z01 01-09 Pol'!BE15</f>
        <v>0</v>
      </c>
    </row>
    <row r="8" spans="1:57" s="138" customFormat="1" x14ac:dyDescent="0.2">
      <c r="A8" s="333" t="str">
        <f>'Z01 01-09 Pol'!B16</f>
        <v>735</v>
      </c>
      <c r="B8" s="70" t="str">
        <f>'Z01 01-09 Pol'!C16</f>
        <v>Otopná tělesa</v>
      </c>
      <c r="D8" s="231"/>
      <c r="E8" s="334">
        <f>'Z01 01-09 Pol'!BA23</f>
        <v>0</v>
      </c>
      <c r="F8" s="335">
        <f>'Z01 01-09 Pol'!BB23</f>
        <v>0</v>
      </c>
      <c r="G8" s="335">
        <f>'Z01 01-09 Pol'!BC23</f>
        <v>0</v>
      </c>
      <c r="H8" s="335">
        <f>'Z01 01-09 Pol'!BD23</f>
        <v>0</v>
      </c>
      <c r="I8" s="336">
        <f>'Z01 01-09 Pol'!BE23</f>
        <v>0</v>
      </c>
    </row>
    <row r="9" spans="1:57" s="138" customFormat="1" ht="13.5" thickBot="1" x14ac:dyDescent="0.25">
      <c r="A9" s="333" t="str">
        <f>'Z01 01-09 Pol'!B24</f>
        <v>D96</v>
      </c>
      <c r="B9" s="70" t="str">
        <f>'Z01 01-09 Pol'!C24</f>
        <v>Přesuny suti a vybouraných hmot</v>
      </c>
      <c r="D9" s="231"/>
      <c r="E9" s="334">
        <f>'Z01 01-09 Pol'!BA29</f>
        <v>0</v>
      </c>
      <c r="F9" s="335">
        <f>'Z01 01-09 Pol'!BB29</f>
        <v>0</v>
      </c>
      <c r="G9" s="335">
        <f>'Z01 01-09 Pol'!BC29</f>
        <v>0</v>
      </c>
      <c r="H9" s="335">
        <f>'Z01 01-09 Pol'!BD29</f>
        <v>0</v>
      </c>
      <c r="I9" s="336">
        <f>'Z01 01-09 Pol'!BE29</f>
        <v>0</v>
      </c>
    </row>
    <row r="10" spans="1:57" s="14" customFormat="1" ht="13.5" thickBot="1" x14ac:dyDescent="0.25">
      <c r="A10" s="232"/>
      <c r="B10" s="233" t="s">
        <v>79</v>
      </c>
      <c r="C10" s="233"/>
      <c r="D10" s="234"/>
      <c r="E10" s="235">
        <f>SUM(E7:E9)</f>
        <v>0</v>
      </c>
      <c r="F10" s="236">
        <f>SUM(F7:F9)</f>
        <v>0</v>
      </c>
      <c r="G10" s="236">
        <f>SUM(G7:G9)</f>
        <v>0</v>
      </c>
      <c r="H10" s="236">
        <f>SUM(H7:H9)</f>
        <v>0</v>
      </c>
      <c r="I10" s="237">
        <f>SUM(I7:I9)</f>
        <v>0</v>
      </c>
    </row>
    <row r="11" spans="1:57" x14ac:dyDescent="0.2">
      <c r="A11" s="138"/>
      <c r="B11" s="138"/>
      <c r="C11" s="138"/>
      <c r="D11" s="138"/>
      <c r="E11" s="138"/>
      <c r="F11" s="138"/>
      <c r="G11" s="138"/>
      <c r="H11" s="138"/>
      <c r="I11" s="138"/>
    </row>
    <row r="12" spans="1:57" ht="19.5" customHeight="1" x14ac:dyDescent="0.25">
      <c r="A12" s="223" t="s">
        <v>80</v>
      </c>
      <c r="B12" s="223"/>
      <c r="C12" s="223"/>
      <c r="D12" s="223"/>
      <c r="E12" s="223"/>
      <c r="F12" s="223"/>
      <c r="G12" s="238"/>
      <c r="H12" s="223"/>
      <c r="I12" s="223"/>
      <c r="BA12" s="144"/>
      <c r="BB12" s="144"/>
      <c r="BC12" s="144"/>
      <c r="BD12" s="144"/>
      <c r="BE12" s="144"/>
    </row>
    <row r="13" spans="1:57" ht="13.5" thickBot="1" x14ac:dyDescent="0.25"/>
    <row r="14" spans="1:57" x14ac:dyDescent="0.2">
      <c r="A14" s="176" t="s">
        <v>81</v>
      </c>
      <c r="B14" s="177"/>
      <c r="C14" s="177"/>
      <c r="D14" s="239"/>
      <c r="E14" s="240" t="s">
        <v>82</v>
      </c>
      <c r="F14" s="241" t="s">
        <v>12</v>
      </c>
      <c r="G14" s="242" t="s">
        <v>83</v>
      </c>
      <c r="H14" s="243"/>
      <c r="I14" s="244" t="s">
        <v>82</v>
      </c>
    </row>
    <row r="15" spans="1:57" x14ac:dyDescent="0.2">
      <c r="A15" s="168" t="s">
        <v>145</v>
      </c>
      <c r="B15" s="159"/>
      <c r="C15" s="159"/>
      <c r="D15" s="245"/>
      <c r="E15" s="246"/>
      <c r="F15" s="247"/>
      <c r="G15" s="248">
        <v>0</v>
      </c>
      <c r="H15" s="249"/>
      <c r="I15" s="250">
        <f>E15+F15*G15/100</f>
        <v>0</v>
      </c>
      <c r="BA15" s="1">
        <v>0</v>
      </c>
    </row>
    <row r="16" spans="1:57" x14ac:dyDescent="0.2">
      <c r="A16" s="168" t="s">
        <v>146</v>
      </c>
      <c r="B16" s="159"/>
      <c r="C16" s="159"/>
      <c r="D16" s="245"/>
      <c r="E16" s="246"/>
      <c r="F16" s="247"/>
      <c r="G16" s="248">
        <v>0</v>
      </c>
      <c r="H16" s="249"/>
      <c r="I16" s="250">
        <f>E16+F16*G16/100</f>
        <v>0</v>
      </c>
      <c r="BA16" s="1">
        <v>0</v>
      </c>
    </row>
    <row r="17" spans="1:53" x14ac:dyDescent="0.2">
      <c r="A17" s="168" t="s">
        <v>147</v>
      </c>
      <c r="B17" s="159"/>
      <c r="C17" s="159"/>
      <c r="D17" s="245"/>
      <c r="E17" s="246"/>
      <c r="F17" s="247"/>
      <c r="G17" s="248">
        <v>0</v>
      </c>
      <c r="H17" s="249"/>
      <c r="I17" s="250">
        <f>E17+F17*G17/100</f>
        <v>0</v>
      </c>
      <c r="BA17" s="1">
        <v>0</v>
      </c>
    </row>
    <row r="18" spans="1:53" x14ac:dyDescent="0.2">
      <c r="A18" s="168" t="s">
        <v>148</v>
      </c>
      <c r="B18" s="159"/>
      <c r="C18" s="159"/>
      <c r="D18" s="245"/>
      <c r="E18" s="246"/>
      <c r="F18" s="247"/>
      <c r="G18" s="248">
        <v>0</v>
      </c>
      <c r="H18" s="249"/>
      <c r="I18" s="250">
        <f>E18+F18*G18/100</f>
        <v>0</v>
      </c>
      <c r="BA18" s="1">
        <v>0</v>
      </c>
    </row>
    <row r="19" spans="1:53" x14ac:dyDescent="0.2">
      <c r="A19" s="168" t="s">
        <v>149</v>
      </c>
      <c r="B19" s="159"/>
      <c r="C19" s="159"/>
      <c r="D19" s="245"/>
      <c r="E19" s="246"/>
      <c r="F19" s="247"/>
      <c r="G19" s="248">
        <v>0</v>
      </c>
      <c r="H19" s="249"/>
      <c r="I19" s="250">
        <f>E19+F19*G19/100</f>
        <v>0</v>
      </c>
      <c r="BA19" s="1">
        <v>1</v>
      </c>
    </row>
    <row r="20" spans="1:53" x14ac:dyDescent="0.2">
      <c r="A20" s="168" t="s">
        <v>150</v>
      </c>
      <c r="B20" s="159"/>
      <c r="C20" s="159"/>
      <c r="D20" s="245"/>
      <c r="E20" s="246"/>
      <c r="F20" s="247"/>
      <c r="G20" s="248">
        <v>0</v>
      </c>
      <c r="H20" s="249"/>
      <c r="I20" s="250">
        <f>E20+F20*G20/100</f>
        <v>0</v>
      </c>
      <c r="BA20" s="1">
        <v>1</v>
      </c>
    </row>
    <row r="21" spans="1:53" x14ac:dyDescent="0.2">
      <c r="A21" s="168" t="s">
        <v>151</v>
      </c>
      <c r="B21" s="159"/>
      <c r="C21" s="159"/>
      <c r="D21" s="245"/>
      <c r="E21" s="246"/>
      <c r="F21" s="247"/>
      <c r="G21" s="248">
        <v>0</v>
      </c>
      <c r="H21" s="249"/>
      <c r="I21" s="250">
        <f>E21+F21*G21/100</f>
        <v>0</v>
      </c>
      <c r="BA21" s="1">
        <v>2</v>
      </c>
    </row>
    <row r="22" spans="1:53" x14ac:dyDescent="0.2">
      <c r="A22" s="168" t="s">
        <v>152</v>
      </c>
      <c r="B22" s="159"/>
      <c r="C22" s="159"/>
      <c r="D22" s="245"/>
      <c r="E22" s="246"/>
      <c r="F22" s="247"/>
      <c r="G22" s="248">
        <v>0</v>
      </c>
      <c r="H22" s="249"/>
      <c r="I22" s="250">
        <f>E22+F22*G22/100</f>
        <v>0</v>
      </c>
      <c r="BA22" s="1">
        <v>2</v>
      </c>
    </row>
    <row r="23" spans="1:53" ht="13.5" thickBot="1" x14ac:dyDescent="0.25">
      <c r="A23" s="251"/>
      <c r="B23" s="252" t="s">
        <v>84</v>
      </c>
      <c r="C23" s="253"/>
      <c r="D23" s="254"/>
      <c r="E23" s="255"/>
      <c r="F23" s="256"/>
      <c r="G23" s="256"/>
      <c r="H23" s="257">
        <f>SUM(I15:I22)</f>
        <v>0</v>
      </c>
      <c r="I23" s="258"/>
    </row>
    <row r="25" spans="1:53" x14ac:dyDescent="0.2">
      <c r="B25" s="14"/>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sheetData>
  <mergeCells count="4">
    <mergeCell ref="A1:B1"/>
    <mergeCell ref="A2:B2"/>
    <mergeCell ref="G2:I2"/>
    <mergeCell ref="H23:I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7"/>
  <dimension ref="A1:CB102"/>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'Z01 01-09 Rek'!H1</f>
        <v>01-09</v>
      </c>
      <c r="G3" s="269"/>
    </row>
    <row r="4" spans="1:80" ht="13.5" thickBot="1" x14ac:dyDescent="0.25">
      <c r="A4" s="270" t="s">
        <v>76</v>
      </c>
      <c r="B4" s="215"/>
      <c r="C4" s="216" t="s">
        <v>2334</v>
      </c>
      <c r="D4" s="271"/>
      <c r="E4" s="272" t="str">
        <f>'Z01 01-09 Rek'!G2</f>
        <v>SO 2 - demontáž vytápění</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2933</v>
      </c>
      <c r="C7" s="285" t="s">
        <v>2934</v>
      </c>
      <c r="D7" s="286"/>
      <c r="E7" s="287"/>
      <c r="F7" s="287"/>
      <c r="G7" s="288"/>
      <c r="H7" s="289"/>
      <c r="I7" s="290"/>
      <c r="J7" s="291"/>
      <c r="K7" s="292"/>
      <c r="O7" s="293">
        <v>1</v>
      </c>
    </row>
    <row r="8" spans="1:80" ht="22.5" x14ac:dyDescent="0.2">
      <c r="A8" s="294">
        <v>1</v>
      </c>
      <c r="B8" s="295" t="s">
        <v>2936</v>
      </c>
      <c r="C8" s="296" t="s">
        <v>2937</v>
      </c>
      <c r="D8" s="297" t="s">
        <v>519</v>
      </c>
      <c r="E8" s="298">
        <v>1</v>
      </c>
      <c r="F8" s="298">
        <v>0</v>
      </c>
      <c r="G8" s="299">
        <f>E8*F8</f>
        <v>0</v>
      </c>
      <c r="H8" s="300">
        <v>0.5</v>
      </c>
      <c r="I8" s="301">
        <f>E8*H8</f>
        <v>0.5</v>
      </c>
      <c r="J8" s="300">
        <v>0</v>
      </c>
      <c r="K8" s="301">
        <f>E8*J8</f>
        <v>0</v>
      </c>
      <c r="O8" s="293">
        <v>2</v>
      </c>
      <c r="AA8" s="262">
        <v>1</v>
      </c>
      <c r="AB8" s="262">
        <v>7</v>
      </c>
      <c r="AC8" s="262">
        <v>7</v>
      </c>
      <c r="AZ8" s="262">
        <v>2</v>
      </c>
      <c r="BA8" s="262">
        <f>IF(AZ8=1,G8,0)</f>
        <v>0</v>
      </c>
      <c r="BB8" s="262">
        <f>IF(AZ8=2,G8,0)</f>
        <v>0</v>
      </c>
      <c r="BC8" s="262">
        <f>IF(AZ8=3,G8,0)</f>
        <v>0</v>
      </c>
      <c r="BD8" s="262">
        <f>IF(AZ8=4,G8,0)</f>
        <v>0</v>
      </c>
      <c r="BE8" s="262">
        <f>IF(AZ8=5,G8,0)</f>
        <v>0</v>
      </c>
      <c r="CA8" s="293">
        <v>1</v>
      </c>
      <c r="CB8" s="293">
        <v>7</v>
      </c>
    </row>
    <row r="9" spans="1:80" x14ac:dyDescent="0.2">
      <c r="A9" s="294">
        <v>2</v>
      </c>
      <c r="B9" s="295" t="s">
        <v>2938</v>
      </c>
      <c r="C9" s="296" t="s">
        <v>2939</v>
      </c>
      <c r="D9" s="297" t="s">
        <v>202</v>
      </c>
      <c r="E9" s="298">
        <v>552</v>
      </c>
      <c r="F9" s="298">
        <v>0</v>
      </c>
      <c r="G9" s="299">
        <f>E9*F9</f>
        <v>0</v>
      </c>
      <c r="H9" s="300">
        <v>2.0000000000000002E-5</v>
      </c>
      <c r="I9" s="301">
        <f>E9*H9</f>
        <v>1.1040000000000001E-2</v>
      </c>
      <c r="J9" s="300">
        <v>-3.2000000000000002E-3</v>
      </c>
      <c r="K9" s="301">
        <f>E9*J9</f>
        <v>-1.7664000000000002</v>
      </c>
      <c r="O9" s="293">
        <v>2</v>
      </c>
      <c r="AA9" s="262">
        <v>1</v>
      </c>
      <c r="AB9" s="262">
        <v>7</v>
      </c>
      <c r="AC9" s="262">
        <v>7</v>
      </c>
      <c r="AZ9" s="262">
        <v>2</v>
      </c>
      <c r="BA9" s="262">
        <f>IF(AZ9=1,G9,0)</f>
        <v>0</v>
      </c>
      <c r="BB9" s="262">
        <f>IF(AZ9=2,G9,0)</f>
        <v>0</v>
      </c>
      <c r="BC9" s="262">
        <f>IF(AZ9=3,G9,0)</f>
        <v>0</v>
      </c>
      <c r="BD9" s="262">
        <f>IF(AZ9=4,G9,0)</f>
        <v>0</v>
      </c>
      <c r="BE9" s="262">
        <f>IF(AZ9=5,G9,0)</f>
        <v>0</v>
      </c>
      <c r="CA9" s="293">
        <v>1</v>
      </c>
      <c r="CB9" s="293">
        <v>7</v>
      </c>
    </row>
    <row r="10" spans="1:80" x14ac:dyDescent="0.2">
      <c r="A10" s="302"/>
      <c r="B10" s="309"/>
      <c r="C10" s="310" t="s">
        <v>2960</v>
      </c>
      <c r="D10" s="311"/>
      <c r="E10" s="312">
        <v>312</v>
      </c>
      <c r="F10" s="313"/>
      <c r="G10" s="314"/>
      <c r="H10" s="315"/>
      <c r="I10" s="307"/>
      <c r="J10" s="316"/>
      <c r="K10" s="307"/>
      <c r="M10" s="308" t="s">
        <v>2960</v>
      </c>
      <c r="O10" s="293"/>
    </row>
    <row r="11" spans="1:80" x14ac:dyDescent="0.2">
      <c r="A11" s="302"/>
      <c r="B11" s="309"/>
      <c r="C11" s="310" t="s">
        <v>2961</v>
      </c>
      <c r="D11" s="311"/>
      <c r="E11" s="312">
        <v>240</v>
      </c>
      <c r="F11" s="313"/>
      <c r="G11" s="314"/>
      <c r="H11" s="315"/>
      <c r="I11" s="307"/>
      <c r="J11" s="316"/>
      <c r="K11" s="307"/>
      <c r="M11" s="308" t="s">
        <v>2961</v>
      </c>
      <c r="O11" s="293"/>
    </row>
    <row r="12" spans="1:80" x14ac:dyDescent="0.2">
      <c r="A12" s="294">
        <v>3</v>
      </c>
      <c r="B12" s="295" t="s">
        <v>2942</v>
      </c>
      <c r="C12" s="296" t="s">
        <v>2943</v>
      </c>
      <c r="D12" s="297" t="s">
        <v>202</v>
      </c>
      <c r="E12" s="298">
        <v>172</v>
      </c>
      <c r="F12" s="298">
        <v>0</v>
      </c>
      <c r="G12" s="299">
        <f>E12*F12</f>
        <v>0</v>
      </c>
      <c r="H12" s="300">
        <v>5.0000000000000002E-5</v>
      </c>
      <c r="I12" s="301">
        <f>E12*H12</f>
        <v>8.6E-3</v>
      </c>
      <c r="J12" s="300">
        <v>-5.3200000000000001E-3</v>
      </c>
      <c r="K12" s="301">
        <f>E12*J12</f>
        <v>-0.91503999999999996</v>
      </c>
      <c r="O12" s="293">
        <v>2</v>
      </c>
      <c r="AA12" s="262">
        <v>1</v>
      </c>
      <c r="AB12" s="262">
        <v>7</v>
      </c>
      <c r="AC12" s="262">
        <v>7</v>
      </c>
      <c r="AZ12" s="262">
        <v>2</v>
      </c>
      <c r="BA12" s="262">
        <f>IF(AZ12=1,G12,0)</f>
        <v>0</v>
      </c>
      <c r="BB12" s="262">
        <f>IF(AZ12=2,G12,0)</f>
        <v>0</v>
      </c>
      <c r="BC12" s="262">
        <f>IF(AZ12=3,G12,0)</f>
        <v>0</v>
      </c>
      <c r="BD12" s="262">
        <f>IF(AZ12=4,G12,0)</f>
        <v>0</v>
      </c>
      <c r="BE12" s="262">
        <f>IF(AZ12=5,G12,0)</f>
        <v>0</v>
      </c>
      <c r="CA12" s="293">
        <v>1</v>
      </c>
      <c r="CB12" s="293">
        <v>7</v>
      </c>
    </row>
    <row r="13" spans="1:80" x14ac:dyDescent="0.2">
      <c r="A13" s="302"/>
      <c r="B13" s="309"/>
      <c r="C13" s="310" t="s">
        <v>2962</v>
      </c>
      <c r="D13" s="311"/>
      <c r="E13" s="312">
        <v>172</v>
      </c>
      <c r="F13" s="313"/>
      <c r="G13" s="314"/>
      <c r="H13" s="315"/>
      <c r="I13" s="307"/>
      <c r="J13" s="316"/>
      <c r="K13" s="307"/>
      <c r="M13" s="308" t="s">
        <v>2962</v>
      </c>
      <c r="O13" s="293"/>
    </row>
    <row r="14" spans="1:80" x14ac:dyDescent="0.2">
      <c r="A14" s="294">
        <v>4</v>
      </c>
      <c r="B14" s="295" t="s">
        <v>2945</v>
      </c>
      <c r="C14" s="296" t="s">
        <v>2946</v>
      </c>
      <c r="D14" s="297" t="s">
        <v>12</v>
      </c>
      <c r="E14" s="298"/>
      <c r="F14" s="298">
        <v>0</v>
      </c>
      <c r="G14" s="299">
        <f>E14*F14</f>
        <v>0</v>
      </c>
      <c r="H14" s="300">
        <v>0</v>
      </c>
      <c r="I14" s="301">
        <f>E14*H14</f>
        <v>0</v>
      </c>
      <c r="J14" s="300"/>
      <c r="K14" s="301">
        <f>E14*J14</f>
        <v>0</v>
      </c>
      <c r="O14" s="293">
        <v>2</v>
      </c>
      <c r="AA14" s="262">
        <v>7</v>
      </c>
      <c r="AB14" s="262">
        <v>1002</v>
      </c>
      <c r="AC14" s="262">
        <v>5</v>
      </c>
      <c r="AZ14" s="262">
        <v>2</v>
      </c>
      <c r="BA14" s="262">
        <f>IF(AZ14=1,G14,0)</f>
        <v>0</v>
      </c>
      <c r="BB14" s="262">
        <f>IF(AZ14=2,G14,0)</f>
        <v>0</v>
      </c>
      <c r="BC14" s="262">
        <f>IF(AZ14=3,G14,0)</f>
        <v>0</v>
      </c>
      <c r="BD14" s="262">
        <f>IF(AZ14=4,G14,0)</f>
        <v>0</v>
      </c>
      <c r="BE14" s="262">
        <f>IF(AZ14=5,G14,0)</f>
        <v>0</v>
      </c>
      <c r="CA14" s="293">
        <v>7</v>
      </c>
      <c r="CB14" s="293">
        <v>1002</v>
      </c>
    </row>
    <row r="15" spans="1:80" x14ac:dyDescent="0.2">
      <c r="A15" s="317"/>
      <c r="B15" s="318" t="s">
        <v>101</v>
      </c>
      <c r="C15" s="319" t="s">
        <v>2935</v>
      </c>
      <c r="D15" s="320"/>
      <c r="E15" s="321"/>
      <c r="F15" s="322"/>
      <c r="G15" s="323">
        <f>SUM(G7:G14)</f>
        <v>0</v>
      </c>
      <c r="H15" s="324"/>
      <c r="I15" s="325">
        <f>SUM(I7:I14)</f>
        <v>0.5196400000000001</v>
      </c>
      <c r="J15" s="324"/>
      <c r="K15" s="325">
        <f>SUM(K7:K14)</f>
        <v>-2.6814400000000003</v>
      </c>
      <c r="O15" s="293">
        <v>4</v>
      </c>
      <c r="BA15" s="326">
        <f>SUM(BA7:BA14)</f>
        <v>0</v>
      </c>
      <c r="BB15" s="326">
        <f>SUM(BB7:BB14)</f>
        <v>0</v>
      </c>
      <c r="BC15" s="326">
        <f>SUM(BC7:BC14)</f>
        <v>0</v>
      </c>
      <c r="BD15" s="326">
        <f>SUM(BD7:BD14)</f>
        <v>0</v>
      </c>
      <c r="BE15" s="326">
        <f>SUM(BE7:BE14)</f>
        <v>0</v>
      </c>
    </row>
    <row r="16" spans="1:80" x14ac:dyDescent="0.2">
      <c r="A16" s="283" t="s">
        <v>97</v>
      </c>
      <c r="B16" s="284" t="s">
        <v>2947</v>
      </c>
      <c r="C16" s="285" t="s">
        <v>2948</v>
      </c>
      <c r="D16" s="286"/>
      <c r="E16" s="287"/>
      <c r="F16" s="287"/>
      <c r="G16" s="288"/>
      <c r="H16" s="289"/>
      <c r="I16" s="290"/>
      <c r="J16" s="291"/>
      <c r="K16" s="292"/>
      <c r="O16" s="293">
        <v>1</v>
      </c>
    </row>
    <row r="17" spans="1:80" x14ac:dyDescent="0.2">
      <c r="A17" s="294">
        <v>5</v>
      </c>
      <c r="B17" s="295" t="s">
        <v>2950</v>
      </c>
      <c r="C17" s="296" t="s">
        <v>2951</v>
      </c>
      <c r="D17" s="297" t="s">
        <v>195</v>
      </c>
      <c r="E17" s="298">
        <v>180</v>
      </c>
      <c r="F17" s="298">
        <v>0</v>
      </c>
      <c r="G17" s="299">
        <f>E17*F17</f>
        <v>0</v>
      </c>
      <c r="H17" s="300">
        <v>0</v>
      </c>
      <c r="I17" s="301">
        <f>E17*H17</f>
        <v>0</v>
      </c>
      <c r="J17" s="300">
        <v>-1.057E-2</v>
      </c>
      <c r="K17" s="301">
        <f>E17*J17</f>
        <v>-1.9025999999999998</v>
      </c>
      <c r="O17" s="293">
        <v>2</v>
      </c>
      <c r="AA17" s="262">
        <v>1</v>
      </c>
      <c r="AB17" s="262">
        <v>7</v>
      </c>
      <c r="AC17" s="262">
        <v>7</v>
      </c>
      <c r="AZ17" s="262">
        <v>2</v>
      </c>
      <c r="BA17" s="262">
        <f>IF(AZ17=1,G17,0)</f>
        <v>0</v>
      </c>
      <c r="BB17" s="262">
        <f>IF(AZ17=2,G17,0)</f>
        <v>0</v>
      </c>
      <c r="BC17" s="262">
        <f>IF(AZ17=3,G17,0)</f>
        <v>0</v>
      </c>
      <c r="BD17" s="262">
        <f>IF(AZ17=4,G17,0)</f>
        <v>0</v>
      </c>
      <c r="BE17" s="262">
        <f>IF(AZ17=5,G17,0)</f>
        <v>0</v>
      </c>
      <c r="CA17" s="293">
        <v>1</v>
      </c>
      <c r="CB17" s="293">
        <v>7</v>
      </c>
    </row>
    <row r="18" spans="1:80" x14ac:dyDescent="0.2">
      <c r="A18" s="302"/>
      <c r="B18" s="309"/>
      <c r="C18" s="310" t="s">
        <v>2963</v>
      </c>
      <c r="D18" s="311"/>
      <c r="E18" s="312">
        <v>36</v>
      </c>
      <c r="F18" s="313"/>
      <c r="G18" s="314"/>
      <c r="H18" s="315"/>
      <c r="I18" s="307"/>
      <c r="J18" s="316"/>
      <c r="K18" s="307"/>
      <c r="M18" s="308" t="s">
        <v>2963</v>
      </c>
      <c r="O18" s="293"/>
    </row>
    <row r="19" spans="1:80" x14ac:dyDescent="0.2">
      <c r="A19" s="302"/>
      <c r="B19" s="309"/>
      <c r="C19" s="310" t="s">
        <v>2964</v>
      </c>
      <c r="D19" s="311"/>
      <c r="E19" s="312">
        <v>36</v>
      </c>
      <c r="F19" s="313"/>
      <c r="G19" s="314"/>
      <c r="H19" s="315"/>
      <c r="I19" s="307"/>
      <c r="J19" s="316"/>
      <c r="K19" s="307"/>
      <c r="M19" s="308" t="s">
        <v>2964</v>
      </c>
      <c r="O19" s="293"/>
    </row>
    <row r="20" spans="1:80" x14ac:dyDescent="0.2">
      <c r="A20" s="302"/>
      <c r="B20" s="309"/>
      <c r="C20" s="310" t="s">
        <v>2965</v>
      </c>
      <c r="D20" s="311"/>
      <c r="E20" s="312">
        <v>36</v>
      </c>
      <c r="F20" s="313"/>
      <c r="G20" s="314"/>
      <c r="H20" s="315"/>
      <c r="I20" s="307"/>
      <c r="J20" s="316"/>
      <c r="K20" s="307"/>
      <c r="M20" s="308" t="s">
        <v>2965</v>
      </c>
      <c r="O20" s="293"/>
    </row>
    <row r="21" spans="1:80" x14ac:dyDescent="0.2">
      <c r="A21" s="302"/>
      <c r="B21" s="309"/>
      <c r="C21" s="310" t="s">
        <v>2966</v>
      </c>
      <c r="D21" s="311"/>
      <c r="E21" s="312">
        <v>36</v>
      </c>
      <c r="F21" s="313"/>
      <c r="G21" s="314"/>
      <c r="H21" s="315"/>
      <c r="I21" s="307"/>
      <c r="J21" s="316"/>
      <c r="K21" s="307"/>
      <c r="M21" s="308" t="s">
        <v>2966</v>
      </c>
      <c r="O21" s="293"/>
    </row>
    <row r="22" spans="1:80" x14ac:dyDescent="0.2">
      <c r="A22" s="302"/>
      <c r="B22" s="309"/>
      <c r="C22" s="310" t="s">
        <v>2967</v>
      </c>
      <c r="D22" s="311"/>
      <c r="E22" s="312">
        <v>36</v>
      </c>
      <c r="F22" s="313"/>
      <c r="G22" s="314"/>
      <c r="H22" s="315"/>
      <c r="I22" s="307"/>
      <c r="J22" s="316"/>
      <c r="K22" s="307"/>
      <c r="M22" s="308" t="s">
        <v>2967</v>
      </c>
      <c r="O22" s="293"/>
    </row>
    <row r="23" spans="1:80" x14ac:dyDescent="0.2">
      <c r="A23" s="317"/>
      <c r="B23" s="318" t="s">
        <v>101</v>
      </c>
      <c r="C23" s="319" t="s">
        <v>2949</v>
      </c>
      <c r="D23" s="320"/>
      <c r="E23" s="321"/>
      <c r="F23" s="322"/>
      <c r="G23" s="323">
        <f>SUM(G16:G22)</f>
        <v>0</v>
      </c>
      <c r="H23" s="324"/>
      <c r="I23" s="325">
        <f>SUM(I16:I22)</f>
        <v>0</v>
      </c>
      <c r="J23" s="324"/>
      <c r="K23" s="325">
        <f>SUM(K16:K22)</f>
        <v>-1.9025999999999998</v>
      </c>
      <c r="O23" s="293">
        <v>4</v>
      </c>
      <c r="BA23" s="326">
        <f>SUM(BA16:BA22)</f>
        <v>0</v>
      </c>
      <c r="BB23" s="326">
        <f>SUM(BB16:BB22)</f>
        <v>0</v>
      </c>
      <c r="BC23" s="326">
        <f>SUM(BC16:BC22)</f>
        <v>0</v>
      </c>
      <c r="BD23" s="326">
        <f>SUM(BD16:BD22)</f>
        <v>0</v>
      </c>
      <c r="BE23" s="326">
        <f>SUM(BE16:BE22)</f>
        <v>0</v>
      </c>
    </row>
    <row r="24" spans="1:80" x14ac:dyDescent="0.2">
      <c r="A24" s="283" t="s">
        <v>97</v>
      </c>
      <c r="B24" s="284" t="s">
        <v>266</v>
      </c>
      <c r="C24" s="285" t="s">
        <v>267</v>
      </c>
      <c r="D24" s="286"/>
      <c r="E24" s="287"/>
      <c r="F24" s="287"/>
      <c r="G24" s="288"/>
      <c r="H24" s="289"/>
      <c r="I24" s="290"/>
      <c r="J24" s="291"/>
      <c r="K24" s="292"/>
      <c r="O24" s="293">
        <v>1</v>
      </c>
    </row>
    <row r="25" spans="1:80" ht="22.5" x14ac:dyDescent="0.2">
      <c r="A25" s="294">
        <v>6</v>
      </c>
      <c r="B25" s="295" t="s">
        <v>269</v>
      </c>
      <c r="C25" s="296" t="s">
        <v>270</v>
      </c>
      <c r="D25" s="297" t="s">
        <v>227</v>
      </c>
      <c r="E25" s="298">
        <v>4.5840399999999999</v>
      </c>
      <c r="F25" s="298">
        <v>0</v>
      </c>
      <c r="G25" s="299">
        <f>E25*F25</f>
        <v>0</v>
      </c>
      <c r="H25" s="300">
        <v>0</v>
      </c>
      <c r="I25" s="301">
        <f>E25*H25</f>
        <v>0</v>
      </c>
      <c r="J25" s="300"/>
      <c r="K25" s="301">
        <f>E25*J25</f>
        <v>0</v>
      </c>
      <c r="O25" s="293">
        <v>2</v>
      </c>
      <c r="AA25" s="262">
        <v>8</v>
      </c>
      <c r="AB25" s="262">
        <v>0</v>
      </c>
      <c r="AC25" s="262">
        <v>3</v>
      </c>
      <c r="AZ25" s="262">
        <v>1</v>
      </c>
      <c r="BA25" s="262">
        <f>IF(AZ25=1,G25,0)</f>
        <v>0</v>
      </c>
      <c r="BB25" s="262">
        <f>IF(AZ25=2,G25,0)</f>
        <v>0</v>
      </c>
      <c r="BC25" s="262">
        <f>IF(AZ25=3,G25,0)</f>
        <v>0</v>
      </c>
      <c r="BD25" s="262">
        <f>IF(AZ25=4,G25,0)</f>
        <v>0</v>
      </c>
      <c r="BE25" s="262">
        <f>IF(AZ25=5,G25,0)</f>
        <v>0</v>
      </c>
      <c r="CA25" s="293">
        <v>8</v>
      </c>
      <c r="CB25" s="293">
        <v>0</v>
      </c>
    </row>
    <row r="26" spans="1:80" x14ac:dyDescent="0.2">
      <c r="A26" s="302"/>
      <c r="B26" s="303"/>
      <c r="C26" s="304" t="s">
        <v>234</v>
      </c>
      <c r="D26" s="305"/>
      <c r="E26" s="305"/>
      <c r="F26" s="305"/>
      <c r="G26" s="306"/>
      <c r="I26" s="307"/>
      <c r="K26" s="307"/>
      <c r="L26" s="308" t="s">
        <v>234</v>
      </c>
      <c r="O26" s="293">
        <v>3</v>
      </c>
    </row>
    <row r="27" spans="1:80" x14ac:dyDescent="0.2">
      <c r="A27" s="302"/>
      <c r="B27" s="303"/>
      <c r="C27" s="304"/>
      <c r="D27" s="305"/>
      <c r="E27" s="305"/>
      <c r="F27" s="305"/>
      <c r="G27" s="306"/>
      <c r="I27" s="307"/>
      <c r="K27" s="307"/>
      <c r="L27" s="308"/>
      <c r="O27" s="293">
        <v>3</v>
      </c>
    </row>
    <row r="28" spans="1:80" ht="22.5" x14ac:dyDescent="0.2">
      <c r="A28" s="302"/>
      <c r="B28" s="303"/>
      <c r="C28" s="304" t="s">
        <v>271</v>
      </c>
      <c r="D28" s="305"/>
      <c r="E28" s="305"/>
      <c r="F28" s="305"/>
      <c r="G28" s="306"/>
      <c r="I28" s="307"/>
      <c r="K28" s="307"/>
      <c r="L28" s="308" t="s">
        <v>271</v>
      </c>
      <c r="O28" s="293">
        <v>3</v>
      </c>
    </row>
    <row r="29" spans="1:80" x14ac:dyDescent="0.2">
      <c r="A29" s="317"/>
      <c r="B29" s="318" t="s">
        <v>101</v>
      </c>
      <c r="C29" s="319" t="s">
        <v>268</v>
      </c>
      <c r="D29" s="320"/>
      <c r="E29" s="321"/>
      <c r="F29" s="322"/>
      <c r="G29" s="323">
        <f>SUM(G24:G28)</f>
        <v>0</v>
      </c>
      <c r="H29" s="324"/>
      <c r="I29" s="325">
        <f>SUM(I24:I28)</f>
        <v>0</v>
      </c>
      <c r="J29" s="324"/>
      <c r="K29" s="325">
        <f>SUM(K24:K28)</f>
        <v>0</v>
      </c>
      <c r="O29" s="293">
        <v>4</v>
      </c>
      <c r="BA29" s="326">
        <f>SUM(BA24:BA28)</f>
        <v>0</v>
      </c>
      <c r="BB29" s="326">
        <f>SUM(BB24:BB28)</f>
        <v>0</v>
      </c>
      <c r="BC29" s="326">
        <f>SUM(BC24:BC28)</f>
        <v>0</v>
      </c>
      <c r="BD29" s="326">
        <f>SUM(BD24:BD28)</f>
        <v>0</v>
      </c>
      <c r="BE29" s="326">
        <f>SUM(BE24:BE28)</f>
        <v>0</v>
      </c>
    </row>
    <row r="30" spans="1:80" x14ac:dyDescent="0.2">
      <c r="E30" s="262"/>
    </row>
    <row r="31" spans="1:80" x14ac:dyDescent="0.2">
      <c r="E31" s="262"/>
    </row>
    <row r="32" spans="1:80" x14ac:dyDescent="0.2">
      <c r="E32" s="262"/>
    </row>
    <row r="33" spans="5:5" x14ac:dyDescent="0.2">
      <c r="E33" s="262"/>
    </row>
    <row r="34" spans="5:5" x14ac:dyDescent="0.2">
      <c r="E34" s="262"/>
    </row>
    <row r="35" spans="5:5" x14ac:dyDescent="0.2">
      <c r="E35" s="262"/>
    </row>
    <row r="36" spans="5:5" x14ac:dyDescent="0.2">
      <c r="E36" s="262"/>
    </row>
    <row r="37" spans="5:5" x14ac:dyDescent="0.2">
      <c r="E37" s="262"/>
    </row>
    <row r="38" spans="5:5" x14ac:dyDescent="0.2">
      <c r="E38" s="262"/>
    </row>
    <row r="39" spans="5:5" x14ac:dyDescent="0.2">
      <c r="E39" s="262"/>
    </row>
    <row r="40" spans="5:5" x14ac:dyDescent="0.2">
      <c r="E40" s="262"/>
    </row>
    <row r="41" spans="5:5" x14ac:dyDescent="0.2">
      <c r="E41" s="262"/>
    </row>
    <row r="42" spans="5:5" x14ac:dyDescent="0.2">
      <c r="E42" s="262"/>
    </row>
    <row r="43" spans="5:5" x14ac:dyDescent="0.2">
      <c r="E43" s="262"/>
    </row>
    <row r="44" spans="5:5" x14ac:dyDescent="0.2">
      <c r="E44" s="262"/>
    </row>
    <row r="45" spans="5:5" x14ac:dyDescent="0.2">
      <c r="E45" s="262"/>
    </row>
    <row r="46" spans="5:5" x14ac:dyDescent="0.2">
      <c r="E46" s="262"/>
    </row>
    <row r="47" spans="5:5" x14ac:dyDescent="0.2">
      <c r="E47" s="262"/>
    </row>
    <row r="48" spans="5:5" x14ac:dyDescent="0.2">
      <c r="E48" s="262"/>
    </row>
    <row r="49" spans="1:7" x14ac:dyDescent="0.2">
      <c r="E49" s="262"/>
    </row>
    <row r="50" spans="1:7" x14ac:dyDescent="0.2">
      <c r="E50" s="262"/>
    </row>
    <row r="51" spans="1:7" x14ac:dyDescent="0.2">
      <c r="E51" s="262"/>
    </row>
    <row r="52" spans="1:7" x14ac:dyDescent="0.2">
      <c r="E52" s="262"/>
    </row>
    <row r="53" spans="1:7" x14ac:dyDescent="0.2">
      <c r="A53" s="316"/>
      <c r="B53" s="316"/>
      <c r="C53" s="316"/>
      <c r="D53" s="316"/>
      <c r="E53" s="316"/>
      <c r="F53" s="316"/>
      <c r="G53" s="316"/>
    </row>
    <row r="54" spans="1:7" x14ac:dyDescent="0.2">
      <c r="A54" s="316"/>
      <c r="B54" s="316"/>
      <c r="C54" s="316"/>
      <c r="D54" s="316"/>
      <c r="E54" s="316"/>
      <c r="F54" s="316"/>
      <c r="G54" s="316"/>
    </row>
    <row r="55" spans="1:7" x14ac:dyDescent="0.2">
      <c r="A55" s="316"/>
      <c r="B55" s="316"/>
      <c r="C55" s="316"/>
      <c r="D55" s="316"/>
      <c r="E55" s="316"/>
      <c r="F55" s="316"/>
      <c r="G55" s="316"/>
    </row>
    <row r="56" spans="1:7" x14ac:dyDescent="0.2">
      <c r="A56" s="316"/>
      <c r="B56" s="316"/>
      <c r="C56" s="316"/>
      <c r="D56" s="316"/>
      <c r="E56" s="316"/>
      <c r="F56" s="316"/>
      <c r="G56" s="316"/>
    </row>
    <row r="57" spans="1:7" x14ac:dyDescent="0.2">
      <c r="E57" s="262"/>
    </row>
    <row r="58" spans="1:7" x14ac:dyDescent="0.2">
      <c r="E58" s="262"/>
    </row>
    <row r="59" spans="1:7" x14ac:dyDescent="0.2">
      <c r="E59" s="262"/>
    </row>
    <row r="60" spans="1:7" x14ac:dyDescent="0.2">
      <c r="E60" s="262"/>
    </row>
    <row r="61" spans="1:7" x14ac:dyDescent="0.2">
      <c r="E61" s="262"/>
    </row>
    <row r="62" spans="1:7" x14ac:dyDescent="0.2">
      <c r="E62" s="262"/>
    </row>
    <row r="63" spans="1:7" x14ac:dyDescent="0.2">
      <c r="E63" s="262"/>
    </row>
    <row r="64" spans="1:7" x14ac:dyDescent="0.2">
      <c r="E64" s="262"/>
    </row>
    <row r="65" spans="5:5" x14ac:dyDescent="0.2">
      <c r="E65" s="262"/>
    </row>
    <row r="66" spans="5:5" x14ac:dyDescent="0.2">
      <c r="E66" s="262"/>
    </row>
    <row r="67" spans="5:5" x14ac:dyDescent="0.2">
      <c r="E67" s="262"/>
    </row>
    <row r="68" spans="5:5" x14ac:dyDescent="0.2">
      <c r="E68" s="262"/>
    </row>
    <row r="69" spans="5:5" x14ac:dyDescent="0.2">
      <c r="E69" s="262"/>
    </row>
    <row r="70" spans="5:5" x14ac:dyDescent="0.2">
      <c r="E70" s="262"/>
    </row>
    <row r="71" spans="5:5" x14ac:dyDescent="0.2">
      <c r="E71" s="262"/>
    </row>
    <row r="72" spans="5:5" x14ac:dyDescent="0.2">
      <c r="E72" s="262"/>
    </row>
    <row r="73" spans="5:5" x14ac:dyDescent="0.2">
      <c r="E73" s="262"/>
    </row>
    <row r="74" spans="5:5" x14ac:dyDescent="0.2">
      <c r="E74" s="262"/>
    </row>
    <row r="75" spans="5:5" x14ac:dyDescent="0.2">
      <c r="E75" s="262"/>
    </row>
    <row r="76" spans="5:5" x14ac:dyDescent="0.2">
      <c r="E76" s="262"/>
    </row>
    <row r="77" spans="5:5" x14ac:dyDescent="0.2">
      <c r="E77" s="262"/>
    </row>
    <row r="78" spans="5:5" x14ac:dyDescent="0.2">
      <c r="E78" s="262"/>
    </row>
    <row r="79" spans="5:5" x14ac:dyDescent="0.2">
      <c r="E79" s="262"/>
    </row>
    <row r="80" spans="5:5"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E87" s="262"/>
    </row>
    <row r="88" spans="1:7" x14ac:dyDescent="0.2">
      <c r="A88" s="327"/>
      <c r="B88" s="327"/>
    </row>
    <row r="89" spans="1:7" x14ac:dyDescent="0.2">
      <c r="A89" s="316"/>
      <c r="B89" s="316"/>
      <c r="C89" s="328"/>
      <c r="D89" s="328"/>
      <c r="E89" s="329"/>
      <c r="F89" s="328"/>
      <c r="G89" s="330"/>
    </row>
    <row r="90" spans="1:7" x14ac:dyDescent="0.2">
      <c r="A90" s="331"/>
      <c r="B90" s="331"/>
      <c r="C90" s="316"/>
      <c r="D90" s="316"/>
      <c r="E90" s="332"/>
      <c r="F90" s="316"/>
      <c r="G90" s="316"/>
    </row>
    <row r="91" spans="1:7" x14ac:dyDescent="0.2">
      <c r="A91" s="316"/>
      <c r="B91" s="316"/>
      <c r="C91" s="316"/>
      <c r="D91" s="316"/>
      <c r="E91" s="332"/>
      <c r="F91" s="316"/>
      <c r="G91" s="316"/>
    </row>
    <row r="92" spans="1:7" x14ac:dyDescent="0.2">
      <c r="A92" s="316"/>
      <c r="B92" s="316"/>
      <c r="C92" s="316"/>
      <c r="D92" s="316"/>
      <c r="E92" s="332"/>
      <c r="F92" s="316"/>
      <c r="G92" s="316"/>
    </row>
    <row r="93" spans="1:7" x14ac:dyDescent="0.2">
      <c r="A93" s="316"/>
      <c r="B93" s="316"/>
      <c r="C93" s="316"/>
      <c r="D93" s="316"/>
      <c r="E93" s="332"/>
      <c r="F93" s="316"/>
      <c r="G93" s="316"/>
    </row>
    <row r="94" spans="1:7" x14ac:dyDescent="0.2">
      <c r="A94" s="316"/>
      <c r="B94" s="316"/>
      <c r="C94" s="316"/>
      <c r="D94" s="316"/>
      <c r="E94" s="332"/>
      <c r="F94" s="316"/>
      <c r="G94" s="316"/>
    </row>
    <row r="95" spans="1:7" x14ac:dyDescent="0.2">
      <c r="A95" s="316"/>
      <c r="B95" s="316"/>
      <c r="C95" s="316"/>
      <c r="D95" s="316"/>
      <c r="E95" s="332"/>
      <c r="F95" s="316"/>
      <c r="G95" s="316"/>
    </row>
    <row r="96" spans="1:7" x14ac:dyDescent="0.2">
      <c r="A96" s="316"/>
      <c r="B96" s="316"/>
      <c r="C96" s="316"/>
      <c r="D96" s="316"/>
      <c r="E96" s="332"/>
      <c r="F96" s="316"/>
      <c r="G96" s="316"/>
    </row>
    <row r="97" spans="1:7" x14ac:dyDescent="0.2">
      <c r="A97" s="316"/>
      <c r="B97" s="316"/>
      <c r="C97" s="316"/>
      <c r="D97" s="316"/>
      <c r="E97" s="332"/>
      <c r="F97" s="316"/>
      <c r="G97" s="316"/>
    </row>
    <row r="98" spans="1:7" x14ac:dyDescent="0.2">
      <c r="A98" s="316"/>
      <c r="B98" s="316"/>
      <c r="C98" s="316"/>
      <c r="D98" s="316"/>
      <c r="E98" s="332"/>
      <c r="F98" s="316"/>
      <c r="G98" s="316"/>
    </row>
    <row r="99" spans="1:7" x14ac:dyDescent="0.2">
      <c r="A99" s="316"/>
      <c r="B99" s="316"/>
      <c r="C99" s="316"/>
      <c r="D99" s="316"/>
      <c r="E99" s="332"/>
      <c r="F99" s="316"/>
      <c r="G99" s="316"/>
    </row>
    <row r="100" spans="1:7" x14ac:dyDescent="0.2">
      <c r="A100" s="316"/>
      <c r="B100" s="316"/>
      <c r="C100" s="316"/>
      <c r="D100" s="316"/>
      <c r="E100" s="332"/>
      <c r="F100" s="316"/>
      <c r="G100" s="316"/>
    </row>
    <row r="101" spans="1:7" x14ac:dyDescent="0.2">
      <c r="A101" s="316"/>
      <c r="B101" s="316"/>
      <c r="C101" s="316"/>
      <c r="D101" s="316"/>
      <c r="E101" s="332"/>
      <c r="F101" s="316"/>
      <c r="G101" s="316"/>
    </row>
    <row r="102" spans="1:7" x14ac:dyDescent="0.2">
      <c r="A102" s="316"/>
      <c r="B102" s="316"/>
      <c r="C102" s="316"/>
      <c r="D102" s="316"/>
      <c r="E102" s="332"/>
      <c r="F102" s="316"/>
      <c r="G102" s="316"/>
    </row>
  </sheetData>
  <mergeCells count="15">
    <mergeCell ref="C26:G26"/>
    <mergeCell ref="C27:G27"/>
    <mergeCell ref="C28:G28"/>
    <mergeCell ref="C18:D18"/>
    <mergeCell ref="C19:D19"/>
    <mergeCell ref="C20:D20"/>
    <mergeCell ref="C21:D21"/>
    <mergeCell ref="C22:D22"/>
    <mergeCell ref="A1:G1"/>
    <mergeCell ref="A3:B3"/>
    <mergeCell ref="A4:B4"/>
    <mergeCell ref="E4:G4"/>
    <mergeCell ref="C10:D10"/>
    <mergeCell ref="C11:D11"/>
    <mergeCell ref="C13:D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8"/>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2969</v>
      </c>
      <c r="D2" s="106" t="s">
        <v>2970</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2332</v>
      </c>
      <c r="B5" s="119"/>
      <c r="C5" s="120" t="s">
        <v>2333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'Z01 01-10 Rek'!E14</f>
        <v>0</v>
      </c>
      <c r="D15" s="161" t="str">
        <f>'Z01 01-10 Rek'!A19</f>
        <v>Ztížené výrobní podmínky</v>
      </c>
      <c r="E15" s="162"/>
      <c r="F15" s="163"/>
      <c r="G15" s="160">
        <f>'Z01 01-10 Rek'!I19</f>
        <v>0</v>
      </c>
    </row>
    <row r="16" spans="1:57" ht="15.95" customHeight="1" x14ac:dyDescent="0.2">
      <c r="A16" s="158" t="s">
        <v>52</v>
      </c>
      <c r="B16" s="159" t="s">
        <v>53</v>
      </c>
      <c r="C16" s="160">
        <f>'Z01 01-10 Rek'!F14</f>
        <v>0</v>
      </c>
      <c r="D16" s="110" t="str">
        <f>'Z01 01-10 Rek'!A20</f>
        <v>Oborová přirážka</v>
      </c>
      <c r="E16" s="164"/>
      <c r="F16" s="165"/>
      <c r="G16" s="160">
        <f>'Z01 01-10 Rek'!I20</f>
        <v>0</v>
      </c>
    </row>
    <row r="17" spans="1:7" ht="15.95" customHeight="1" x14ac:dyDescent="0.2">
      <c r="A17" s="158" t="s">
        <v>54</v>
      </c>
      <c r="B17" s="159" t="s">
        <v>55</v>
      </c>
      <c r="C17" s="160">
        <f>'Z01 01-10 Rek'!H14</f>
        <v>0</v>
      </c>
      <c r="D17" s="110" t="str">
        <f>'Z01 01-10 Rek'!A21</f>
        <v>Přesun stavebních kapacit</v>
      </c>
      <c r="E17" s="164"/>
      <c r="F17" s="165"/>
      <c r="G17" s="160">
        <f>'Z01 01-10 Rek'!I21</f>
        <v>0</v>
      </c>
    </row>
    <row r="18" spans="1:7" ht="15.95" customHeight="1" x14ac:dyDescent="0.2">
      <c r="A18" s="166" t="s">
        <v>56</v>
      </c>
      <c r="B18" s="167" t="s">
        <v>57</v>
      </c>
      <c r="C18" s="160">
        <f>'Z01 01-10 Rek'!G14</f>
        <v>0</v>
      </c>
      <c r="D18" s="110" t="str">
        <f>'Z01 01-10 Rek'!A22</f>
        <v>Mimostaveništní doprava</v>
      </c>
      <c r="E18" s="164"/>
      <c r="F18" s="165"/>
      <c r="G18" s="160">
        <f>'Z01 01-10 Rek'!I22</f>
        <v>0</v>
      </c>
    </row>
    <row r="19" spans="1:7" ht="15.95" customHeight="1" x14ac:dyDescent="0.2">
      <c r="A19" s="168" t="s">
        <v>58</v>
      </c>
      <c r="B19" s="159"/>
      <c r="C19" s="160">
        <f>SUM(C15:C18)</f>
        <v>0</v>
      </c>
      <c r="D19" s="110" t="str">
        <f>'Z01 01-10 Rek'!A23</f>
        <v>Zařízení staveniště</v>
      </c>
      <c r="E19" s="164"/>
      <c r="F19" s="165"/>
      <c r="G19" s="160">
        <f>'Z01 01-10 Rek'!I23</f>
        <v>0</v>
      </c>
    </row>
    <row r="20" spans="1:7" ht="15.95" customHeight="1" x14ac:dyDescent="0.2">
      <c r="A20" s="168"/>
      <c r="B20" s="159"/>
      <c r="C20" s="160"/>
      <c r="D20" s="110" t="str">
        <f>'Z01 01-10 Rek'!A24</f>
        <v>Provoz investora</v>
      </c>
      <c r="E20" s="164"/>
      <c r="F20" s="165"/>
      <c r="G20" s="160">
        <f>'Z01 01-10 Rek'!I24</f>
        <v>0</v>
      </c>
    </row>
    <row r="21" spans="1:7" ht="15.95" customHeight="1" x14ac:dyDescent="0.2">
      <c r="A21" s="168" t="s">
        <v>29</v>
      </c>
      <c r="B21" s="159"/>
      <c r="C21" s="160">
        <f>'Z01 01-10 Rek'!I14</f>
        <v>0</v>
      </c>
      <c r="D21" s="110" t="str">
        <f>'Z01 01-10 Rek'!A25</f>
        <v>Kompletační činnost (IČD)</v>
      </c>
      <c r="E21" s="164"/>
      <c r="F21" s="165"/>
      <c r="G21" s="160">
        <f>'Z01 01-10 Rek'!I25</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'Z01 01-10 Rek'!H27</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9"/>
  <dimension ref="A1:BE78"/>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2969</v>
      </c>
      <c r="I1" s="213"/>
    </row>
    <row r="2" spans="1:57" ht="13.5" thickBot="1" x14ac:dyDescent="0.25">
      <c r="A2" s="214" t="s">
        <v>76</v>
      </c>
      <c r="B2" s="215"/>
      <c r="C2" s="216" t="s">
        <v>2334</v>
      </c>
      <c r="D2" s="217"/>
      <c r="E2" s="218"/>
      <c r="F2" s="217"/>
      <c r="G2" s="219" t="s">
        <v>2970</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'Z01 01-10 Pol'!B7</f>
        <v>1</v>
      </c>
      <c r="B7" s="70" t="str">
        <f>'Z01 01-10 Pol'!C7</f>
        <v>Zemní práce</v>
      </c>
      <c r="D7" s="231"/>
      <c r="E7" s="334">
        <f>'Z01 01-10 Pol'!BA37</f>
        <v>0</v>
      </c>
      <c r="F7" s="335">
        <f>'Z01 01-10 Pol'!BB37</f>
        <v>0</v>
      </c>
      <c r="G7" s="335">
        <f>'Z01 01-10 Pol'!BC37</f>
        <v>0</v>
      </c>
      <c r="H7" s="335">
        <f>'Z01 01-10 Pol'!BD37</f>
        <v>0</v>
      </c>
      <c r="I7" s="336">
        <f>'Z01 01-10 Pol'!BE37</f>
        <v>0</v>
      </c>
    </row>
    <row r="8" spans="1:57" s="138" customFormat="1" x14ac:dyDescent="0.2">
      <c r="A8" s="333" t="str">
        <f>'Z01 01-10 Pol'!B38</f>
        <v>98</v>
      </c>
      <c r="B8" s="70" t="str">
        <f>'Z01 01-10 Pol'!C38</f>
        <v>Demolice</v>
      </c>
      <c r="D8" s="231"/>
      <c r="E8" s="334">
        <f>'Z01 01-10 Pol'!BA41</f>
        <v>0</v>
      </c>
      <c r="F8" s="335">
        <f>'Z01 01-10 Pol'!BB41</f>
        <v>0</v>
      </c>
      <c r="G8" s="335">
        <f>'Z01 01-10 Pol'!BC41</f>
        <v>0</v>
      </c>
      <c r="H8" s="335">
        <f>'Z01 01-10 Pol'!BD41</f>
        <v>0</v>
      </c>
      <c r="I8" s="336">
        <f>'Z01 01-10 Pol'!BE41</f>
        <v>0</v>
      </c>
    </row>
    <row r="9" spans="1:57" s="138" customFormat="1" x14ac:dyDescent="0.2">
      <c r="A9" s="333" t="str">
        <f>'Z01 01-10 Pol'!B42</f>
        <v>99</v>
      </c>
      <c r="B9" s="70" t="str">
        <f>'Z01 01-10 Pol'!C42</f>
        <v>Staveništní přesun hmot</v>
      </c>
      <c r="D9" s="231"/>
      <c r="E9" s="334">
        <f>'Z01 01-10 Pol'!BA44</f>
        <v>0</v>
      </c>
      <c r="F9" s="335">
        <f>'Z01 01-10 Pol'!BB44</f>
        <v>0</v>
      </c>
      <c r="G9" s="335">
        <f>'Z01 01-10 Pol'!BC44</f>
        <v>0</v>
      </c>
      <c r="H9" s="335">
        <f>'Z01 01-10 Pol'!BD44</f>
        <v>0</v>
      </c>
      <c r="I9" s="336">
        <f>'Z01 01-10 Pol'!BE44</f>
        <v>0</v>
      </c>
    </row>
    <row r="10" spans="1:57" s="138" customFormat="1" x14ac:dyDescent="0.2">
      <c r="A10" s="333" t="str">
        <f>'Z01 01-10 Pol'!B45</f>
        <v>762</v>
      </c>
      <c r="B10" s="70" t="str">
        <f>'Z01 01-10 Pol'!C45</f>
        <v>Konstrukce tesařské</v>
      </c>
      <c r="D10" s="231"/>
      <c r="E10" s="334">
        <f>'Z01 01-10 Pol'!BA51</f>
        <v>0</v>
      </c>
      <c r="F10" s="335">
        <f>'Z01 01-10 Pol'!BB51</f>
        <v>0</v>
      </c>
      <c r="G10" s="335">
        <f>'Z01 01-10 Pol'!BC51</f>
        <v>0</v>
      </c>
      <c r="H10" s="335">
        <f>'Z01 01-10 Pol'!BD51</f>
        <v>0</v>
      </c>
      <c r="I10" s="336">
        <f>'Z01 01-10 Pol'!BE51</f>
        <v>0</v>
      </c>
    </row>
    <row r="11" spans="1:57" s="138" customFormat="1" x14ac:dyDescent="0.2">
      <c r="A11" s="333" t="str">
        <f>'Z01 01-10 Pol'!B52</f>
        <v>764</v>
      </c>
      <c r="B11" s="70" t="str">
        <f>'Z01 01-10 Pol'!C52</f>
        <v>Konstrukce klempířské</v>
      </c>
      <c r="D11" s="231"/>
      <c r="E11" s="334">
        <f>'Z01 01-10 Pol'!BA56</f>
        <v>0</v>
      </c>
      <c r="F11" s="335">
        <f>'Z01 01-10 Pol'!BB56</f>
        <v>0</v>
      </c>
      <c r="G11" s="335">
        <f>'Z01 01-10 Pol'!BC56</f>
        <v>0</v>
      </c>
      <c r="H11" s="335">
        <f>'Z01 01-10 Pol'!BD56</f>
        <v>0</v>
      </c>
      <c r="I11" s="336">
        <f>'Z01 01-10 Pol'!BE56</f>
        <v>0</v>
      </c>
    </row>
    <row r="12" spans="1:57" s="138" customFormat="1" x14ac:dyDescent="0.2">
      <c r="A12" s="333" t="str">
        <f>'Z01 01-10 Pol'!B57</f>
        <v>767</v>
      </c>
      <c r="B12" s="70" t="str">
        <f>'Z01 01-10 Pol'!C57</f>
        <v>Konstrukce zámečnické</v>
      </c>
      <c r="D12" s="231"/>
      <c r="E12" s="334">
        <f>'Z01 01-10 Pol'!BA65</f>
        <v>0</v>
      </c>
      <c r="F12" s="335">
        <f>'Z01 01-10 Pol'!BB65</f>
        <v>0</v>
      </c>
      <c r="G12" s="335">
        <f>'Z01 01-10 Pol'!BC65</f>
        <v>0</v>
      </c>
      <c r="H12" s="335">
        <f>'Z01 01-10 Pol'!BD65</f>
        <v>0</v>
      </c>
      <c r="I12" s="336">
        <f>'Z01 01-10 Pol'!BE65</f>
        <v>0</v>
      </c>
    </row>
    <row r="13" spans="1:57" s="138" customFormat="1" ht="13.5" thickBot="1" x14ac:dyDescent="0.25">
      <c r="A13" s="333" t="str">
        <f>'Z01 01-10 Pol'!B66</f>
        <v>D96</v>
      </c>
      <c r="B13" s="70" t="str">
        <f>'Z01 01-10 Pol'!C66</f>
        <v>Přesuny suti a vybouraných hmot</v>
      </c>
      <c r="D13" s="231"/>
      <c r="E13" s="334">
        <f>'Z01 01-10 Pol'!BA71</f>
        <v>0</v>
      </c>
      <c r="F13" s="335">
        <f>'Z01 01-10 Pol'!BB71</f>
        <v>0</v>
      </c>
      <c r="G13" s="335">
        <f>'Z01 01-10 Pol'!BC71</f>
        <v>0</v>
      </c>
      <c r="H13" s="335">
        <f>'Z01 01-10 Pol'!BD71</f>
        <v>0</v>
      </c>
      <c r="I13" s="336">
        <f>'Z01 01-10 Pol'!BE71</f>
        <v>0</v>
      </c>
    </row>
    <row r="14" spans="1:57" s="14" customFormat="1" ht="13.5" thickBot="1" x14ac:dyDescent="0.25">
      <c r="A14" s="232"/>
      <c r="B14" s="233" t="s">
        <v>79</v>
      </c>
      <c r="C14" s="233"/>
      <c r="D14" s="234"/>
      <c r="E14" s="235">
        <f>SUM(E7:E13)</f>
        <v>0</v>
      </c>
      <c r="F14" s="236">
        <f>SUM(F7:F13)</f>
        <v>0</v>
      </c>
      <c r="G14" s="236">
        <f>SUM(G7:G13)</f>
        <v>0</v>
      </c>
      <c r="H14" s="236">
        <f>SUM(H7:H13)</f>
        <v>0</v>
      </c>
      <c r="I14" s="237">
        <f>SUM(I7:I13)</f>
        <v>0</v>
      </c>
    </row>
    <row r="15" spans="1:57" x14ac:dyDescent="0.2">
      <c r="A15" s="138"/>
      <c r="B15" s="138"/>
      <c r="C15" s="138"/>
      <c r="D15" s="138"/>
      <c r="E15" s="138"/>
      <c r="F15" s="138"/>
      <c r="G15" s="138"/>
      <c r="H15" s="138"/>
      <c r="I15" s="138"/>
    </row>
    <row r="16" spans="1:57" ht="19.5" customHeight="1" x14ac:dyDescent="0.25">
      <c r="A16" s="223" t="s">
        <v>80</v>
      </c>
      <c r="B16" s="223"/>
      <c r="C16" s="223"/>
      <c r="D16" s="223"/>
      <c r="E16" s="223"/>
      <c r="F16" s="223"/>
      <c r="G16" s="238"/>
      <c r="H16" s="223"/>
      <c r="I16" s="223"/>
      <c r="BA16" s="144"/>
      <c r="BB16" s="144"/>
      <c r="BC16" s="144"/>
      <c r="BD16" s="144"/>
      <c r="BE16" s="144"/>
    </row>
    <row r="17" spans="1:53" ht="13.5" thickBot="1" x14ac:dyDescent="0.25"/>
    <row r="18" spans="1:53" x14ac:dyDescent="0.2">
      <c r="A18" s="176" t="s">
        <v>81</v>
      </c>
      <c r="B18" s="177"/>
      <c r="C18" s="177"/>
      <c r="D18" s="239"/>
      <c r="E18" s="240" t="s">
        <v>82</v>
      </c>
      <c r="F18" s="241" t="s">
        <v>12</v>
      </c>
      <c r="G18" s="242" t="s">
        <v>83</v>
      </c>
      <c r="H18" s="243"/>
      <c r="I18" s="244" t="s">
        <v>82</v>
      </c>
    </row>
    <row r="19" spans="1:53" x14ac:dyDescent="0.2">
      <c r="A19" s="168" t="s">
        <v>145</v>
      </c>
      <c r="B19" s="159"/>
      <c r="C19" s="159"/>
      <c r="D19" s="245"/>
      <c r="E19" s="246"/>
      <c r="F19" s="247"/>
      <c r="G19" s="248">
        <v>0</v>
      </c>
      <c r="H19" s="249"/>
      <c r="I19" s="250">
        <f>E19+F19*G19/100</f>
        <v>0</v>
      </c>
      <c r="BA19" s="1">
        <v>0</v>
      </c>
    </row>
    <row r="20" spans="1:53" x14ac:dyDescent="0.2">
      <c r="A20" s="168" t="s">
        <v>146</v>
      </c>
      <c r="B20" s="159"/>
      <c r="C20" s="159"/>
      <c r="D20" s="245"/>
      <c r="E20" s="246"/>
      <c r="F20" s="247"/>
      <c r="G20" s="248">
        <v>0</v>
      </c>
      <c r="H20" s="249"/>
      <c r="I20" s="250">
        <f>E20+F20*G20/100</f>
        <v>0</v>
      </c>
      <c r="BA20" s="1">
        <v>0</v>
      </c>
    </row>
    <row r="21" spans="1:53" x14ac:dyDescent="0.2">
      <c r="A21" s="168" t="s">
        <v>147</v>
      </c>
      <c r="B21" s="159"/>
      <c r="C21" s="159"/>
      <c r="D21" s="245"/>
      <c r="E21" s="246"/>
      <c r="F21" s="247"/>
      <c r="G21" s="248">
        <v>0</v>
      </c>
      <c r="H21" s="249"/>
      <c r="I21" s="250">
        <f>E21+F21*G21/100</f>
        <v>0</v>
      </c>
      <c r="BA21" s="1">
        <v>0</v>
      </c>
    </row>
    <row r="22" spans="1:53" x14ac:dyDescent="0.2">
      <c r="A22" s="168" t="s">
        <v>148</v>
      </c>
      <c r="B22" s="159"/>
      <c r="C22" s="159"/>
      <c r="D22" s="245"/>
      <c r="E22" s="246"/>
      <c r="F22" s="247"/>
      <c r="G22" s="248">
        <v>0</v>
      </c>
      <c r="H22" s="249"/>
      <c r="I22" s="250">
        <f>E22+F22*G22/100</f>
        <v>0</v>
      </c>
      <c r="BA22" s="1">
        <v>0</v>
      </c>
    </row>
    <row r="23" spans="1:53" x14ac:dyDescent="0.2">
      <c r="A23" s="168" t="s">
        <v>149</v>
      </c>
      <c r="B23" s="159"/>
      <c r="C23" s="159"/>
      <c r="D23" s="245"/>
      <c r="E23" s="246"/>
      <c r="F23" s="247"/>
      <c r="G23" s="248">
        <v>0</v>
      </c>
      <c r="H23" s="249"/>
      <c r="I23" s="250">
        <f>E23+F23*G23/100</f>
        <v>0</v>
      </c>
      <c r="BA23" s="1">
        <v>1</v>
      </c>
    </row>
    <row r="24" spans="1:53" x14ac:dyDescent="0.2">
      <c r="A24" s="168" t="s">
        <v>150</v>
      </c>
      <c r="B24" s="159"/>
      <c r="C24" s="159"/>
      <c r="D24" s="245"/>
      <c r="E24" s="246"/>
      <c r="F24" s="247"/>
      <c r="G24" s="248">
        <v>0</v>
      </c>
      <c r="H24" s="249"/>
      <c r="I24" s="250">
        <f>E24+F24*G24/100</f>
        <v>0</v>
      </c>
      <c r="BA24" s="1">
        <v>1</v>
      </c>
    </row>
    <row r="25" spans="1:53" x14ac:dyDescent="0.2">
      <c r="A25" s="168" t="s">
        <v>151</v>
      </c>
      <c r="B25" s="159"/>
      <c r="C25" s="159"/>
      <c r="D25" s="245"/>
      <c r="E25" s="246"/>
      <c r="F25" s="247"/>
      <c r="G25" s="248">
        <v>0</v>
      </c>
      <c r="H25" s="249"/>
      <c r="I25" s="250">
        <f>E25+F25*G25/100</f>
        <v>0</v>
      </c>
      <c r="BA25" s="1">
        <v>2</v>
      </c>
    </row>
    <row r="26" spans="1:53" x14ac:dyDescent="0.2">
      <c r="A26" s="168" t="s">
        <v>152</v>
      </c>
      <c r="B26" s="159"/>
      <c r="C26" s="159"/>
      <c r="D26" s="245"/>
      <c r="E26" s="246"/>
      <c r="F26" s="247"/>
      <c r="G26" s="248">
        <v>0</v>
      </c>
      <c r="H26" s="249"/>
      <c r="I26" s="250">
        <f>E26+F26*G26/100</f>
        <v>0</v>
      </c>
      <c r="BA26" s="1">
        <v>2</v>
      </c>
    </row>
    <row r="27" spans="1:53" ht="13.5" thickBot="1" x14ac:dyDescent="0.25">
      <c r="A27" s="251"/>
      <c r="B27" s="252" t="s">
        <v>84</v>
      </c>
      <c r="C27" s="253"/>
      <c r="D27" s="254"/>
      <c r="E27" s="255"/>
      <c r="F27" s="256"/>
      <c r="G27" s="256"/>
      <c r="H27" s="257">
        <f>SUM(I19:I26)</f>
        <v>0</v>
      </c>
      <c r="I27" s="258"/>
    </row>
    <row r="29" spans="1:53" x14ac:dyDescent="0.2">
      <c r="B29" s="14"/>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row r="78" spans="6:9" x14ac:dyDescent="0.2">
      <c r="F78" s="259"/>
      <c r="G78" s="260"/>
      <c r="H78" s="260"/>
      <c r="I78" s="54"/>
    </row>
  </sheetData>
  <mergeCells count="4">
    <mergeCell ref="A1:B1"/>
    <mergeCell ref="A2:B2"/>
    <mergeCell ref="G2:I2"/>
    <mergeCell ref="H27:I27"/>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CB189"/>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'I0 2 02-01 Rek'!H1</f>
        <v>02-01</v>
      </c>
      <c r="G3" s="269"/>
    </row>
    <row r="4" spans="1:80" ht="13.5" thickBot="1" x14ac:dyDescent="0.25">
      <c r="A4" s="270" t="s">
        <v>76</v>
      </c>
      <c r="B4" s="215"/>
      <c r="C4" s="216" t="s">
        <v>275</v>
      </c>
      <c r="D4" s="271"/>
      <c r="E4" s="272" t="str">
        <f>'I0 2 02-01 Rek'!G2</f>
        <v>Stavební práce IO 2</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278</v>
      </c>
      <c r="C8" s="296" t="s">
        <v>279</v>
      </c>
      <c r="D8" s="297" t="s">
        <v>195</v>
      </c>
      <c r="E8" s="298">
        <v>4.29</v>
      </c>
      <c r="F8" s="298">
        <v>0</v>
      </c>
      <c r="G8" s="299">
        <f>E8*F8</f>
        <v>0</v>
      </c>
      <c r="H8" s="300">
        <v>0</v>
      </c>
      <c r="I8" s="301">
        <f>E8*H8</f>
        <v>0</v>
      </c>
      <c r="J8" s="300">
        <v>-0.13800000000000001</v>
      </c>
      <c r="K8" s="301">
        <f>E8*J8</f>
        <v>-0.5920200000000001</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3"/>
      <c r="C9" s="304" t="s">
        <v>280</v>
      </c>
      <c r="D9" s="305"/>
      <c r="E9" s="305"/>
      <c r="F9" s="305"/>
      <c r="G9" s="306"/>
      <c r="I9" s="307"/>
      <c r="K9" s="307"/>
      <c r="L9" s="308" t="s">
        <v>280</v>
      </c>
      <c r="O9" s="293">
        <v>3</v>
      </c>
    </row>
    <row r="10" spans="1:80" x14ac:dyDescent="0.2">
      <c r="A10" s="302"/>
      <c r="B10" s="309"/>
      <c r="C10" s="310" t="s">
        <v>281</v>
      </c>
      <c r="D10" s="311"/>
      <c r="E10" s="312">
        <v>4.29</v>
      </c>
      <c r="F10" s="313"/>
      <c r="G10" s="314"/>
      <c r="H10" s="315"/>
      <c r="I10" s="307"/>
      <c r="J10" s="316"/>
      <c r="K10" s="307"/>
      <c r="M10" s="308" t="s">
        <v>281</v>
      </c>
      <c r="O10" s="293"/>
    </row>
    <row r="11" spans="1:80" x14ac:dyDescent="0.2">
      <c r="A11" s="294">
        <v>2</v>
      </c>
      <c r="B11" s="295" t="s">
        <v>282</v>
      </c>
      <c r="C11" s="296" t="s">
        <v>283</v>
      </c>
      <c r="D11" s="297" t="s">
        <v>195</v>
      </c>
      <c r="E11" s="298">
        <v>4.29</v>
      </c>
      <c r="F11" s="298">
        <v>0</v>
      </c>
      <c r="G11" s="299">
        <f>E11*F11</f>
        <v>0</v>
      </c>
      <c r="H11" s="300">
        <v>0</v>
      </c>
      <c r="I11" s="301">
        <f>E11*H11</f>
        <v>0</v>
      </c>
      <c r="J11" s="300">
        <v>-0.24</v>
      </c>
      <c r="K11" s="301">
        <f>E11*J11</f>
        <v>-1.0296000000000001</v>
      </c>
      <c r="O11" s="293">
        <v>2</v>
      </c>
      <c r="AA11" s="262">
        <v>1</v>
      </c>
      <c r="AB11" s="262">
        <v>0</v>
      </c>
      <c r="AC11" s="262">
        <v>0</v>
      </c>
      <c r="AZ11" s="262">
        <v>1</v>
      </c>
      <c r="BA11" s="262">
        <f>IF(AZ11=1,G11,0)</f>
        <v>0</v>
      </c>
      <c r="BB11" s="262">
        <f>IF(AZ11=2,G11,0)</f>
        <v>0</v>
      </c>
      <c r="BC11" s="262">
        <f>IF(AZ11=3,G11,0)</f>
        <v>0</v>
      </c>
      <c r="BD11" s="262">
        <f>IF(AZ11=4,G11,0)</f>
        <v>0</v>
      </c>
      <c r="BE11" s="262">
        <f>IF(AZ11=5,G11,0)</f>
        <v>0</v>
      </c>
      <c r="CA11" s="293">
        <v>1</v>
      </c>
      <c r="CB11" s="293">
        <v>0</v>
      </c>
    </row>
    <row r="12" spans="1:80" x14ac:dyDescent="0.2">
      <c r="A12" s="302"/>
      <c r="B12" s="309"/>
      <c r="C12" s="310" t="s">
        <v>281</v>
      </c>
      <c r="D12" s="311"/>
      <c r="E12" s="312">
        <v>4.29</v>
      </c>
      <c r="F12" s="313"/>
      <c r="G12" s="314"/>
      <c r="H12" s="315"/>
      <c r="I12" s="307"/>
      <c r="J12" s="316"/>
      <c r="K12" s="307"/>
      <c r="M12" s="308" t="s">
        <v>281</v>
      </c>
      <c r="O12" s="293"/>
    </row>
    <row r="13" spans="1:80" x14ac:dyDescent="0.2">
      <c r="A13" s="294">
        <v>3</v>
      </c>
      <c r="B13" s="295" t="s">
        <v>200</v>
      </c>
      <c r="C13" s="296" t="s">
        <v>201</v>
      </c>
      <c r="D13" s="297" t="s">
        <v>202</v>
      </c>
      <c r="E13" s="298">
        <v>2</v>
      </c>
      <c r="F13" s="298">
        <v>0</v>
      </c>
      <c r="G13" s="299">
        <f>E13*F13</f>
        <v>0</v>
      </c>
      <c r="H13" s="300">
        <v>0</v>
      </c>
      <c r="I13" s="301">
        <f>E13*H13</f>
        <v>0</v>
      </c>
      <c r="J13" s="300">
        <v>-0.22</v>
      </c>
      <c r="K13" s="301">
        <f>E13*J13</f>
        <v>-0.44</v>
      </c>
      <c r="O13" s="293">
        <v>2</v>
      </c>
      <c r="AA13" s="262">
        <v>1</v>
      </c>
      <c r="AB13" s="262">
        <v>1</v>
      </c>
      <c r="AC13" s="262">
        <v>1</v>
      </c>
      <c r="AZ13" s="262">
        <v>1</v>
      </c>
      <c r="BA13" s="262">
        <f>IF(AZ13=1,G13,0)</f>
        <v>0</v>
      </c>
      <c r="BB13" s="262">
        <f>IF(AZ13=2,G13,0)</f>
        <v>0</v>
      </c>
      <c r="BC13" s="262">
        <f>IF(AZ13=3,G13,0)</f>
        <v>0</v>
      </c>
      <c r="BD13" s="262">
        <f>IF(AZ13=4,G13,0)</f>
        <v>0</v>
      </c>
      <c r="BE13" s="262">
        <f>IF(AZ13=5,G13,0)</f>
        <v>0</v>
      </c>
      <c r="CA13" s="293">
        <v>1</v>
      </c>
      <c r="CB13" s="293">
        <v>1</v>
      </c>
    </row>
    <row r="14" spans="1:80" x14ac:dyDescent="0.2">
      <c r="A14" s="302"/>
      <c r="B14" s="309"/>
      <c r="C14" s="310" t="s">
        <v>154</v>
      </c>
      <c r="D14" s="311"/>
      <c r="E14" s="312">
        <v>2</v>
      </c>
      <c r="F14" s="313"/>
      <c r="G14" s="314"/>
      <c r="H14" s="315"/>
      <c r="I14" s="307"/>
      <c r="J14" s="316"/>
      <c r="K14" s="307"/>
      <c r="M14" s="308">
        <v>2</v>
      </c>
      <c r="O14" s="293"/>
    </row>
    <row r="15" spans="1:80" x14ac:dyDescent="0.2">
      <c r="A15" s="317"/>
      <c r="B15" s="318" t="s">
        <v>101</v>
      </c>
      <c r="C15" s="319" t="s">
        <v>192</v>
      </c>
      <c r="D15" s="320"/>
      <c r="E15" s="321"/>
      <c r="F15" s="322"/>
      <c r="G15" s="323">
        <f>SUM(G7:G14)</f>
        <v>0</v>
      </c>
      <c r="H15" s="324"/>
      <c r="I15" s="325">
        <f>SUM(I7:I14)</f>
        <v>0</v>
      </c>
      <c r="J15" s="324"/>
      <c r="K15" s="325">
        <f>SUM(K7:K14)</f>
        <v>-2.06162</v>
      </c>
      <c r="O15" s="293">
        <v>4</v>
      </c>
      <c r="BA15" s="326">
        <f>SUM(BA7:BA14)</f>
        <v>0</v>
      </c>
      <c r="BB15" s="326">
        <f>SUM(BB7:BB14)</f>
        <v>0</v>
      </c>
      <c r="BC15" s="326">
        <f>SUM(BC7:BC14)</f>
        <v>0</v>
      </c>
      <c r="BD15" s="326">
        <f>SUM(BD7:BD14)</f>
        <v>0</v>
      </c>
      <c r="BE15" s="326">
        <f>SUM(BE7:BE14)</f>
        <v>0</v>
      </c>
    </row>
    <row r="16" spans="1:80" x14ac:dyDescent="0.2">
      <c r="A16" s="283" t="s">
        <v>97</v>
      </c>
      <c r="B16" s="284" t="s">
        <v>204</v>
      </c>
      <c r="C16" s="285" t="s">
        <v>205</v>
      </c>
      <c r="D16" s="286"/>
      <c r="E16" s="287"/>
      <c r="F16" s="287"/>
      <c r="G16" s="288"/>
      <c r="H16" s="289"/>
      <c r="I16" s="290"/>
      <c r="J16" s="291"/>
      <c r="K16" s="292"/>
      <c r="O16" s="293">
        <v>1</v>
      </c>
    </row>
    <row r="17" spans="1:80" x14ac:dyDescent="0.2">
      <c r="A17" s="294">
        <v>4</v>
      </c>
      <c r="B17" s="295" t="s">
        <v>207</v>
      </c>
      <c r="C17" s="296" t="s">
        <v>208</v>
      </c>
      <c r="D17" s="297" t="s">
        <v>195</v>
      </c>
      <c r="E17" s="298">
        <v>4.29</v>
      </c>
      <c r="F17" s="298">
        <v>0</v>
      </c>
      <c r="G17" s="299">
        <f>E17*F17</f>
        <v>0</v>
      </c>
      <c r="H17" s="300">
        <v>0.30005999999999999</v>
      </c>
      <c r="I17" s="301">
        <f>E17*H17</f>
        <v>1.2872573999999999</v>
      </c>
      <c r="J17" s="300">
        <v>0</v>
      </c>
      <c r="K17" s="301">
        <f>E17*J17</f>
        <v>0</v>
      </c>
      <c r="O17" s="293">
        <v>2</v>
      </c>
      <c r="AA17" s="262">
        <v>1</v>
      </c>
      <c r="AB17" s="262">
        <v>0</v>
      </c>
      <c r="AC17" s="262">
        <v>0</v>
      </c>
      <c r="AZ17" s="262">
        <v>1</v>
      </c>
      <c r="BA17" s="262">
        <f>IF(AZ17=1,G17,0)</f>
        <v>0</v>
      </c>
      <c r="BB17" s="262">
        <f>IF(AZ17=2,G17,0)</f>
        <v>0</v>
      </c>
      <c r="BC17" s="262">
        <f>IF(AZ17=3,G17,0)</f>
        <v>0</v>
      </c>
      <c r="BD17" s="262">
        <f>IF(AZ17=4,G17,0)</f>
        <v>0</v>
      </c>
      <c r="BE17" s="262">
        <f>IF(AZ17=5,G17,0)</f>
        <v>0</v>
      </c>
      <c r="CA17" s="293">
        <v>1</v>
      </c>
      <c r="CB17" s="293">
        <v>0</v>
      </c>
    </row>
    <row r="18" spans="1:80" x14ac:dyDescent="0.2">
      <c r="A18" s="302"/>
      <c r="B18" s="303"/>
      <c r="C18" s="304" t="s">
        <v>209</v>
      </c>
      <c r="D18" s="305"/>
      <c r="E18" s="305"/>
      <c r="F18" s="305"/>
      <c r="G18" s="306"/>
      <c r="I18" s="307"/>
      <c r="K18" s="307"/>
      <c r="L18" s="308" t="s">
        <v>209</v>
      </c>
      <c r="O18" s="293">
        <v>3</v>
      </c>
    </row>
    <row r="19" spans="1:80" x14ac:dyDescent="0.2">
      <c r="A19" s="302"/>
      <c r="B19" s="309"/>
      <c r="C19" s="310" t="s">
        <v>281</v>
      </c>
      <c r="D19" s="311"/>
      <c r="E19" s="312">
        <v>4.29</v>
      </c>
      <c r="F19" s="313"/>
      <c r="G19" s="314"/>
      <c r="H19" s="315"/>
      <c r="I19" s="307"/>
      <c r="J19" s="316"/>
      <c r="K19" s="307"/>
      <c r="M19" s="308" t="s">
        <v>281</v>
      </c>
      <c r="O19" s="293"/>
    </row>
    <row r="20" spans="1:80" x14ac:dyDescent="0.2">
      <c r="A20" s="294">
        <v>5</v>
      </c>
      <c r="B20" s="295" t="s">
        <v>284</v>
      </c>
      <c r="C20" s="296" t="s">
        <v>285</v>
      </c>
      <c r="D20" s="297" t="s">
        <v>195</v>
      </c>
      <c r="E20" s="298">
        <v>4.29</v>
      </c>
      <c r="F20" s="298">
        <v>0</v>
      </c>
      <c r="G20" s="299">
        <f>E20*F20</f>
        <v>0</v>
      </c>
      <c r="H20" s="300">
        <v>7.1999999999999995E-2</v>
      </c>
      <c r="I20" s="301">
        <f>E20*H20</f>
        <v>0.30887999999999999</v>
      </c>
      <c r="J20" s="300">
        <v>0</v>
      </c>
      <c r="K20" s="301">
        <f>E20*J20</f>
        <v>0</v>
      </c>
      <c r="O20" s="293">
        <v>2</v>
      </c>
      <c r="AA20" s="262">
        <v>1</v>
      </c>
      <c r="AB20" s="262">
        <v>1</v>
      </c>
      <c r="AC20" s="262">
        <v>1</v>
      </c>
      <c r="AZ20" s="262">
        <v>1</v>
      </c>
      <c r="BA20" s="262">
        <f>IF(AZ20=1,G20,0)</f>
        <v>0</v>
      </c>
      <c r="BB20" s="262">
        <f>IF(AZ20=2,G20,0)</f>
        <v>0</v>
      </c>
      <c r="BC20" s="262">
        <f>IF(AZ20=3,G20,0)</f>
        <v>0</v>
      </c>
      <c r="BD20" s="262">
        <f>IF(AZ20=4,G20,0)</f>
        <v>0</v>
      </c>
      <c r="BE20" s="262">
        <f>IF(AZ20=5,G20,0)</f>
        <v>0</v>
      </c>
      <c r="CA20" s="293">
        <v>1</v>
      </c>
      <c r="CB20" s="293">
        <v>1</v>
      </c>
    </row>
    <row r="21" spans="1:80" x14ac:dyDescent="0.2">
      <c r="A21" s="302"/>
      <c r="B21" s="309"/>
      <c r="C21" s="310" t="s">
        <v>281</v>
      </c>
      <c r="D21" s="311"/>
      <c r="E21" s="312">
        <v>4.29</v>
      </c>
      <c r="F21" s="313"/>
      <c r="G21" s="314"/>
      <c r="H21" s="315"/>
      <c r="I21" s="307"/>
      <c r="J21" s="316"/>
      <c r="K21" s="307"/>
      <c r="M21" s="308" t="s">
        <v>281</v>
      </c>
      <c r="O21" s="293"/>
    </row>
    <row r="22" spans="1:80" x14ac:dyDescent="0.2">
      <c r="A22" s="317"/>
      <c r="B22" s="318" t="s">
        <v>101</v>
      </c>
      <c r="C22" s="319" t="s">
        <v>206</v>
      </c>
      <c r="D22" s="320"/>
      <c r="E22" s="321"/>
      <c r="F22" s="322"/>
      <c r="G22" s="323">
        <f>SUM(G16:G21)</f>
        <v>0</v>
      </c>
      <c r="H22" s="324"/>
      <c r="I22" s="325">
        <f>SUM(I16:I21)</f>
        <v>1.5961373999999999</v>
      </c>
      <c r="J22" s="324"/>
      <c r="K22" s="325">
        <f>SUM(K16:K21)</f>
        <v>0</v>
      </c>
      <c r="O22" s="293">
        <v>4</v>
      </c>
      <c r="BA22" s="326">
        <f>SUM(BA16:BA21)</f>
        <v>0</v>
      </c>
      <c r="BB22" s="326">
        <f>SUM(BB16:BB21)</f>
        <v>0</v>
      </c>
      <c r="BC22" s="326">
        <f>SUM(BC16:BC21)</f>
        <v>0</v>
      </c>
      <c r="BD22" s="326">
        <f>SUM(BD16:BD21)</f>
        <v>0</v>
      </c>
      <c r="BE22" s="326">
        <f>SUM(BE16:BE21)</f>
        <v>0</v>
      </c>
    </row>
    <row r="23" spans="1:80" x14ac:dyDescent="0.2">
      <c r="A23" s="283" t="s">
        <v>97</v>
      </c>
      <c r="B23" s="284" t="s">
        <v>286</v>
      </c>
      <c r="C23" s="285" t="s">
        <v>287</v>
      </c>
      <c r="D23" s="286"/>
      <c r="E23" s="287"/>
      <c r="F23" s="287"/>
      <c r="G23" s="288"/>
      <c r="H23" s="289"/>
      <c r="I23" s="290"/>
      <c r="J23" s="291"/>
      <c r="K23" s="292"/>
      <c r="O23" s="293">
        <v>1</v>
      </c>
    </row>
    <row r="24" spans="1:80" x14ac:dyDescent="0.2">
      <c r="A24" s="294">
        <v>6</v>
      </c>
      <c r="B24" s="295" t="s">
        <v>289</v>
      </c>
      <c r="C24" s="296" t="s">
        <v>290</v>
      </c>
      <c r="D24" s="297" t="s">
        <v>195</v>
      </c>
      <c r="E24" s="298">
        <v>0.3</v>
      </c>
      <c r="F24" s="298">
        <v>0</v>
      </c>
      <c r="G24" s="299">
        <f>E24*F24</f>
        <v>0</v>
      </c>
      <c r="H24" s="300">
        <v>0.10712000000000001</v>
      </c>
      <c r="I24" s="301">
        <f>E24*H24</f>
        <v>3.2135999999999998E-2</v>
      </c>
      <c r="J24" s="300">
        <v>0</v>
      </c>
      <c r="K24" s="301">
        <f>E24*J24</f>
        <v>0</v>
      </c>
      <c r="O24" s="293">
        <v>2</v>
      </c>
      <c r="AA24" s="262">
        <v>1</v>
      </c>
      <c r="AB24" s="262">
        <v>1</v>
      </c>
      <c r="AC24" s="262">
        <v>1</v>
      </c>
      <c r="AZ24" s="262">
        <v>1</v>
      </c>
      <c r="BA24" s="262">
        <f>IF(AZ24=1,G24,0)</f>
        <v>0</v>
      </c>
      <c r="BB24" s="262">
        <f>IF(AZ24=2,G24,0)</f>
        <v>0</v>
      </c>
      <c r="BC24" s="262">
        <f>IF(AZ24=3,G24,0)</f>
        <v>0</v>
      </c>
      <c r="BD24" s="262">
        <f>IF(AZ24=4,G24,0)</f>
        <v>0</v>
      </c>
      <c r="BE24" s="262">
        <f>IF(AZ24=5,G24,0)</f>
        <v>0</v>
      </c>
      <c r="CA24" s="293">
        <v>1</v>
      </c>
      <c r="CB24" s="293">
        <v>1</v>
      </c>
    </row>
    <row r="25" spans="1:80" x14ac:dyDescent="0.2">
      <c r="A25" s="302"/>
      <c r="B25" s="309"/>
      <c r="C25" s="310" t="s">
        <v>291</v>
      </c>
      <c r="D25" s="311"/>
      <c r="E25" s="312">
        <v>0.3</v>
      </c>
      <c r="F25" s="313"/>
      <c r="G25" s="314"/>
      <c r="H25" s="315"/>
      <c r="I25" s="307"/>
      <c r="J25" s="316"/>
      <c r="K25" s="307"/>
      <c r="M25" s="308" t="s">
        <v>291</v>
      </c>
      <c r="O25" s="293"/>
    </row>
    <row r="26" spans="1:80" x14ac:dyDescent="0.2">
      <c r="A26" s="317"/>
      <c r="B26" s="318" t="s">
        <v>101</v>
      </c>
      <c r="C26" s="319" t="s">
        <v>288</v>
      </c>
      <c r="D26" s="320"/>
      <c r="E26" s="321"/>
      <c r="F26" s="322"/>
      <c r="G26" s="323">
        <f>SUM(G23:G25)</f>
        <v>0</v>
      </c>
      <c r="H26" s="324"/>
      <c r="I26" s="325">
        <f>SUM(I23:I25)</f>
        <v>3.2135999999999998E-2</v>
      </c>
      <c r="J26" s="324"/>
      <c r="K26" s="325">
        <f>SUM(K23:K25)</f>
        <v>0</v>
      </c>
      <c r="O26" s="293">
        <v>4</v>
      </c>
      <c r="BA26" s="326">
        <f>SUM(BA23:BA25)</f>
        <v>0</v>
      </c>
      <c r="BB26" s="326">
        <f>SUM(BB23:BB25)</f>
        <v>0</v>
      </c>
      <c r="BC26" s="326">
        <f>SUM(BC23:BC25)</f>
        <v>0</v>
      </c>
      <c r="BD26" s="326">
        <f>SUM(BD23:BD25)</f>
        <v>0</v>
      </c>
      <c r="BE26" s="326">
        <f>SUM(BE23:BE25)</f>
        <v>0</v>
      </c>
    </row>
    <row r="27" spans="1:80" x14ac:dyDescent="0.2">
      <c r="A27" s="283" t="s">
        <v>97</v>
      </c>
      <c r="B27" s="284" t="s">
        <v>216</v>
      </c>
      <c r="C27" s="285" t="s">
        <v>217</v>
      </c>
      <c r="D27" s="286"/>
      <c r="E27" s="287"/>
      <c r="F27" s="287"/>
      <c r="G27" s="288"/>
      <c r="H27" s="289"/>
      <c r="I27" s="290"/>
      <c r="J27" s="291"/>
      <c r="K27" s="292"/>
      <c r="O27" s="293">
        <v>1</v>
      </c>
    </row>
    <row r="28" spans="1:80" ht="22.5" x14ac:dyDescent="0.2">
      <c r="A28" s="294">
        <v>7</v>
      </c>
      <c r="B28" s="295" t="s">
        <v>219</v>
      </c>
      <c r="C28" s="296" t="s">
        <v>220</v>
      </c>
      <c r="D28" s="297" t="s">
        <v>202</v>
      </c>
      <c r="E28" s="298">
        <v>2</v>
      </c>
      <c r="F28" s="298">
        <v>0</v>
      </c>
      <c r="G28" s="299">
        <f>E28*F28</f>
        <v>0</v>
      </c>
      <c r="H28" s="300">
        <v>0.19189000000000001</v>
      </c>
      <c r="I28" s="301">
        <f>E28*H28</f>
        <v>0.38378000000000001</v>
      </c>
      <c r="J28" s="300">
        <v>0</v>
      </c>
      <c r="K28" s="301">
        <f>E28*J28</f>
        <v>0</v>
      </c>
      <c r="O28" s="293">
        <v>2</v>
      </c>
      <c r="AA28" s="262">
        <v>1</v>
      </c>
      <c r="AB28" s="262">
        <v>1</v>
      </c>
      <c r="AC28" s="262">
        <v>1</v>
      </c>
      <c r="AZ28" s="262">
        <v>1</v>
      </c>
      <c r="BA28" s="262">
        <f>IF(AZ28=1,G28,0)</f>
        <v>0</v>
      </c>
      <c r="BB28" s="262">
        <f>IF(AZ28=2,G28,0)</f>
        <v>0</v>
      </c>
      <c r="BC28" s="262">
        <f>IF(AZ28=3,G28,0)</f>
        <v>0</v>
      </c>
      <c r="BD28" s="262">
        <f>IF(AZ28=4,G28,0)</f>
        <v>0</v>
      </c>
      <c r="BE28" s="262">
        <f>IF(AZ28=5,G28,0)</f>
        <v>0</v>
      </c>
      <c r="CA28" s="293">
        <v>1</v>
      </c>
      <c r="CB28" s="293">
        <v>1</v>
      </c>
    </row>
    <row r="29" spans="1:80" x14ac:dyDescent="0.2">
      <c r="A29" s="302"/>
      <c r="B29" s="309"/>
      <c r="C29" s="310" t="s">
        <v>154</v>
      </c>
      <c r="D29" s="311"/>
      <c r="E29" s="312">
        <v>2</v>
      </c>
      <c r="F29" s="313"/>
      <c r="G29" s="314"/>
      <c r="H29" s="315"/>
      <c r="I29" s="307"/>
      <c r="J29" s="316"/>
      <c r="K29" s="307"/>
      <c r="M29" s="308">
        <v>2</v>
      </c>
      <c r="O29" s="293"/>
    </row>
    <row r="30" spans="1:80" x14ac:dyDescent="0.2">
      <c r="A30" s="317"/>
      <c r="B30" s="318" t="s">
        <v>101</v>
      </c>
      <c r="C30" s="319" t="s">
        <v>218</v>
      </c>
      <c r="D30" s="320"/>
      <c r="E30" s="321"/>
      <c r="F30" s="322"/>
      <c r="G30" s="323">
        <f>SUM(G27:G29)</f>
        <v>0</v>
      </c>
      <c r="H30" s="324"/>
      <c r="I30" s="325">
        <f>SUM(I27:I29)</f>
        <v>0.38378000000000001</v>
      </c>
      <c r="J30" s="324"/>
      <c r="K30" s="325">
        <f>SUM(K27:K29)</f>
        <v>0</v>
      </c>
      <c r="O30" s="293">
        <v>4</v>
      </c>
      <c r="BA30" s="326">
        <f>SUM(BA27:BA29)</f>
        <v>0</v>
      </c>
      <c r="BB30" s="326">
        <f>SUM(BB27:BB29)</f>
        <v>0</v>
      </c>
      <c r="BC30" s="326">
        <f>SUM(BC27:BC29)</f>
        <v>0</v>
      </c>
      <c r="BD30" s="326">
        <f>SUM(BD27:BD29)</f>
        <v>0</v>
      </c>
      <c r="BE30" s="326">
        <f>SUM(BE27:BE29)</f>
        <v>0</v>
      </c>
    </row>
    <row r="31" spans="1:80" x14ac:dyDescent="0.2">
      <c r="A31" s="283" t="s">
        <v>97</v>
      </c>
      <c r="B31" s="284" t="s">
        <v>292</v>
      </c>
      <c r="C31" s="285" t="s">
        <v>293</v>
      </c>
      <c r="D31" s="286"/>
      <c r="E31" s="287"/>
      <c r="F31" s="287"/>
      <c r="G31" s="288"/>
      <c r="H31" s="289"/>
      <c r="I31" s="290"/>
      <c r="J31" s="291"/>
      <c r="K31" s="292"/>
      <c r="O31" s="293">
        <v>1</v>
      </c>
    </row>
    <row r="32" spans="1:80" x14ac:dyDescent="0.2">
      <c r="A32" s="294">
        <v>8</v>
      </c>
      <c r="B32" s="295" t="s">
        <v>295</v>
      </c>
      <c r="C32" s="296" t="s">
        <v>296</v>
      </c>
      <c r="D32" s="297" t="s">
        <v>265</v>
      </c>
      <c r="E32" s="298">
        <v>2</v>
      </c>
      <c r="F32" s="298">
        <v>0</v>
      </c>
      <c r="G32" s="299">
        <f>E32*F32</f>
        <v>0</v>
      </c>
      <c r="H32" s="300">
        <v>0</v>
      </c>
      <c r="I32" s="301">
        <f>E32*H32</f>
        <v>0</v>
      </c>
      <c r="J32" s="300">
        <v>-1E-3</v>
      </c>
      <c r="K32" s="301">
        <f>E32*J32</f>
        <v>-2E-3</v>
      </c>
      <c r="O32" s="293">
        <v>2</v>
      </c>
      <c r="AA32" s="262">
        <v>1</v>
      </c>
      <c r="AB32" s="262">
        <v>1</v>
      </c>
      <c r="AC32" s="262">
        <v>1</v>
      </c>
      <c r="AZ32" s="262">
        <v>1</v>
      </c>
      <c r="BA32" s="262">
        <f>IF(AZ32=1,G32,0)</f>
        <v>0</v>
      </c>
      <c r="BB32" s="262">
        <f>IF(AZ32=2,G32,0)</f>
        <v>0</v>
      </c>
      <c r="BC32" s="262">
        <f>IF(AZ32=3,G32,0)</f>
        <v>0</v>
      </c>
      <c r="BD32" s="262">
        <f>IF(AZ32=4,G32,0)</f>
        <v>0</v>
      </c>
      <c r="BE32" s="262">
        <f>IF(AZ32=5,G32,0)</f>
        <v>0</v>
      </c>
      <c r="CA32" s="293">
        <v>1</v>
      </c>
      <c r="CB32" s="293">
        <v>1</v>
      </c>
    </row>
    <row r="33" spans="1:80" x14ac:dyDescent="0.2">
      <c r="A33" s="302"/>
      <c r="B33" s="309"/>
      <c r="C33" s="310" t="s">
        <v>154</v>
      </c>
      <c r="D33" s="311"/>
      <c r="E33" s="312">
        <v>2</v>
      </c>
      <c r="F33" s="313"/>
      <c r="G33" s="314"/>
      <c r="H33" s="315"/>
      <c r="I33" s="307"/>
      <c r="J33" s="316"/>
      <c r="K33" s="307"/>
      <c r="M33" s="308">
        <v>2</v>
      </c>
      <c r="O33" s="293"/>
    </row>
    <row r="34" spans="1:80" x14ac:dyDescent="0.2">
      <c r="A34" s="294">
        <v>9</v>
      </c>
      <c r="B34" s="295" t="s">
        <v>297</v>
      </c>
      <c r="C34" s="296" t="s">
        <v>298</v>
      </c>
      <c r="D34" s="297" t="s">
        <v>202</v>
      </c>
      <c r="E34" s="298">
        <v>2</v>
      </c>
      <c r="F34" s="298">
        <v>0</v>
      </c>
      <c r="G34" s="299">
        <f>E34*F34</f>
        <v>0</v>
      </c>
      <c r="H34" s="300">
        <v>4.8999999999999998E-4</v>
      </c>
      <c r="I34" s="301">
        <f>E34*H34</f>
        <v>9.7999999999999997E-4</v>
      </c>
      <c r="J34" s="300">
        <v>-1.2999999999999999E-2</v>
      </c>
      <c r="K34" s="301">
        <f>E34*J34</f>
        <v>-2.5999999999999999E-2</v>
      </c>
      <c r="O34" s="293">
        <v>2</v>
      </c>
      <c r="AA34" s="262">
        <v>1</v>
      </c>
      <c r="AB34" s="262">
        <v>1</v>
      </c>
      <c r="AC34" s="262">
        <v>1</v>
      </c>
      <c r="AZ34" s="262">
        <v>1</v>
      </c>
      <c r="BA34" s="262">
        <f>IF(AZ34=1,G34,0)</f>
        <v>0</v>
      </c>
      <c r="BB34" s="262">
        <f>IF(AZ34=2,G34,0)</f>
        <v>0</v>
      </c>
      <c r="BC34" s="262">
        <f>IF(AZ34=3,G34,0)</f>
        <v>0</v>
      </c>
      <c r="BD34" s="262">
        <f>IF(AZ34=4,G34,0)</f>
        <v>0</v>
      </c>
      <c r="BE34" s="262">
        <f>IF(AZ34=5,G34,0)</f>
        <v>0</v>
      </c>
      <c r="CA34" s="293">
        <v>1</v>
      </c>
      <c r="CB34" s="293">
        <v>1</v>
      </c>
    </row>
    <row r="35" spans="1:80" x14ac:dyDescent="0.2">
      <c r="A35" s="302"/>
      <c r="B35" s="303"/>
      <c r="C35" s="304"/>
      <c r="D35" s="305"/>
      <c r="E35" s="305"/>
      <c r="F35" s="305"/>
      <c r="G35" s="306"/>
      <c r="I35" s="307"/>
      <c r="K35" s="307"/>
      <c r="L35" s="308"/>
      <c r="O35" s="293">
        <v>3</v>
      </c>
    </row>
    <row r="36" spans="1:80" x14ac:dyDescent="0.2">
      <c r="A36" s="302"/>
      <c r="B36" s="309"/>
      <c r="C36" s="310" t="s">
        <v>154</v>
      </c>
      <c r="D36" s="311"/>
      <c r="E36" s="312">
        <v>2</v>
      </c>
      <c r="F36" s="313"/>
      <c r="G36" s="314"/>
      <c r="H36" s="315"/>
      <c r="I36" s="307"/>
      <c r="J36" s="316"/>
      <c r="K36" s="307"/>
      <c r="M36" s="308">
        <v>2</v>
      </c>
      <c r="O36" s="293"/>
    </row>
    <row r="37" spans="1:80" x14ac:dyDescent="0.2">
      <c r="A37" s="317"/>
      <c r="B37" s="318" t="s">
        <v>101</v>
      </c>
      <c r="C37" s="319" t="s">
        <v>294</v>
      </c>
      <c r="D37" s="320"/>
      <c r="E37" s="321"/>
      <c r="F37" s="322"/>
      <c r="G37" s="323">
        <f>SUM(G31:G36)</f>
        <v>0</v>
      </c>
      <c r="H37" s="324"/>
      <c r="I37" s="325">
        <f>SUM(I31:I36)</f>
        <v>9.7999999999999997E-4</v>
      </c>
      <c r="J37" s="324"/>
      <c r="K37" s="325">
        <f>SUM(K31:K36)</f>
        <v>-2.7999999999999997E-2</v>
      </c>
      <c r="O37" s="293">
        <v>4</v>
      </c>
      <c r="BA37" s="326">
        <f>SUM(BA31:BA36)</f>
        <v>0</v>
      </c>
      <c r="BB37" s="326">
        <f>SUM(BB31:BB36)</f>
        <v>0</v>
      </c>
      <c r="BC37" s="326">
        <f>SUM(BC31:BC36)</f>
        <v>0</v>
      </c>
      <c r="BD37" s="326">
        <f>SUM(BD31:BD36)</f>
        <v>0</v>
      </c>
      <c r="BE37" s="326">
        <f>SUM(BE31:BE36)</f>
        <v>0</v>
      </c>
    </row>
    <row r="38" spans="1:80" x14ac:dyDescent="0.2">
      <c r="A38" s="283" t="s">
        <v>97</v>
      </c>
      <c r="B38" s="284" t="s">
        <v>222</v>
      </c>
      <c r="C38" s="285" t="s">
        <v>223</v>
      </c>
      <c r="D38" s="286"/>
      <c r="E38" s="287"/>
      <c r="F38" s="287"/>
      <c r="G38" s="288"/>
      <c r="H38" s="289"/>
      <c r="I38" s="290"/>
      <c r="J38" s="291"/>
      <c r="K38" s="292"/>
      <c r="O38" s="293">
        <v>1</v>
      </c>
    </row>
    <row r="39" spans="1:80" x14ac:dyDescent="0.2">
      <c r="A39" s="294">
        <v>10</v>
      </c>
      <c r="B39" s="295" t="s">
        <v>225</v>
      </c>
      <c r="C39" s="296" t="s">
        <v>226</v>
      </c>
      <c r="D39" s="297" t="s">
        <v>227</v>
      </c>
      <c r="E39" s="298">
        <v>2.0130333999999999</v>
      </c>
      <c r="F39" s="298">
        <v>0</v>
      </c>
      <c r="G39" s="299">
        <f>E39*F39</f>
        <v>0</v>
      </c>
      <c r="H39" s="300">
        <v>0</v>
      </c>
      <c r="I39" s="301">
        <f>E39*H39</f>
        <v>0</v>
      </c>
      <c r="J39" s="300"/>
      <c r="K39" s="301">
        <f>E39*J39</f>
        <v>0</v>
      </c>
      <c r="O39" s="293">
        <v>2</v>
      </c>
      <c r="AA39" s="262">
        <v>7</v>
      </c>
      <c r="AB39" s="262">
        <v>1</v>
      </c>
      <c r="AC39" s="262">
        <v>2</v>
      </c>
      <c r="AZ39" s="262">
        <v>1</v>
      </c>
      <c r="BA39" s="262">
        <f>IF(AZ39=1,G39,0)</f>
        <v>0</v>
      </c>
      <c r="BB39" s="262">
        <f>IF(AZ39=2,G39,0)</f>
        <v>0</v>
      </c>
      <c r="BC39" s="262">
        <f>IF(AZ39=3,G39,0)</f>
        <v>0</v>
      </c>
      <c r="BD39" s="262">
        <f>IF(AZ39=4,G39,0)</f>
        <v>0</v>
      </c>
      <c r="BE39" s="262">
        <f>IF(AZ39=5,G39,0)</f>
        <v>0</v>
      </c>
      <c r="CA39" s="293">
        <v>7</v>
      </c>
      <c r="CB39" s="293">
        <v>1</v>
      </c>
    </row>
    <row r="40" spans="1:80" x14ac:dyDescent="0.2">
      <c r="A40" s="317"/>
      <c r="B40" s="318" t="s">
        <v>101</v>
      </c>
      <c r="C40" s="319" t="s">
        <v>224</v>
      </c>
      <c r="D40" s="320"/>
      <c r="E40" s="321"/>
      <c r="F40" s="322"/>
      <c r="G40" s="323">
        <f>SUM(G38:G39)</f>
        <v>0</v>
      </c>
      <c r="H40" s="324"/>
      <c r="I40" s="325">
        <f>SUM(I38:I39)</f>
        <v>0</v>
      </c>
      <c r="J40" s="324"/>
      <c r="K40" s="325">
        <f>SUM(K38:K39)</f>
        <v>0</v>
      </c>
      <c r="O40" s="293">
        <v>4</v>
      </c>
      <c r="BA40" s="326">
        <f>SUM(BA38:BA39)</f>
        <v>0</v>
      </c>
      <c r="BB40" s="326">
        <f>SUM(BB38:BB39)</f>
        <v>0</v>
      </c>
      <c r="BC40" s="326">
        <f>SUM(BC38:BC39)</f>
        <v>0</v>
      </c>
      <c r="BD40" s="326">
        <f>SUM(BD38:BD39)</f>
        <v>0</v>
      </c>
      <c r="BE40" s="326">
        <f>SUM(BE38:BE39)</f>
        <v>0</v>
      </c>
    </row>
    <row r="41" spans="1:80" x14ac:dyDescent="0.2">
      <c r="A41" s="283" t="s">
        <v>97</v>
      </c>
      <c r="B41" s="284" t="s">
        <v>299</v>
      </c>
      <c r="C41" s="285" t="s">
        <v>300</v>
      </c>
      <c r="D41" s="286"/>
      <c r="E41" s="287"/>
      <c r="F41" s="287"/>
      <c r="G41" s="288"/>
      <c r="H41" s="289"/>
      <c r="I41" s="290"/>
      <c r="J41" s="291"/>
      <c r="K41" s="292"/>
      <c r="O41" s="293">
        <v>1</v>
      </c>
    </row>
    <row r="42" spans="1:80" x14ac:dyDescent="0.2">
      <c r="A42" s="294">
        <v>11</v>
      </c>
      <c r="B42" s="295" t="s">
        <v>302</v>
      </c>
      <c r="C42" s="296" t="s">
        <v>303</v>
      </c>
      <c r="D42" s="297" t="s">
        <v>265</v>
      </c>
      <c r="E42" s="298">
        <v>12</v>
      </c>
      <c r="F42" s="298">
        <v>0</v>
      </c>
      <c r="G42" s="299">
        <f>E42*F42</f>
        <v>0</v>
      </c>
      <c r="H42" s="300">
        <v>0</v>
      </c>
      <c r="I42" s="301">
        <f>E42*H42</f>
        <v>0</v>
      </c>
      <c r="J42" s="300">
        <v>0</v>
      </c>
      <c r="K42" s="301">
        <f>E42*J42</f>
        <v>0</v>
      </c>
      <c r="O42" s="293">
        <v>2</v>
      </c>
      <c r="AA42" s="262">
        <v>1</v>
      </c>
      <c r="AB42" s="262">
        <v>0</v>
      </c>
      <c r="AC42" s="262">
        <v>0</v>
      </c>
      <c r="AZ42" s="262">
        <v>4</v>
      </c>
      <c r="BA42" s="262">
        <f>IF(AZ42=1,G42,0)</f>
        <v>0</v>
      </c>
      <c r="BB42" s="262">
        <f>IF(AZ42=2,G42,0)</f>
        <v>0</v>
      </c>
      <c r="BC42" s="262">
        <f>IF(AZ42=3,G42,0)</f>
        <v>0</v>
      </c>
      <c r="BD42" s="262">
        <f>IF(AZ42=4,G42,0)</f>
        <v>0</v>
      </c>
      <c r="BE42" s="262">
        <f>IF(AZ42=5,G42,0)</f>
        <v>0</v>
      </c>
      <c r="CA42" s="293">
        <v>1</v>
      </c>
      <c r="CB42" s="293">
        <v>0</v>
      </c>
    </row>
    <row r="43" spans="1:80" x14ac:dyDescent="0.2">
      <c r="A43" s="302"/>
      <c r="B43" s="309"/>
      <c r="C43" s="310" t="s">
        <v>304</v>
      </c>
      <c r="D43" s="311"/>
      <c r="E43" s="312">
        <v>12</v>
      </c>
      <c r="F43" s="313"/>
      <c r="G43" s="314"/>
      <c r="H43" s="315"/>
      <c r="I43" s="307"/>
      <c r="J43" s="316"/>
      <c r="K43" s="307"/>
      <c r="M43" s="308" t="s">
        <v>304</v>
      </c>
      <c r="O43" s="293"/>
    </row>
    <row r="44" spans="1:80" ht="22.5" x14ac:dyDescent="0.2">
      <c r="A44" s="294">
        <v>12</v>
      </c>
      <c r="B44" s="295" t="s">
        <v>305</v>
      </c>
      <c r="C44" s="296" t="s">
        <v>306</v>
      </c>
      <c r="D44" s="297" t="s">
        <v>265</v>
      </c>
      <c r="E44" s="298">
        <v>12</v>
      </c>
      <c r="F44" s="298">
        <v>0</v>
      </c>
      <c r="G44" s="299">
        <f>E44*F44</f>
        <v>0</v>
      </c>
      <c r="H44" s="300">
        <v>0</v>
      </c>
      <c r="I44" s="301">
        <f>E44*H44</f>
        <v>0</v>
      </c>
      <c r="J44" s="300">
        <v>0</v>
      </c>
      <c r="K44" s="301">
        <f>E44*J44</f>
        <v>0</v>
      </c>
      <c r="O44" s="293">
        <v>2</v>
      </c>
      <c r="AA44" s="262">
        <v>1</v>
      </c>
      <c r="AB44" s="262">
        <v>0</v>
      </c>
      <c r="AC44" s="262">
        <v>0</v>
      </c>
      <c r="AZ44" s="262">
        <v>4</v>
      </c>
      <c r="BA44" s="262">
        <f>IF(AZ44=1,G44,0)</f>
        <v>0</v>
      </c>
      <c r="BB44" s="262">
        <f>IF(AZ44=2,G44,0)</f>
        <v>0</v>
      </c>
      <c r="BC44" s="262">
        <f>IF(AZ44=3,G44,0)</f>
        <v>0</v>
      </c>
      <c r="BD44" s="262">
        <f>IF(AZ44=4,G44,0)</f>
        <v>0</v>
      </c>
      <c r="BE44" s="262">
        <f>IF(AZ44=5,G44,0)</f>
        <v>0</v>
      </c>
      <c r="CA44" s="293">
        <v>1</v>
      </c>
      <c r="CB44" s="293">
        <v>0</v>
      </c>
    </row>
    <row r="45" spans="1:80" x14ac:dyDescent="0.2">
      <c r="A45" s="302"/>
      <c r="B45" s="309"/>
      <c r="C45" s="310" t="s">
        <v>304</v>
      </c>
      <c r="D45" s="311"/>
      <c r="E45" s="312">
        <v>12</v>
      </c>
      <c r="F45" s="313"/>
      <c r="G45" s="314"/>
      <c r="H45" s="315"/>
      <c r="I45" s="307"/>
      <c r="J45" s="316"/>
      <c r="K45" s="307"/>
      <c r="M45" s="308" t="s">
        <v>304</v>
      </c>
      <c r="O45" s="293"/>
    </row>
    <row r="46" spans="1:80" ht="22.5" x14ac:dyDescent="0.2">
      <c r="A46" s="294">
        <v>13</v>
      </c>
      <c r="B46" s="295" t="s">
        <v>307</v>
      </c>
      <c r="C46" s="296" t="s">
        <v>308</v>
      </c>
      <c r="D46" s="297" t="s">
        <v>265</v>
      </c>
      <c r="E46" s="298">
        <v>4</v>
      </c>
      <c r="F46" s="298">
        <v>0</v>
      </c>
      <c r="G46" s="299">
        <f>E46*F46</f>
        <v>0</v>
      </c>
      <c r="H46" s="300">
        <v>2.1000000000000001E-4</v>
      </c>
      <c r="I46" s="301">
        <f>E46*H46</f>
        <v>8.4000000000000003E-4</v>
      </c>
      <c r="J46" s="300">
        <v>0</v>
      </c>
      <c r="K46" s="301">
        <f>E46*J46</f>
        <v>0</v>
      </c>
      <c r="O46" s="293">
        <v>2</v>
      </c>
      <c r="AA46" s="262">
        <v>1</v>
      </c>
      <c r="AB46" s="262">
        <v>9</v>
      </c>
      <c r="AC46" s="262">
        <v>9</v>
      </c>
      <c r="AZ46" s="262">
        <v>4</v>
      </c>
      <c r="BA46" s="262">
        <f>IF(AZ46=1,G46,0)</f>
        <v>0</v>
      </c>
      <c r="BB46" s="262">
        <f>IF(AZ46=2,G46,0)</f>
        <v>0</v>
      </c>
      <c r="BC46" s="262">
        <f>IF(AZ46=3,G46,0)</f>
        <v>0</v>
      </c>
      <c r="BD46" s="262">
        <f>IF(AZ46=4,G46,0)</f>
        <v>0</v>
      </c>
      <c r="BE46" s="262">
        <f>IF(AZ46=5,G46,0)</f>
        <v>0</v>
      </c>
      <c r="CA46" s="293">
        <v>1</v>
      </c>
      <c r="CB46" s="293">
        <v>9</v>
      </c>
    </row>
    <row r="47" spans="1:80" x14ac:dyDescent="0.2">
      <c r="A47" s="302"/>
      <c r="B47" s="303"/>
      <c r="C47" s="304"/>
      <c r="D47" s="305"/>
      <c r="E47" s="305"/>
      <c r="F47" s="305"/>
      <c r="G47" s="306"/>
      <c r="I47" s="307"/>
      <c r="K47" s="307"/>
      <c r="L47" s="308"/>
      <c r="O47" s="293">
        <v>3</v>
      </c>
    </row>
    <row r="48" spans="1:80" x14ac:dyDescent="0.2">
      <c r="A48" s="302"/>
      <c r="B48" s="309"/>
      <c r="C48" s="310" t="s">
        <v>309</v>
      </c>
      <c r="D48" s="311"/>
      <c r="E48" s="312">
        <v>4</v>
      </c>
      <c r="F48" s="313"/>
      <c r="G48" s="314"/>
      <c r="H48" s="315"/>
      <c r="I48" s="307"/>
      <c r="J48" s="316"/>
      <c r="K48" s="307"/>
      <c r="M48" s="308">
        <v>4</v>
      </c>
      <c r="O48" s="293"/>
    </row>
    <row r="49" spans="1:80" ht="22.5" x14ac:dyDescent="0.2">
      <c r="A49" s="294">
        <v>14</v>
      </c>
      <c r="B49" s="295" t="s">
        <v>310</v>
      </c>
      <c r="C49" s="296" t="s">
        <v>311</v>
      </c>
      <c r="D49" s="297" t="s">
        <v>265</v>
      </c>
      <c r="E49" s="298">
        <v>4</v>
      </c>
      <c r="F49" s="298">
        <v>0</v>
      </c>
      <c r="G49" s="299">
        <f>E49*F49</f>
        <v>0</v>
      </c>
      <c r="H49" s="300">
        <v>2.9999999999999997E-4</v>
      </c>
      <c r="I49" s="301">
        <f>E49*H49</f>
        <v>1.1999999999999999E-3</v>
      </c>
      <c r="J49" s="300">
        <v>0</v>
      </c>
      <c r="K49" s="301">
        <f>E49*J49</f>
        <v>0</v>
      </c>
      <c r="O49" s="293">
        <v>2</v>
      </c>
      <c r="AA49" s="262">
        <v>1</v>
      </c>
      <c r="AB49" s="262">
        <v>0</v>
      </c>
      <c r="AC49" s="262">
        <v>0</v>
      </c>
      <c r="AZ49" s="262">
        <v>4</v>
      </c>
      <c r="BA49" s="262">
        <f>IF(AZ49=1,G49,0)</f>
        <v>0</v>
      </c>
      <c r="BB49" s="262">
        <f>IF(AZ49=2,G49,0)</f>
        <v>0</v>
      </c>
      <c r="BC49" s="262">
        <f>IF(AZ49=3,G49,0)</f>
        <v>0</v>
      </c>
      <c r="BD49" s="262">
        <f>IF(AZ49=4,G49,0)</f>
        <v>0</v>
      </c>
      <c r="BE49" s="262">
        <f>IF(AZ49=5,G49,0)</f>
        <v>0</v>
      </c>
      <c r="CA49" s="293">
        <v>1</v>
      </c>
      <c r="CB49" s="293">
        <v>0</v>
      </c>
    </row>
    <row r="50" spans="1:80" x14ac:dyDescent="0.2">
      <c r="A50" s="302"/>
      <c r="B50" s="309"/>
      <c r="C50" s="310" t="s">
        <v>309</v>
      </c>
      <c r="D50" s="311"/>
      <c r="E50" s="312">
        <v>4</v>
      </c>
      <c r="F50" s="313"/>
      <c r="G50" s="314"/>
      <c r="H50" s="315"/>
      <c r="I50" s="307"/>
      <c r="J50" s="316"/>
      <c r="K50" s="307"/>
      <c r="M50" s="308">
        <v>4</v>
      </c>
      <c r="O50" s="293"/>
    </row>
    <row r="51" spans="1:80" ht="22.5" x14ac:dyDescent="0.2">
      <c r="A51" s="294">
        <v>15</v>
      </c>
      <c r="B51" s="295" t="s">
        <v>312</v>
      </c>
      <c r="C51" s="296" t="s">
        <v>313</v>
      </c>
      <c r="D51" s="297" t="s">
        <v>265</v>
      </c>
      <c r="E51" s="298">
        <v>4</v>
      </c>
      <c r="F51" s="298">
        <v>0</v>
      </c>
      <c r="G51" s="299">
        <f>E51*F51</f>
        <v>0</v>
      </c>
      <c r="H51" s="300">
        <v>2.9999999999999997E-4</v>
      </c>
      <c r="I51" s="301">
        <f>E51*H51</f>
        <v>1.1999999999999999E-3</v>
      </c>
      <c r="J51" s="300">
        <v>0</v>
      </c>
      <c r="K51" s="301">
        <f>E51*J51</f>
        <v>0</v>
      </c>
      <c r="O51" s="293">
        <v>2</v>
      </c>
      <c r="AA51" s="262">
        <v>1</v>
      </c>
      <c r="AB51" s="262">
        <v>0</v>
      </c>
      <c r="AC51" s="262">
        <v>0</v>
      </c>
      <c r="AZ51" s="262">
        <v>4</v>
      </c>
      <c r="BA51" s="262">
        <f>IF(AZ51=1,G51,0)</f>
        <v>0</v>
      </c>
      <c r="BB51" s="262">
        <f>IF(AZ51=2,G51,0)</f>
        <v>0</v>
      </c>
      <c r="BC51" s="262">
        <f>IF(AZ51=3,G51,0)</f>
        <v>0</v>
      </c>
      <c r="BD51" s="262">
        <f>IF(AZ51=4,G51,0)</f>
        <v>0</v>
      </c>
      <c r="BE51" s="262">
        <f>IF(AZ51=5,G51,0)</f>
        <v>0</v>
      </c>
      <c r="CA51" s="293">
        <v>1</v>
      </c>
      <c r="CB51" s="293">
        <v>0</v>
      </c>
    </row>
    <row r="52" spans="1:80" x14ac:dyDescent="0.2">
      <c r="A52" s="302"/>
      <c r="B52" s="309"/>
      <c r="C52" s="310" t="s">
        <v>309</v>
      </c>
      <c r="D52" s="311"/>
      <c r="E52" s="312">
        <v>4</v>
      </c>
      <c r="F52" s="313"/>
      <c r="G52" s="314"/>
      <c r="H52" s="315"/>
      <c r="I52" s="307"/>
      <c r="J52" s="316"/>
      <c r="K52" s="307"/>
      <c r="M52" s="308">
        <v>4</v>
      </c>
      <c r="O52" s="293"/>
    </row>
    <row r="53" spans="1:80" ht="22.5" x14ac:dyDescent="0.2">
      <c r="A53" s="294">
        <v>16</v>
      </c>
      <c r="B53" s="295" t="s">
        <v>314</v>
      </c>
      <c r="C53" s="296" t="s">
        <v>315</v>
      </c>
      <c r="D53" s="297" t="s">
        <v>202</v>
      </c>
      <c r="E53" s="298">
        <v>150.6</v>
      </c>
      <c r="F53" s="298">
        <v>0</v>
      </c>
      <c r="G53" s="299">
        <f>E53*F53</f>
        <v>0</v>
      </c>
      <c r="H53" s="300">
        <v>9.3000000000000005E-4</v>
      </c>
      <c r="I53" s="301">
        <f>E53*H53</f>
        <v>0.14005800000000002</v>
      </c>
      <c r="J53" s="300">
        <v>0</v>
      </c>
      <c r="K53" s="301">
        <f>E53*J53</f>
        <v>0</v>
      </c>
      <c r="O53" s="293">
        <v>2</v>
      </c>
      <c r="AA53" s="262">
        <v>1</v>
      </c>
      <c r="AB53" s="262">
        <v>9</v>
      </c>
      <c r="AC53" s="262">
        <v>9</v>
      </c>
      <c r="AZ53" s="262">
        <v>4</v>
      </c>
      <c r="BA53" s="262">
        <f>IF(AZ53=1,G53,0)</f>
        <v>0</v>
      </c>
      <c r="BB53" s="262">
        <f>IF(AZ53=2,G53,0)</f>
        <v>0</v>
      </c>
      <c r="BC53" s="262">
        <f>IF(AZ53=3,G53,0)</f>
        <v>0</v>
      </c>
      <c r="BD53" s="262">
        <f>IF(AZ53=4,G53,0)</f>
        <v>0</v>
      </c>
      <c r="BE53" s="262">
        <f>IF(AZ53=5,G53,0)</f>
        <v>0</v>
      </c>
      <c r="CA53" s="293">
        <v>1</v>
      </c>
      <c r="CB53" s="293">
        <v>9</v>
      </c>
    </row>
    <row r="54" spans="1:80" x14ac:dyDescent="0.2">
      <c r="A54" s="302"/>
      <c r="B54" s="309"/>
      <c r="C54" s="310" t="s">
        <v>316</v>
      </c>
      <c r="D54" s="311"/>
      <c r="E54" s="312">
        <v>120.6</v>
      </c>
      <c r="F54" s="313"/>
      <c r="G54" s="314"/>
      <c r="H54" s="315"/>
      <c r="I54" s="307"/>
      <c r="J54" s="316"/>
      <c r="K54" s="307"/>
      <c r="M54" s="308" t="s">
        <v>316</v>
      </c>
      <c r="O54" s="293"/>
    </row>
    <row r="55" spans="1:80" x14ac:dyDescent="0.2">
      <c r="A55" s="302"/>
      <c r="B55" s="309"/>
      <c r="C55" s="310" t="s">
        <v>317</v>
      </c>
      <c r="D55" s="311"/>
      <c r="E55" s="312">
        <v>30</v>
      </c>
      <c r="F55" s="313"/>
      <c r="G55" s="314"/>
      <c r="H55" s="315"/>
      <c r="I55" s="307"/>
      <c r="J55" s="316"/>
      <c r="K55" s="307"/>
      <c r="M55" s="308">
        <v>30</v>
      </c>
      <c r="O55" s="293"/>
    </row>
    <row r="56" spans="1:80" ht="22.5" x14ac:dyDescent="0.2">
      <c r="A56" s="294">
        <v>17</v>
      </c>
      <c r="B56" s="295" t="s">
        <v>318</v>
      </c>
      <c r="C56" s="296" t="s">
        <v>319</v>
      </c>
      <c r="D56" s="297" t="s">
        <v>202</v>
      </c>
      <c r="E56" s="298">
        <v>2</v>
      </c>
      <c r="F56" s="298">
        <v>0</v>
      </c>
      <c r="G56" s="299">
        <f>E56*F56</f>
        <v>0</v>
      </c>
      <c r="H56" s="300">
        <v>9.3000000000000005E-4</v>
      </c>
      <c r="I56" s="301">
        <f>E56*H56</f>
        <v>1.8600000000000001E-3</v>
      </c>
      <c r="J56" s="300">
        <v>0</v>
      </c>
      <c r="K56" s="301">
        <f>E56*J56</f>
        <v>0</v>
      </c>
      <c r="O56" s="293">
        <v>2</v>
      </c>
      <c r="AA56" s="262">
        <v>1</v>
      </c>
      <c r="AB56" s="262">
        <v>9</v>
      </c>
      <c r="AC56" s="262">
        <v>9</v>
      </c>
      <c r="AZ56" s="262">
        <v>4</v>
      </c>
      <c r="BA56" s="262">
        <f>IF(AZ56=1,G56,0)</f>
        <v>0</v>
      </c>
      <c r="BB56" s="262">
        <f>IF(AZ56=2,G56,0)</f>
        <v>0</v>
      </c>
      <c r="BC56" s="262">
        <f>IF(AZ56=3,G56,0)</f>
        <v>0</v>
      </c>
      <c r="BD56" s="262">
        <f>IF(AZ56=4,G56,0)</f>
        <v>0</v>
      </c>
      <c r="BE56" s="262">
        <f>IF(AZ56=5,G56,0)</f>
        <v>0</v>
      </c>
      <c r="CA56" s="293">
        <v>1</v>
      </c>
      <c r="CB56" s="293">
        <v>9</v>
      </c>
    </row>
    <row r="57" spans="1:80" x14ac:dyDescent="0.2">
      <c r="A57" s="302"/>
      <c r="B57" s="309"/>
      <c r="C57" s="310" t="s">
        <v>154</v>
      </c>
      <c r="D57" s="311"/>
      <c r="E57" s="312">
        <v>2</v>
      </c>
      <c r="F57" s="313"/>
      <c r="G57" s="314"/>
      <c r="H57" s="315"/>
      <c r="I57" s="307"/>
      <c r="J57" s="316"/>
      <c r="K57" s="307"/>
      <c r="M57" s="308">
        <v>2</v>
      </c>
      <c r="O57" s="293"/>
    </row>
    <row r="58" spans="1:80" ht="22.5" x14ac:dyDescent="0.2">
      <c r="A58" s="294">
        <v>18</v>
      </c>
      <c r="B58" s="295" t="s">
        <v>320</v>
      </c>
      <c r="C58" s="296" t="s">
        <v>321</v>
      </c>
      <c r="D58" s="297" t="s">
        <v>322</v>
      </c>
      <c r="E58" s="298">
        <v>12</v>
      </c>
      <c r="F58" s="298">
        <v>0</v>
      </c>
      <c r="G58" s="299">
        <f>E58*F58</f>
        <v>0</v>
      </c>
      <c r="H58" s="300">
        <v>0</v>
      </c>
      <c r="I58" s="301">
        <f>E58*H58</f>
        <v>0</v>
      </c>
      <c r="J58" s="300">
        <v>0</v>
      </c>
      <c r="K58" s="301">
        <f>E58*J58</f>
        <v>0</v>
      </c>
      <c r="O58" s="293">
        <v>2</v>
      </c>
      <c r="AA58" s="262">
        <v>1</v>
      </c>
      <c r="AB58" s="262">
        <v>9</v>
      </c>
      <c r="AC58" s="262">
        <v>9</v>
      </c>
      <c r="AZ58" s="262">
        <v>4</v>
      </c>
      <c r="BA58" s="262">
        <f>IF(AZ58=1,G58,0)</f>
        <v>0</v>
      </c>
      <c r="BB58" s="262">
        <f>IF(AZ58=2,G58,0)</f>
        <v>0</v>
      </c>
      <c r="BC58" s="262">
        <f>IF(AZ58=3,G58,0)</f>
        <v>0</v>
      </c>
      <c r="BD58" s="262">
        <f>IF(AZ58=4,G58,0)</f>
        <v>0</v>
      </c>
      <c r="BE58" s="262">
        <f>IF(AZ58=5,G58,0)</f>
        <v>0</v>
      </c>
      <c r="CA58" s="293">
        <v>1</v>
      </c>
      <c r="CB58" s="293">
        <v>9</v>
      </c>
    </row>
    <row r="59" spans="1:80" ht="22.5" x14ac:dyDescent="0.2">
      <c r="A59" s="294">
        <v>19</v>
      </c>
      <c r="B59" s="295" t="s">
        <v>323</v>
      </c>
      <c r="C59" s="296" t="s">
        <v>324</v>
      </c>
      <c r="D59" s="297" t="s">
        <v>325</v>
      </c>
      <c r="E59" s="298">
        <v>150.6</v>
      </c>
      <c r="F59" s="298">
        <v>0</v>
      </c>
      <c r="G59" s="299">
        <f>E59*F59</f>
        <v>0</v>
      </c>
      <c r="H59" s="300">
        <v>0</v>
      </c>
      <c r="I59" s="301">
        <f>E59*H59</f>
        <v>0</v>
      </c>
      <c r="J59" s="300">
        <v>0</v>
      </c>
      <c r="K59" s="301">
        <f>E59*J59</f>
        <v>0</v>
      </c>
      <c r="O59" s="293">
        <v>2</v>
      </c>
      <c r="AA59" s="262">
        <v>1</v>
      </c>
      <c r="AB59" s="262">
        <v>9</v>
      </c>
      <c r="AC59" s="262">
        <v>9</v>
      </c>
      <c r="AZ59" s="262">
        <v>4</v>
      </c>
      <c r="BA59" s="262">
        <f>IF(AZ59=1,G59,0)</f>
        <v>0</v>
      </c>
      <c r="BB59" s="262">
        <f>IF(AZ59=2,G59,0)</f>
        <v>0</v>
      </c>
      <c r="BC59" s="262">
        <f>IF(AZ59=3,G59,0)</f>
        <v>0</v>
      </c>
      <c r="BD59" s="262">
        <f>IF(AZ59=4,G59,0)</f>
        <v>0</v>
      </c>
      <c r="BE59" s="262">
        <f>IF(AZ59=5,G59,0)</f>
        <v>0</v>
      </c>
      <c r="CA59" s="293">
        <v>1</v>
      </c>
      <c r="CB59" s="293">
        <v>9</v>
      </c>
    </row>
    <row r="60" spans="1:80" x14ac:dyDescent="0.2">
      <c r="A60" s="302"/>
      <c r="B60" s="303"/>
      <c r="C60" s="304" t="s">
        <v>326</v>
      </c>
      <c r="D60" s="305"/>
      <c r="E60" s="305"/>
      <c r="F60" s="305"/>
      <c r="G60" s="306"/>
      <c r="I60" s="307"/>
      <c r="K60" s="307"/>
      <c r="L60" s="308" t="s">
        <v>326</v>
      </c>
      <c r="O60" s="293">
        <v>3</v>
      </c>
    </row>
    <row r="61" spans="1:80" x14ac:dyDescent="0.2">
      <c r="A61" s="302"/>
      <c r="B61" s="309"/>
      <c r="C61" s="310" t="s">
        <v>316</v>
      </c>
      <c r="D61" s="311"/>
      <c r="E61" s="312">
        <v>120.6</v>
      </c>
      <c r="F61" s="313"/>
      <c r="G61" s="314"/>
      <c r="H61" s="315"/>
      <c r="I61" s="307"/>
      <c r="J61" s="316"/>
      <c r="K61" s="307"/>
      <c r="M61" s="308" t="s">
        <v>316</v>
      </c>
      <c r="O61" s="293"/>
    </row>
    <row r="62" spans="1:80" x14ac:dyDescent="0.2">
      <c r="A62" s="302"/>
      <c r="B62" s="309"/>
      <c r="C62" s="310" t="s">
        <v>317</v>
      </c>
      <c r="D62" s="311"/>
      <c r="E62" s="312">
        <v>30</v>
      </c>
      <c r="F62" s="313"/>
      <c r="G62" s="314"/>
      <c r="H62" s="315"/>
      <c r="I62" s="307"/>
      <c r="J62" s="316"/>
      <c r="K62" s="307"/>
      <c r="M62" s="308">
        <v>30</v>
      </c>
      <c r="O62" s="293"/>
    </row>
    <row r="63" spans="1:80" x14ac:dyDescent="0.2">
      <c r="A63" s="294">
        <v>20</v>
      </c>
      <c r="B63" s="295" t="s">
        <v>327</v>
      </c>
      <c r="C63" s="296" t="s">
        <v>328</v>
      </c>
      <c r="D63" s="297" t="s">
        <v>100</v>
      </c>
      <c r="E63" s="298">
        <v>4</v>
      </c>
      <c r="F63" s="298">
        <v>0</v>
      </c>
      <c r="G63" s="299">
        <f>E63*F63</f>
        <v>0</v>
      </c>
      <c r="H63" s="300">
        <v>0</v>
      </c>
      <c r="I63" s="301">
        <f>E63*H63</f>
        <v>0</v>
      </c>
      <c r="J63" s="300">
        <v>0</v>
      </c>
      <c r="K63" s="301">
        <f>E63*J63</f>
        <v>0</v>
      </c>
      <c r="O63" s="293">
        <v>2</v>
      </c>
      <c r="AA63" s="262">
        <v>1</v>
      </c>
      <c r="AB63" s="262">
        <v>9</v>
      </c>
      <c r="AC63" s="262">
        <v>9</v>
      </c>
      <c r="AZ63" s="262">
        <v>4</v>
      </c>
      <c r="BA63" s="262">
        <f>IF(AZ63=1,G63,0)</f>
        <v>0</v>
      </c>
      <c r="BB63" s="262">
        <f>IF(AZ63=2,G63,0)</f>
        <v>0</v>
      </c>
      <c r="BC63" s="262">
        <f>IF(AZ63=3,G63,0)</f>
        <v>0</v>
      </c>
      <c r="BD63" s="262">
        <f>IF(AZ63=4,G63,0)</f>
        <v>0</v>
      </c>
      <c r="BE63" s="262">
        <f>IF(AZ63=5,G63,0)</f>
        <v>0</v>
      </c>
      <c r="CA63" s="293">
        <v>1</v>
      </c>
      <c r="CB63" s="293">
        <v>9</v>
      </c>
    </row>
    <row r="64" spans="1:80" x14ac:dyDescent="0.2">
      <c r="A64" s="294">
        <v>21</v>
      </c>
      <c r="B64" s="295" t="s">
        <v>329</v>
      </c>
      <c r="C64" s="296" t="s">
        <v>330</v>
      </c>
      <c r="D64" s="297" t="s">
        <v>100</v>
      </c>
      <c r="E64" s="298">
        <v>4</v>
      </c>
      <c r="F64" s="298">
        <v>0</v>
      </c>
      <c r="G64" s="299">
        <f>E64*F64</f>
        <v>0</v>
      </c>
      <c r="H64" s="300">
        <v>0</v>
      </c>
      <c r="I64" s="301">
        <f>E64*H64</f>
        <v>0</v>
      </c>
      <c r="J64" s="300">
        <v>0</v>
      </c>
      <c r="K64" s="301">
        <f>E64*J64</f>
        <v>0</v>
      </c>
      <c r="O64" s="293">
        <v>2</v>
      </c>
      <c r="AA64" s="262">
        <v>1</v>
      </c>
      <c r="AB64" s="262">
        <v>9</v>
      </c>
      <c r="AC64" s="262">
        <v>9</v>
      </c>
      <c r="AZ64" s="262">
        <v>4</v>
      </c>
      <c r="BA64" s="262">
        <f>IF(AZ64=1,G64,0)</f>
        <v>0</v>
      </c>
      <c r="BB64" s="262">
        <f>IF(AZ64=2,G64,0)</f>
        <v>0</v>
      </c>
      <c r="BC64" s="262">
        <f>IF(AZ64=3,G64,0)</f>
        <v>0</v>
      </c>
      <c r="BD64" s="262">
        <f>IF(AZ64=4,G64,0)</f>
        <v>0</v>
      </c>
      <c r="BE64" s="262">
        <f>IF(AZ64=5,G64,0)</f>
        <v>0</v>
      </c>
      <c r="CA64" s="293">
        <v>1</v>
      </c>
      <c r="CB64" s="293">
        <v>9</v>
      </c>
    </row>
    <row r="65" spans="1:80" ht="22.5" x14ac:dyDescent="0.2">
      <c r="A65" s="294">
        <v>22</v>
      </c>
      <c r="B65" s="295" t="s">
        <v>331</v>
      </c>
      <c r="C65" s="296" t="s">
        <v>332</v>
      </c>
      <c r="D65" s="297" t="s">
        <v>325</v>
      </c>
      <c r="E65" s="298">
        <v>153.1</v>
      </c>
      <c r="F65" s="298">
        <v>0</v>
      </c>
      <c r="G65" s="299">
        <f>E65*F65</f>
        <v>0</v>
      </c>
      <c r="H65" s="300">
        <v>0</v>
      </c>
      <c r="I65" s="301">
        <f>E65*H65</f>
        <v>0</v>
      </c>
      <c r="J65" s="300">
        <v>0</v>
      </c>
      <c r="K65" s="301">
        <f>E65*J65</f>
        <v>0</v>
      </c>
      <c r="O65" s="293">
        <v>2</v>
      </c>
      <c r="AA65" s="262">
        <v>1</v>
      </c>
      <c r="AB65" s="262">
        <v>9</v>
      </c>
      <c r="AC65" s="262">
        <v>9</v>
      </c>
      <c r="AZ65" s="262">
        <v>4</v>
      </c>
      <c r="BA65" s="262">
        <f>IF(AZ65=1,G65,0)</f>
        <v>0</v>
      </c>
      <c r="BB65" s="262">
        <f>IF(AZ65=2,G65,0)</f>
        <v>0</v>
      </c>
      <c r="BC65" s="262">
        <f>IF(AZ65=3,G65,0)</f>
        <v>0</v>
      </c>
      <c r="BD65" s="262">
        <f>IF(AZ65=4,G65,0)</f>
        <v>0</v>
      </c>
      <c r="BE65" s="262">
        <f>IF(AZ65=5,G65,0)</f>
        <v>0</v>
      </c>
      <c r="CA65" s="293">
        <v>1</v>
      </c>
      <c r="CB65" s="293">
        <v>9</v>
      </c>
    </row>
    <row r="66" spans="1:80" x14ac:dyDescent="0.2">
      <c r="A66" s="302"/>
      <c r="B66" s="303"/>
      <c r="C66" s="304" t="s">
        <v>333</v>
      </c>
      <c r="D66" s="305"/>
      <c r="E66" s="305"/>
      <c r="F66" s="305"/>
      <c r="G66" s="306"/>
      <c r="I66" s="307"/>
      <c r="K66" s="307"/>
      <c r="L66" s="308" t="s">
        <v>333</v>
      </c>
      <c r="O66" s="293">
        <v>3</v>
      </c>
    </row>
    <row r="67" spans="1:80" x14ac:dyDescent="0.2">
      <c r="A67" s="302"/>
      <c r="B67" s="309"/>
      <c r="C67" s="310" t="s">
        <v>334</v>
      </c>
      <c r="D67" s="311"/>
      <c r="E67" s="312">
        <v>153.1</v>
      </c>
      <c r="F67" s="313"/>
      <c r="G67" s="314"/>
      <c r="H67" s="315"/>
      <c r="I67" s="307"/>
      <c r="J67" s="316"/>
      <c r="K67" s="307"/>
      <c r="M67" s="308" t="s">
        <v>334</v>
      </c>
      <c r="O67" s="293"/>
    </row>
    <row r="68" spans="1:80" ht="22.5" x14ac:dyDescent="0.2">
      <c r="A68" s="294">
        <v>23</v>
      </c>
      <c r="B68" s="295" t="s">
        <v>335</v>
      </c>
      <c r="C68" s="296" t="s">
        <v>336</v>
      </c>
      <c r="D68" s="297" t="s">
        <v>325</v>
      </c>
      <c r="E68" s="298">
        <v>2.4</v>
      </c>
      <c r="F68" s="298">
        <v>0</v>
      </c>
      <c r="G68" s="299">
        <f>E68*F68</f>
        <v>0</v>
      </c>
      <c r="H68" s="300">
        <v>0</v>
      </c>
      <c r="I68" s="301">
        <f>E68*H68</f>
        <v>0</v>
      </c>
      <c r="J68" s="300">
        <v>0</v>
      </c>
      <c r="K68" s="301">
        <f>E68*J68</f>
        <v>0</v>
      </c>
      <c r="O68" s="293">
        <v>2</v>
      </c>
      <c r="AA68" s="262">
        <v>1</v>
      </c>
      <c r="AB68" s="262">
        <v>9</v>
      </c>
      <c r="AC68" s="262">
        <v>9</v>
      </c>
      <c r="AZ68" s="262">
        <v>4</v>
      </c>
      <c r="BA68" s="262">
        <f>IF(AZ68=1,G68,0)</f>
        <v>0</v>
      </c>
      <c r="BB68" s="262">
        <f>IF(AZ68=2,G68,0)</f>
        <v>0</v>
      </c>
      <c r="BC68" s="262">
        <f>IF(AZ68=3,G68,0)</f>
        <v>0</v>
      </c>
      <c r="BD68" s="262">
        <f>IF(AZ68=4,G68,0)</f>
        <v>0</v>
      </c>
      <c r="BE68" s="262">
        <f>IF(AZ68=5,G68,0)</f>
        <v>0</v>
      </c>
      <c r="CA68" s="293">
        <v>1</v>
      </c>
      <c r="CB68" s="293">
        <v>9</v>
      </c>
    </row>
    <row r="69" spans="1:80" x14ac:dyDescent="0.2">
      <c r="A69" s="302"/>
      <c r="B69" s="303"/>
      <c r="C69" s="304" t="s">
        <v>337</v>
      </c>
      <c r="D69" s="305"/>
      <c r="E69" s="305"/>
      <c r="F69" s="305"/>
      <c r="G69" s="306"/>
      <c r="I69" s="307"/>
      <c r="K69" s="307"/>
      <c r="L69" s="308" t="s">
        <v>337</v>
      </c>
      <c r="O69" s="293">
        <v>3</v>
      </c>
    </row>
    <row r="70" spans="1:80" x14ac:dyDescent="0.2">
      <c r="A70" s="302"/>
      <c r="B70" s="309"/>
      <c r="C70" s="310" t="s">
        <v>338</v>
      </c>
      <c r="D70" s="311"/>
      <c r="E70" s="312">
        <v>2.4</v>
      </c>
      <c r="F70" s="313"/>
      <c r="G70" s="314"/>
      <c r="H70" s="315"/>
      <c r="I70" s="307"/>
      <c r="J70" s="316"/>
      <c r="K70" s="307"/>
      <c r="M70" s="308" t="s">
        <v>338</v>
      </c>
      <c r="O70" s="293"/>
    </row>
    <row r="71" spans="1:80" ht="22.5" x14ac:dyDescent="0.2">
      <c r="A71" s="294">
        <v>24</v>
      </c>
      <c r="B71" s="295" t="s">
        <v>339</v>
      </c>
      <c r="C71" s="296" t="s">
        <v>340</v>
      </c>
      <c r="D71" s="297" t="s">
        <v>100</v>
      </c>
      <c r="E71" s="298">
        <v>4</v>
      </c>
      <c r="F71" s="298">
        <v>0</v>
      </c>
      <c r="G71" s="299">
        <f>E71*F71</f>
        <v>0</v>
      </c>
      <c r="H71" s="300">
        <v>0</v>
      </c>
      <c r="I71" s="301">
        <f>E71*H71</f>
        <v>0</v>
      </c>
      <c r="J71" s="300">
        <v>0</v>
      </c>
      <c r="K71" s="301">
        <f>E71*J71</f>
        <v>0</v>
      </c>
      <c r="O71" s="293">
        <v>2</v>
      </c>
      <c r="AA71" s="262">
        <v>1</v>
      </c>
      <c r="AB71" s="262">
        <v>9</v>
      </c>
      <c r="AC71" s="262">
        <v>9</v>
      </c>
      <c r="AZ71" s="262">
        <v>4</v>
      </c>
      <c r="BA71" s="262">
        <f>IF(AZ71=1,G71,0)</f>
        <v>0</v>
      </c>
      <c r="BB71" s="262">
        <f>IF(AZ71=2,G71,0)</f>
        <v>0</v>
      </c>
      <c r="BC71" s="262">
        <f>IF(AZ71=3,G71,0)</f>
        <v>0</v>
      </c>
      <c r="BD71" s="262">
        <f>IF(AZ71=4,G71,0)</f>
        <v>0</v>
      </c>
      <c r="BE71" s="262">
        <f>IF(AZ71=5,G71,0)</f>
        <v>0</v>
      </c>
      <c r="CA71" s="293">
        <v>1</v>
      </c>
      <c r="CB71" s="293">
        <v>9</v>
      </c>
    </row>
    <row r="72" spans="1:80" x14ac:dyDescent="0.2">
      <c r="A72" s="302"/>
      <c r="B72" s="303"/>
      <c r="C72" s="304" t="s">
        <v>341</v>
      </c>
      <c r="D72" s="305"/>
      <c r="E72" s="305"/>
      <c r="F72" s="305"/>
      <c r="G72" s="306"/>
      <c r="I72" s="307"/>
      <c r="K72" s="307"/>
      <c r="L72" s="308" t="s">
        <v>341</v>
      </c>
      <c r="O72" s="293">
        <v>3</v>
      </c>
    </row>
    <row r="73" spans="1:80" x14ac:dyDescent="0.2">
      <c r="A73" s="302"/>
      <c r="B73" s="303"/>
      <c r="C73" s="304" t="s">
        <v>342</v>
      </c>
      <c r="D73" s="305"/>
      <c r="E73" s="305"/>
      <c r="F73" s="305"/>
      <c r="G73" s="306"/>
      <c r="I73" s="307"/>
      <c r="K73" s="307"/>
      <c r="L73" s="308" t="s">
        <v>342</v>
      </c>
      <c r="O73" s="293">
        <v>3</v>
      </c>
    </row>
    <row r="74" spans="1:80" x14ac:dyDescent="0.2">
      <c r="A74" s="302"/>
      <c r="B74" s="303"/>
      <c r="C74" s="304" t="s">
        <v>343</v>
      </c>
      <c r="D74" s="305"/>
      <c r="E74" s="305"/>
      <c r="F74" s="305"/>
      <c r="G74" s="306"/>
      <c r="I74" s="307"/>
      <c r="K74" s="307"/>
      <c r="L74" s="308" t="s">
        <v>343</v>
      </c>
      <c r="O74" s="293">
        <v>3</v>
      </c>
    </row>
    <row r="75" spans="1:80" x14ac:dyDescent="0.2">
      <c r="A75" s="302"/>
      <c r="B75" s="303"/>
      <c r="C75" s="304" t="s">
        <v>344</v>
      </c>
      <c r="D75" s="305"/>
      <c r="E75" s="305"/>
      <c r="F75" s="305"/>
      <c r="G75" s="306"/>
      <c r="I75" s="307"/>
      <c r="K75" s="307"/>
      <c r="L75" s="308" t="s">
        <v>344</v>
      </c>
      <c r="O75" s="293">
        <v>3</v>
      </c>
    </row>
    <row r="76" spans="1:80" x14ac:dyDescent="0.2">
      <c r="A76" s="302"/>
      <c r="B76" s="303"/>
      <c r="C76" s="304" t="s">
        <v>345</v>
      </c>
      <c r="D76" s="305"/>
      <c r="E76" s="305"/>
      <c r="F76" s="305"/>
      <c r="G76" s="306"/>
      <c r="I76" s="307"/>
      <c r="K76" s="307"/>
      <c r="L76" s="308" t="s">
        <v>345</v>
      </c>
      <c r="O76" s="293">
        <v>3</v>
      </c>
    </row>
    <row r="77" spans="1:80" x14ac:dyDescent="0.2">
      <c r="A77" s="302"/>
      <c r="B77" s="303"/>
      <c r="C77" s="304" t="s">
        <v>346</v>
      </c>
      <c r="D77" s="305"/>
      <c r="E77" s="305"/>
      <c r="F77" s="305"/>
      <c r="G77" s="306"/>
      <c r="I77" s="307"/>
      <c r="K77" s="307"/>
      <c r="L77" s="308" t="s">
        <v>346</v>
      </c>
      <c r="O77" s="293">
        <v>3</v>
      </c>
    </row>
    <row r="78" spans="1:80" x14ac:dyDescent="0.2">
      <c r="A78" s="302"/>
      <c r="B78" s="303"/>
      <c r="C78" s="304" t="s">
        <v>347</v>
      </c>
      <c r="D78" s="305"/>
      <c r="E78" s="305"/>
      <c r="F78" s="305"/>
      <c r="G78" s="306"/>
      <c r="I78" s="307"/>
      <c r="K78" s="307"/>
      <c r="L78" s="308" t="s">
        <v>347</v>
      </c>
      <c r="O78" s="293">
        <v>3</v>
      </c>
    </row>
    <row r="79" spans="1:80" x14ac:dyDescent="0.2">
      <c r="A79" s="294">
        <v>25</v>
      </c>
      <c r="B79" s="295" t="s">
        <v>348</v>
      </c>
      <c r="C79" s="296" t="s">
        <v>349</v>
      </c>
      <c r="D79" s="297" t="s">
        <v>350</v>
      </c>
      <c r="E79" s="298">
        <v>20</v>
      </c>
      <c r="F79" s="298">
        <v>0</v>
      </c>
      <c r="G79" s="299">
        <f>E79*F79</f>
        <v>0</v>
      </c>
      <c r="H79" s="300">
        <v>0</v>
      </c>
      <c r="I79" s="301">
        <f>E79*H79</f>
        <v>0</v>
      </c>
      <c r="J79" s="300">
        <v>0</v>
      </c>
      <c r="K79" s="301">
        <f>E79*J79</f>
        <v>0</v>
      </c>
      <c r="O79" s="293">
        <v>2</v>
      </c>
      <c r="AA79" s="262">
        <v>1</v>
      </c>
      <c r="AB79" s="262">
        <v>9</v>
      </c>
      <c r="AC79" s="262">
        <v>9</v>
      </c>
      <c r="AZ79" s="262">
        <v>4</v>
      </c>
      <c r="BA79" s="262">
        <f>IF(AZ79=1,G79,0)</f>
        <v>0</v>
      </c>
      <c r="BB79" s="262">
        <f>IF(AZ79=2,G79,0)</f>
        <v>0</v>
      </c>
      <c r="BC79" s="262">
        <f>IF(AZ79=3,G79,0)</f>
        <v>0</v>
      </c>
      <c r="BD79" s="262">
        <f>IF(AZ79=4,G79,0)</f>
        <v>0</v>
      </c>
      <c r="BE79" s="262">
        <f>IF(AZ79=5,G79,0)</f>
        <v>0</v>
      </c>
      <c r="CA79" s="293">
        <v>1</v>
      </c>
      <c r="CB79" s="293">
        <v>9</v>
      </c>
    </row>
    <row r="80" spans="1:80" x14ac:dyDescent="0.2">
      <c r="A80" s="302"/>
      <c r="B80" s="303"/>
      <c r="C80" s="304" t="s">
        <v>351</v>
      </c>
      <c r="D80" s="305"/>
      <c r="E80" s="305"/>
      <c r="F80" s="305"/>
      <c r="G80" s="306"/>
      <c r="I80" s="307"/>
      <c r="K80" s="307"/>
      <c r="L80" s="308" t="s">
        <v>351</v>
      </c>
      <c r="O80" s="293">
        <v>3</v>
      </c>
    </row>
    <row r="81" spans="1:80" x14ac:dyDescent="0.2">
      <c r="A81" s="302"/>
      <c r="B81" s="303"/>
      <c r="C81" s="304" t="s">
        <v>352</v>
      </c>
      <c r="D81" s="305"/>
      <c r="E81" s="305"/>
      <c r="F81" s="305"/>
      <c r="G81" s="306"/>
      <c r="I81" s="307"/>
      <c r="K81" s="307"/>
      <c r="L81" s="308" t="s">
        <v>352</v>
      </c>
      <c r="O81" s="293">
        <v>3</v>
      </c>
    </row>
    <row r="82" spans="1:80" x14ac:dyDescent="0.2">
      <c r="A82" s="302"/>
      <c r="B82" s="303"/>
      <c r="C82" s="304" t="s">
        <v>353</v>
      </c>
      <c r="D82" s="305"/>
      <c r="E82" s="305"/>
      <c r="F82" s="305"/>
      <c r="G82" s="306"/>
      <c r="I82" s="307"/>
      <c r="K82" s="307"/>
      <c r="L82" s="308" t="s">
        <v>353</v>
      </c>
      <c r="O82" s="293">
        <v>3</v>
      </c>
    </row>
    <row r="83" spans="1:80" x14ac:dyDescent="0.2">
      <c r="A83" s="302"/>
      <c r="B83" s="303"/>
      <c r="C83" s="304" t="s">
        <v>354</v>
      </c>
      <c r="D83" s="305"/>
      <c r="E83" s="305"/>
      <c r="F83" s="305"/>
      <c r="G83" s="306"/>
      <c r="I83" s="307"/>
      <c r="K83" s="307"/>
      <c r="L83" s="308" t="s">
        <v>354</v>
      </c>
      <c r="O83" s="293">
        <v>3</v>
      </c>
    </row>
    <row r="84" spans="1:80" x14ac:dyDescent="0.2">
      <c r="A84" s="294">
        <v>26</v>
      </c>
      <c r="B84" s="295" t="s">
        <v>355</v>
      </c>
      <c r="C84" s="296" t="s">
        <v>356</v>
      </c>
      <c r="D84" s="297" t="s">
        <v>100</v>
      </c>
      <c r="E84" s="298">
        <v>4</v>
      </c>
      <c r="F84" s="298">
        <v>0</v>
      </c>
      <c r="G84" s="299">
        <f>E84*F84</f>
        <v>0</v>
      </c>
      <c r="H84" s="300">
        <v>0</v>
      </c>
      <c r="I84" s="301">
        <f>E84*H84</f>
        <v>0</v>
      </c>
      <c r="J84" s="300"/>
      <c r="K84" s="301">
        <f>E84*J84</f>
        <v>0</v>
      </c>
      <c r="O84" s="293">
        <v>2</v>
      </c>
      <c r="AA84" s="262">
        <v>3</v>
      </c>
      <c r="AB84" s="262">
        <v>1</v>
      </c>
      <c r="AC84" s="262">
        <v>22004</v>
      </c>
      <c r="AZ84" s="262">
        <v>3</v>
      </c>
      <c r="BA84" s="262">
        <f>IF(AZ84=1,G84,0)</f>
        <v>0</v>
      </c>
      <c r="BB84" s="262">
        <f>IF(AZ84=2,G84,0)</f>
        <v>0</v>
      </c>
      <c r="BC84" s="262">
        <f>IF(AZ84=3,G84,0)</f>
        <v>0</v>
      </c>
      <c r="BD84" s="262">
        <f>IF(AZ84=4,G84,0)</f>
        <v>0</v>
      </c>
      <c r="BE84" s="262">
        <f>IF(AZ84=5,G84,0)</f>
        <v>0</v>
      </c>
      <c r="CA84" s="293">
        <v>3</v>
      </c>
      <c r="CB84" s="293">
        <v>1</v>
      </c>
    </row>
    <row r="85" spans="1:80" ht="22.5" x14ac:dyDescent="0.2">
      <c r="A85" s="302"/>
      <c r="B85" s="303"/>
      <c r="C85" s="304" t="s">
        <v>357</v>
      </c>
      <c r="D85" s="305"/>
      <c r="E85" s="305"/>
      <c r="F85" s="305"/>
      <c r="G85" s="306"/>
      <c r="I85" s="307"/>
      <c r="K85" s="307"/>
      <c r="L85" s="308" t="s">
        <v>357</v>
      </c>
      <c r="O85" s="293">
        <v>3</v>
      </c>
    </row>
    <row r="86" spans="1:80" x14ac:dyDescent="0.2">
      <c r="A86" s="294">
        <v>27</v>
      </c>
      <c r="B86" s="295" t="s">
        <v>358</v>
      </c>
      <c r="C86" s="296" t="s">
        <v>359</v>
      </c>
      <c r="D86" s="297" t="s">
        <v>100</v>
      </c>
      <c r="E86" s="298">
        <v>4</v>
      </c>
      <c r="F86" s="298">
        <v>0</v>
      </c>
      <c r="G86" s="299">
        <f>E86*F86</f>
        <v>0</v>
      </c>
      <c r="H86" s="300">
        <v>0</v>
      </c>
      <c r="I86" s="301">
        <f>E86*H86</f>
        <v>0</v>
      </c>
      <c r="J86" s="300"/>
      <c r="K86" s="301">
        <f>E86*J86</f>
        <v>0</v>
      </c>
      <c r="O86" s="293">
        <v>2</v>
      </c>
      <c r="AA86" s="262">
        <v>3</v>
      </c>
      <c r="AB86" s="262">
        <v>1</v>
      </c>
      <c r="AC86" s="262">
        <v>22006</v>
      </c>
      <c r="AZ86" s="262">
        <v>3</v>
      </c>
      <c r="BA86" s="262">
        <f>IF(AZ86=1,G86,0)</f>
        <v>0</v>
      </c>
      <c r="BB86" s="262">
        <f>IF(AZ86=2,G86,0)</f>
        <v>0</v>
      </c>
      <c r="BC86" s="262">
        <f>IF(AZ86=3,G86,0)</f>
        <v>0</v>
      </c>
      <c r="BD86" s="262">
        <f>IF(AZ86=4,G86,0)</f>
        <v>0</v>
      </c>
      <c r="BE86" s="262">
        <f>IF(AZ86=5,G86,0)</f>
        <v>0</v>
      </c>
      <c r="CA86" s="293">
        <v>3</v>
      </c>
      <c r="CB86" s="293">
        <v>1</v>
      </c>
    </row>
    <row r="87" spans="1:80" ht="33.75" x14ac:dyDescent="0.2">
      <c r="A87" s="302"/>
      <c r="B87" s="303"/>
      <c r="C87" s="304" t="s">
        <v>360</v>
      </c>
      <c r="D87" s="305"/>
      <c r="E87" s="305"/>
      <c r="F87" s="305"/>
      <c r="G87" s="306"/>
      <c r="I87" s="307"/>
      <c r="K87" s="307"/>
      <c r="L87" s="308" t="s">
        <v>360</v>
      </c>
      <c r="O87" s="293">
        <v>3</v>
      </c>
    </row>
    <row r="88" spans="1:80" x14ac:dyDescent="0.2">
      <c r="A88" s="317"/>
      <c r="B88" s="318" t="s">
        <v>101</v>
      </c>
      <c r="C88" s="319" t="s">
        <v>301</v>
      </c>
      <c r="D88" s="320"/>
      <c r="E88" s="321"/>
      <c r="F88" s="322"/>
      <c r="G88" s="323">
        <f>SUM(G41:G87)</f>
        <v>0</v>
      </c>
      <c r="H88" s="324"/>
      <c r="I88" s="325">
        <f>SUM(I41:I87)</f>
        <v>0.14515800000000001</v>
      </c>
      <c r="J88" s="324"/>
      <c r="K88" s="325">
        <f>SUM(K41:K87)</f>
        <v>0</v>
      </c>
      <c r="O88" s="293">
        <v>4</v>
      </c>
      <c r="BA88" s="326">
        <f>SUM(BA41:BA87)</f>
        <v>0</v>
      </c>
      <c r="BB88" s="326">
        <f>SUM(BB41:BB87)</f>
        <v>0</v>
      </c>
      <c r="BC88" s="326">
        <f>SUM(BC41:BC87)</f>
        <v>0</v>
      </c>
      <c r="BD88" s="326">
        <f>SUM(BD41:BD87)</f>
        <v>0</v>
      </c>
      <c r="BE88" s="326">
        <f>SUM(BE41:BE87)</f>
        <v>0</v>
      </c>
    </row>
    <row r="89" spans="1:80" x14ac:dyDescent="0.2">
      <c r="A89" s="283" t="s">
        <v>97</v>
      </c>
      <c r="B89" s="284" t="s">
        <v>228</v>
      </c>
      <c r="C89" s="285" t="s">
        <v>229</v>
      </c>
      <c r="D89" s="286"/>
      <c r="E89" s="287"/>
      <c r="F89" s="287"/>
      <c r="G89" s="288"/>
      <c r="H89" s="289"/>
      <c r="I89" s="290"/>
      <c r="J89" s="291"/>
      <c r="K89" s="292"/>
      <c r="O89" s="293">
        <v>1</v>
      </c>
    </row>
    <row r="90" spans="1:80" ht="22.5" x14ac:dyDescent="0.2">
      <c r="A90" s="294">
        <v>28</v>
      </c>
      <c r="B90" s="295" t="s">
        <v>231</v>
      </c>
      <c r="C90" s="296" t="s">
        <v>232</v>
      </c>
      <c r="D90" s="297" t="s">
        <v>233</v>
      </c>
      <c r="E90" s="298">
        <v>9.1</v>
      </c>
      <c r="F90" s="298">
        <v>0</v>
      </c>
      <c r="G90" s="299">
        <f>E90*F90</f>
        <v>0</v>
      </c>
      <c r="H90" s="300">
        <v>0</v>
      </c>
      <c r="I90" s="301">
        <f>E90*H90</f>
        <v>0</v>
      </c>
      <c r="J90" s="300">
        <v>0</v>
      </c>
      <c r="K90" s="301">
        <f>E90*J90</f>
        <v>0</v>
      </c>
      <c r="O90" s="293">
        <v>2</v>
      </c>
      <c r="AA90" s="262">
        <v>1</v>
      </c>
      <c r="AB90" s="262">
        <v>1</v>
      </c>
      <c r="AC90" s="262">
        <v>1</v>
      </c>
      <c r="AZ90" s="262">
        <v>4</v>
      </c>
      <c r="BA90" s="262">
        <f>IF(AZ90=1,G90,0)</f>
        <v>0</v>
      </c>
      <c r="BB90" s="262">
        <f>IF(AZ90=2,G90,0)</f>
        <v>0</v>
      </c>
      <c r="BC90" s="262">
        <f>IF(AZ90=3,G90,0)</f>
        <v>0</v>
      </c>
      <c r="BD90" s="262">
        <f>IF(AZ90=4,G90,0)</f>
        <v>0</v>
      </c>
      <c r="BE90" s="262">
        <f>IF(AZ90=5,G90,0)</f>
        <v>0</v>
      </c>
      <c r="CA90" s="293">
        <v>1</v>
      </c>
      <c r="CB90" s="293">
        <v>1</v>
      </c>
    </row>
    <row r="91" spans="1:80" x14ac:dyDescent="0.2">
      <c r="A91" s="302"/>
      <c r="B91" s="303"/>
      <c r="C91" s="304" t="s">
        <v>234</v>
      </c>
      <c r="D91" s="305"/>
      <c r="E91" s="305"/>
      <c r="F91" s="305"/>
      <c r="G91" s="306"/>
      <c r="I91" s="307"/>
      <c r="K91" s="307"/>
      <c r="L91" s="308" t="s">
        <v>234</v>
      </c>
      <c r="O91" s="293">
        <v>3</v>
      </c>
    </row>
    <row r="92" spans="1:80" ht="22.5" x14ac:dyDescent="0.2">
      <c r="A92" s="302"/>
      <c r="B92" s="303"/>
      <c r="C92" s="304" t="s">
        <v>235</v>
      </c>
      <c r="D92" s="305"/>
      <c r="E92" s="305"/>
      <c r="F92" s="305"/>
      <c r="G92" s="306"/>
      <c r="I92" s="307"/>
      <c r="K92" s="307"/>
      <c r="L92" s="308" t="s">
        <v>235</v>
      </c>
      <c r="O92" s="293">
        <v>3</v>
      </c>
    </row>
    <row r="93" spans="1:80" x14ac:dyDescent="0.2">
      <c r="A93" s="302"/>
      <c r="B93" s="309"/>
      <c r="C93" s="310" t="s">
        <v>361</v>
      </c>
      <c r="D93" s="311"/>
      <c r="E93" s="312">
        <v>9.1</v>
      </c>
      <c r="F93" s="313"/>
      <c r="G93" s="314"/>
      <c r="H93" s="315"/>
      <c r="I93" s="307"/>
      <c r="J93" s="316"/>
      <c r="K93" s="307"/>
      <c r="M93" s="308" t="s">
        <v>361</v>
      </c>
      <c r="O93" s="293"/>
    </row>
    <row r="94" spans="1:80" ht="22.5" x14ac:dyDescent="0.2">
      <c r="A94" s="294">
        <v>29</v>
      </c>
      <c r="B94" s="295" t="s">
        <v>362</v>
      </c>
      <c r="C94" s="296" t="s">
        <v>363</v>
      </c>
      <c r="D94" s="297" t="s">
        <v>242</v>
      </c>
      <c r="E94" s="298">
        <v>0.13</v>
      </c>
      <c r="F94" s="298">
        <v>0</v>
      </c>
      <c r="G94" s="299">
        <f>E94*F94</f>
        <v>0</v>
      </c>
      <c r="H94" s="300">
        <v>1.124E-2</v>
      </c>
      <c r="I94" s="301">
        <f>E94*H94</f>
        <v>1.4612E-3</v>
      </c>
      <c r="J94" s="300">
        <v>0</v>
      </c>
      <c r="K94" s="301">
        <f>E94*J94</f>
        <v>0</v>
      </c>
      <c r="O94" s="293">
        <v>2</v>
      </c>
      <c r="AA94" s="262">
        <v>1</v>
      </c>
      <c r="AB94" s="262">
        <v>9</v>
      </c>
      <c r="AC94" s="262">
        <v>9</v>
      </c>
      <c r="AZ94" s="262">
        <v>4</v>
      </c>
      <c r="BA94" s="262">
        <f>IF(AZ94=1,G94,0)</f>
        <v>0</v>
      </c>
      <c r="BB94" s="262">
        <f>IF(AZ94=2,G94,0)</f>
        <v>0</v>
      </c>
      <c r="BC94" s="262">
        <f>IF(AZ94=3,G94,0)</f>
        <v>0</v>
      </c>
      <c r="BD94" s="262">
        <f>IF(AZ94=4,G94,0)</f>
        <v>0</v>
      </c>
      <c r="BE94" s="262">
        <f>IF(AZ94=5,G94,0)</f>
        <v>0</v>
      </c>
      <c r="CA94" s="293">
        <v>1</v>
      </c>
      <c r="CB94" s="293">
        <v>9</v>
      </c>
    </row>
    <row r="95" spans="1:80" x14ac:dyDescent="0.2">
      <c r="A95" s="302"/>
      <c r="B95" s="303"/>
      <c r="C95" s="304"/>
      <c r="D95" s="305"/>
      <c r="E95" s="305"/>
      <c r="F95" s="305"/>
      <c r="G95" s="306"/>
      <c r="I95" s="307"/>
      <c r="K95" s="307"/>
      <c r="L95" s="308"/>
      <c r="O95" s="293">
        <v>3</v>
      </c>
    </row>
    <row r="96" spans="1:80" x14ac:dyDescent="0.2">
      <c r="A96" s="302"/>
      <c r="B96" s="309"/>
      <c r="C96" s="310" t="s">
        <v>364</v>
      </c>
      <c r="D96" s="311"/>
      <c r="E96" s="312">
        <v>0.13</v>
      </c>
      <c r="F96" s="313"/>
      <c r="G96" s="314"/>
      <c r="H96" s="315"/>
      <c r="I96" s="307"/>
      <c r="J96" s="316"/>
      <c r="K96" s="307"/>
      <c r="M96" s="308" t="s">
        <v>364</v>
      </c>
      <c r="O96" s="293"/>
    </row>
    <row r="97" spans="1:80" x14ac:dyDescent="0.2">
      <c r="A97" s="294">
        <v>30</v>
      </c>
      <c r="B97" s="295" t="s">
        <v>244</v>
      </c>
      <c r="C97" s="296" t="s">
        <v>245</v>
      </c>
      <c r="D97" s="297" t="s">
        <v>202</v>
      </c>
      <c r="E97" s="298">
        <v>120</v>
      </c>
      <c r="F97" s="298">
        <v>0</v>
      </c>
      <c r="G97" s="299">
        <f>E97*F97</f>
        <v>0</v>
      </c>
      <c r="H97" s="300">
        <v>0</v>
      </c>
      <c r="I97" s="301">
        <f>E97*H97</f>
        <v>0</v>
      </c>
      <c r="J97" s="300">
        <v>0</v>
      </c>
      <c r="K97" s="301">
        <f>E97*J97</f>
        <v>0</v>
      </c>
      <c r="O97" s="293">
        <v>2</v>
      </c>
      <c r="AA97" s="262">
        <v>1</v>
      </c>
      <c r="AB97" s="262">
        <v>9</v>
      </c>
      <c r="AC97" s="262">
        <v>9</v>
      </c>
      <c r="AZ97" s="262">
        <v>4</v>
      </c>
      <c r="BA97" s="262">
        <f>IF(AZ97=1,G97,0)</f>
        <v>0</v>
      </c>
      <c r="BB97" s="262">
        <f>IF(AZ97=2,G97,0)</f>
        <v>0</v>
      </c>
      <c r="BC97" s="262">
        <f>IF(AZ97=3,G97,0)</f>
        <v>0</v>
      </c>
      <c r="BD97" s="262">
        <f>IF(AZ97=4,G97,0)</f>
        <v>0</v>
      </c>
      <c r="BE97" s="262">
        <f>IF(AZ97=5,G97,0)</f>
        <v>0</v>
      </c>
      <c r="CA97" s="293">
        <v>1</v>
      </c>
      <c r="CB97" s="293">
        <v>9</v>
      </c>
    </row>
    <row r="98" spans="1:80" x14ac:dyDescent="0.2">
      <c r="A98" s="302"/>
      <c r="B98" s="303"/>
      <c r="C98" s="304"/>
      <c r="D98" s="305"/>
      <c r="E98" s="305"/>
      <c r="F98" s="305"/>
      <c r="G98" s="306"/>
      <c r="I98" s="307"/>
      <c r="K98" s="307"/>
      <c r="L98" s="308"/>
      <c r="O98" s="293">
        <v>3</v>
      </c>
    </row>
    <row r="99" spans="1:80" x14ac:dyDescent="0.2">
      <c r="A99" s="302"/>
      <c r="B99" s="309"/>
      <c r="C99" s="310" t="s">
        <v>365</v>
      </c>
      <c r="D99" s="311"/>
      <c r="E99" s="312">
        <v>120</v>
      </c>
      <c r="F99" s="313"/>
      <c r="G99" s="314"/>
      <c r="H99" s="315"/>
      <c r="I99" s="307"/>
      <c r="J99" s="316"/>
      <c r="K99" s="307"/>
      <c r="M99" s="308">
        <v>120</v>
      </c>
      <c r="O99" s="293"/>
    </row>
    <row r="100" spans="1:80" x14ac:dyDescent="0.2">
      <c r="A100" s="294">
        <v>31</v>
      </c>
      <c r="B100" s="295" t="s">
        <v>247</v>
      </c>
      <c r="C100" s="296" t="s">
        <v>248</v>
      </c>
      <c r="D100" s="297" t="s">
        <v>202</v>
      </c>
      <c r="E100" s="298">
        <v>10</v>
      </c>
      <c r="F100" s="298">
        <v>0</v>
      </c>
      <c r="G100" s="299">
        <f>E100*F100</f>
        <v>0</v>
      </c>
      <c r="H100" s="300">
        <v>0</v>
      </c>
      <c r="I100" s="301">
        <f>E100*H100</f>
        <v>0</v>
      </c>
      <c r="J100" s="300">
        <v>0</v>
      </c>
      <c r="K100" s="301">
        <f>E100*J100</f>
        <v>0</v>
      </c>
      <c r="O100" s="293">
        <v>2</v>
      </c>
      <c r="AA100" s="262">
        <v>1</v>
      </c>
      <c r="AB100" s="262">
        <v>9</v>
      </c>
      <c r="AC100" s="262">
        <v>9</v>
      </c>
      <c r="AZ100" s="262">
        <v>4</v>
      </c>
      <c r="BA100" s="262">
        <f>IF(AZ100=1,G100,0)</f>
        <v>0</v>
      </c>
      <c r="BB100" s="262">
        <f>IF(AZ100=2,G100,0)</f>
        <v>0</v>
      </c>
      <c r="BC100" s="262">
        <f>IF(AZ100=3,G100,0)</f>
        <v>0</v>
      </c>
      <c r="BD100" s="262">
        <f>IF(AZ100=4,G100,0)</f>
        <v>0</v>
      </c>
      <c r="BE100" s="262">
        <f>IF(AZ100=5,G100,0)</f>
        <v>0</v>
      </c>
      <c r="CA100" s="293">
        <v>1</v>
      </c>
      <c r="CB100" s="293">
        <v>9</v>
      </c>
    </row>
    <row r="101" spans="1:80" x14ac:dyDescent="0.2">
      <c r="A101" s="302"/>
      <c r="B101" s="303"/>
      <c r="C101" s="304" t="s">
        <v>366</v>
      </c>
      <c r="D101" s="305"/>
      <c r="E101" s="305"/>
      <c r="F101" s="305"/>
      <c r="G101" s="306"/>
      <c r="I101" s="307"/>
      <c r="K101" s="307"/>
      <c r="L101" s="308" t="s">
        <v>366</v>
      </c>
      <c r="O101" s="293">
        <v>3</v>
      </c>
    </row>
    <row r="102" spans="1:80" x14ac:dyDescent="0.2">
      <c r="A102" s="302"/>
      <c r="B102" s="309"/>
      <c r="C102" s="310" t="s">
        <v>367</v>
      </c>
      <c r="D102" s="311"/>
      <c r="E102" s="312">
        <v>10</v>
      </c>
      <c r="F102" s="313"/>
      <c r="G102" s="314"/>
      <c r="H102" s="315"/>
      <c r="I102" s="307"/>
      <c r="J102" s="316"/>
      <c r="K102" s="307"/>
      <c r="M102" s="308">
        <v>10</v>
      </c>
      <c r="O102" s="293"/>
    </row>
    <row r="103" spans="1:80" ht="22.5" x14ac:dyDescent="0.2">
      <c r="A103" s="294">
        <v>32</v>
      </c>
      <c r="B103" s="295" t="s">
        <v>368</v>
      </c>
      <c r="C103" s="296" t="s">
        <v>369</v>
      </c>
      <c r="D103" s="297" t="s">
        <v>202</v>
      </c>
      <c r="E103" s="298">
        <v>130</v>
      </c>
      <c r="F103" s="298">
        <v>0</v>
      </c>
      <c r="G103" s="299">
        <f>E103*F103</f>
        <v>0</v>
      </c>
      <c r="H103" s="300">
        <v>4.7699999999999999E-2</v>
      </c>
      <c r="I103" s="301">
        <f>E103*H103</f>
        <v>6.2009999999999996</v>
      </c>
      <c r="J103" s="300">
        <v>0</v>
      </c>
      <c r="K103" s="301">
        <f>E103*J103</f>
        <v>0</v>
      </c>
      <c r="O103" s="293">
        <v>2</v>
      </c>
      <c r="AA103" s="262">
        <v>1</v>
      </c>
      <c r="AB103" s="262">
        <v>9</v>
      </c>
      <c r="AC103" s="262">
        <v>9</v>
      </c>
      <c r="AZ103" s="262">
        <v>4</v>
      </c>
      <c r="BA103" s="262">
        <f>IF(AZ103=1,G103,0)</f>
        <v>0</v>
      </c>
      <c r="BB103" s="262">
        <f>IF(AZ103=2,G103,0)</f>
        <v>0</v>
      </c>
      <c r="BC103" s="262">
        <f>IF(AZ103=3,G103,0)</f>
        <v>0</v>
      </c>
      <c r="BD103" s="262">
        <f>IF(AZ103=4,G103,0)</f>
        <v>0</v>
      </c>
      <c r="BE103" s="262">
        <f>IF(AZ103=5,G103,0)</f>
        <v>0</v>
      </c>
      <c r="CA103" s="293">
        <v>1</v>
      </c>
      <c r="CB103" s="293">
        <v>9</v>
      </c>
    </row>
    <row r="104" spans="1:80" x14ac:dyDescent="0.2">
      <c r="A104" s="302"/>
      <c r="B104" s="309"/>
      <c r="C104" s="310" t="s">
        <v>370</v>
      </c>
      <c r="D104" s="311"/>
      <c r="E104" s="312">
        <v>130</v>
      </c>
      <c r="F104" s="313"/>
      <c r="G104" s="314"/>
      <c r="H104" s="315"/>
      <c r="I104" s="307"/>
      <c r="J104" s="316"/>
      <c r="K104" s="307"/>
      <c r="M104" s="308">
        <v>130</v>
      </c>
      <c r="O104" s="293"/>
    </row>
    <row r="105" spans="1:80" ht="22.5" x14ac:dyDescent="0.2">
      <c r="A105" s="294">
        <v>33</v>
      </c>
      <c r="B105" s="295" t="s">
        <v>371</v>
      </c>
      <c r="C105" s="296" t="s">
        <v>372</v>
      </c>
      <c r="D105" s="297" t="s">
        <v>202</v>
      </c>
      <c r="E105" s="298">
        <v>130</v>
      </c>
      <c r="F105" s="298">
        <v>0</v>
      </c>
      <c r="G105" s="299">
        <f>E105*F105</f>
        <v>0</v>
      </c>
      <c r="H105" s="300">
        <v>6.0000000000000002E-5</v>
      </c>
      <c r="I105" s="301">
        <f>E105*H105</f>
        <v>7.8000000000000005E-3</v>
      </c>
      <c r="J105" s="300">
        <v>0</v>
      </c>
      <c r="K105" s="301">
        <f>E105*J105</f>
        <v>0</v>
      </c>
      <c r="O105" s="293">
        <v>2</v>
      </c>
      <c r="AA105" s="262">
        <v>1</v>
      </c>
      <c r="AB105" s="262">
        <v>9</v>
      </c>
      <c r="AC105" s="262">
        <v>9</v>
      </c>
      <c r="AZ105" s="262">
        <v>4</v>
      </c>
      <c r="BA105" s="262">
        <f>IF(AZ105=1,G105,0)</f>
        <v>0</v>
      </c>
      <c r="BB105" s="262">
        <f>IF(AZ105=2,G105,0)</f>
        <v>0</v>
      </c>
      <c r="BC105" s="262">
        <f>IF(AZ105=3,G105,0)</f>
        <v>0</v>
      </c>
      <c r="BD105" s="262">
        <f>IF(AZ105=4,G105,0)</f>
        <v>0</v>
      </c>
      <c r="BE105" s="262">
        <f>IF(AZ105=5,G105,0)</f>
        <v>0</v>
      </c>
      <c r="CA105" s="293">
        <v>1</v>
      </c>
      <c r="CB105" s="293">
        <v>9</v>
      </c>
    </row>
    <row r="106" spans="1:80" x14ac:dyDescent="0.2">
      <c r="A106" s="302"/>
      <c r="B106" s="309"/>
      <c r="C106" s="310" t="s">
        <v>370</v>
      </c>
      <c r="D106" s="311"/>
      <c r="E106" s="312">
        <v>130</v>
      </c>
      <c r="F106" s="313"/>
      <c r="G106" s="314"/>
      <c r="H106" s="315"/>
      <c r="I106" s="307"/>
      <c r="J106" s="316"/>
      <c r="K106" s="307"/>
      <c r="M106" s="308">
        <v>130</v>
      </c>
      <c r="O106" s="293"/>
    </row>
    <row r="107" spans="1:80" x14ac:dyDescent="0.2">
      <c r="A107" s="294">
        <v>34</v>
      </c>
      <c r="B107" s="295" t="s">
        <v>256</v>
      </c>
      <c r="C107" s="296" t="s">
        <v>257</v>
      </c>
      <c r="D107" s="297" t="s">
        <v>202</v>
      </c>
      <c r="E107" s="298">
        <v>130</v>
      </c>
      <c r="F107" s="298">
        <v>0</v>
      </c>
      <c r="G107" s="299">
        <f>E107*F107</f>
        <v>0</v>
      </c>
      <c r="H107" s="300">
        <v>0</v>
      </c>
      <c r="I107" s="301">
        <f>E107*H107</f>
        <v>0</v>
      </c>
      <c r="J107" s="300">
        <v>0</v>
      </c>
      <c r="K107" s="301">
        <f>E107*J107</f>
        <v>0</v>
      </c>
      <c r="O107" s="293">
        <v>2</v>
      </c>
      <c r="AA107" s="262">
        <v>1</v>
      </c>
      <c r="AB107" s="262">
        <v>9</v>
      </c>
      <c r="AC107" s="262">
        <v>9</v>
      </c>
      <c r="AZ107" s="262">
        <v>4</v>
      </c>
      <c r="BA107" s="262">
        <f>IF(AZ107=1,G107,0)</f>
        <v>0</v>
      </c>
      <c r="BB107" s="262">
        <f>IF(AZ107=2,G107,0)</f>
        <v>0</v>
      </c>
      <c r="BC107" s="262">
        <f>IF(AZ107=3,G107,0)</f>
        <v>0</v>
      </c>
      <c r="BD107" s="262">
        <f>IF(AZ107=4,G107,0)</f>
        <v>0</v>
      </c>
      <c r="BE107" s="262">
        <f>IF(AZ107=5,G107,0)</f>
        <v>0</v>
      </c>
      <c r="CA107" s="293">
        <v>1</v>
      </c>
      <c r="CB107" s="293">
        <v>9</v>
      </c>
    </row>
    <row r="108" spans="1:80" x14ac:dyDescent="0.2">
      <c r="A108" s="302"/>
      <c r="B108" s="303"/>
      <c r="C108" s="304"/>
      <c r="D108" s="305"/>
      <c r="E108" s="305"/>
      <c r="F108" s="305"/>
      <c r="G108" s="306"/>
      <c r="I108" s="307"/>
      <c r="K108" s="307"/>
      <c r="L108" s="308"/>
      <c r="O108" s="293">
        <v>3</v>
      </c>
    </row>
    <row r="109" spans="1:80" x14ac:dyDescent="0.2">
      <c r="A109" s="302"/>
      <c r="B109" s="309"/>
      <c r="C109" s="310" t="s">
        <v>370</v>
      </c>
      <c r="D109" s="311"/>
      <c r="E109" s="312">
        <v>130</v>
      </c>
      <c r="F109" s="313"/>
      <c r="G109" s="314"/>
      <c r="H109" s="315"/>
      <c r="I109" s="307"/>
      <c r="J109" s="316"/>
      <c r="K109" s="307"/>
      <c r="M109" s="308">
        <v>130</v>
      </c>
      <c r="O109" s="293"/>
    </row>
    <row r="110" spans="1:80" x14ac:dyDescent="0.2">
      <c r="A110" s="317"/>
      <c r="B110" s="318" t="s">
        <v>101</v>
      </c>
      <c r="C110" s="319" t="s">
        <v>230</v>
      </c>
      <c r="D110" s="320"/>
      <c r="E110" s="321"/>
      <c r="F110" s="322"/>
      <c r="G110" s="323">
        <f>SUM(G89:G109)</f>
        <v>0</v>
      </c>
      <c r="H110" s="324"/>
      <c r="I110" s="325">
        <f>SUM(I89:I109)</f>
        <v>6.2102611999999988</v>
      </c>
      <c r="J110" s="324"/>
      <c r="K110" s="325">
        <f>SUM(K89:K109)</f>
        <v>0</v>
      </c>
      <c r="O110" s="293">
        <v>4</v>
      </c>
      <c r="BA110" s="326">
        <f>SUM(BA89:BA109)</f>
        <v>0</v>
      </c>
      <c r="BB110" s="326">
        <f>SUM(BB89:BB109)</f>
        <v>0</v>
      </c>
      <c r="BC110" s="326">
        <f>SUM(BC89:BC109)</f>
        <v>0</v>
      </c>
      <c r="BD110" s="326">
        <f>SUM(BD89:BD109)</f>
        <v>0</v>
      </c>
      <c r="BE110" s="326">
        <f>SUM(BE89:BE109)</f>
        <v>0</v>
      </c>
    </row>
    <row r="111" spans="1:80" x14ac:dyDescent="0.2">
      <c r="A111" s="283" t="s">
        <v>97</v>
      </c>
      <c r="B111" s="284" t="s">
        <v>266</v>
      </c>
      <c r="C111" s="285" t="s">
        <v>267</v>
      </c>
      <c r="D111" s="286"/>
      <c r="E111" s="287"/>
      <c r="F111" s="287"/>
      <c r="G111" s="288"/>
      <c r="H111" s="289"/>
      <c r="I111" s="290"/>
      <c r="J111" s="291"/>
      <c r="K111" s="292"/>
      <c r="O111" s="293">
        <v>1</v>
      </c>
    </row>
    <row r="112" spans="1:80" ht="22.5" x14ac:dyDescent="0.2">
      <c r="A112" s="294">
        <v>35</v>
      </c>
      <c r="B112" s="295" t="s">
        <v>269</v>
      </c>
      <c r="C112" s="296" t="s">
        <v>270</v>
      </c>
      <c r="D112" s="297" t="s">
        <v>227</v>
      </c>
      <c r="E112" s="298">
        <v>2.08962</v>
      </c>
      <c r="F112" s="298">
        <v>0</v>
      </c>
      <c r="G112" s="299">
        <f>E112*F112</f>
        <v>0</v>
      </c>
      <c r="H112" s="300">
        <v>0</v>
      </c>
      <c r="I112" s="301">
        <f>E112*H112</f>
        <v>0</v>
      </c>
      <c r="J112" s="300"/>
      <c r="K112" s="301">
        <f>E112*J112</f>
        <v>0</v>
      </c>
      <c r="O112" s="293">
        <v>2</v>
      </c>
      <c r="AA112" s="262">
        <v>8</v>
      </c>
      <c r="AB112" s="262">
        <v>0</v>
      </c>
      <c r="AC112" s="262">
        <v>3</v>
      </c>
      <c r="AZ112" s="262">
        <v>1</v>
      </c>
      <c r="BA112" s="262">
        <f>IF(AZ112=1,G112,0)</f>
        <v>0</v>
      </c>
      <c r="BB112" s="262">
        <f>IF(AZ112=2,G112,0)</f>
        <v>0</v>
      </c>
      <c r="BC112" s="262">
        <f>IF(AZ112=3,G112,0)</f>
        <v>0</v>
      </c>
      <c r="BD112" s="262">
        <f>IF(AZ112=4,G112,0)</f>
        <v>0</v>
      </c>
      <c r="BE112" s="262">
        <f>IF(AZ112=5,G112,0)</f>
        <v>0</v>
      </c>
      <c r="CA112" s="293">
        <v>8</v>
      </c>
      <c r="CB112" s="293">
        <v>0</v>
      </c>
    </row>
    <row r="113" spans="1:57" x14ac:dyDescent="0.2">
      <c r="A113" s="302"/>
      <c r="B113" s="303"/>
      <c r="C113" s="304" t="s">
        <v>234</v>
      </c>
      <c r="D113" s="305"/>
      <c r="E113" s="305"/>
      <c r="F113" s="305"/>
      <c r="G113" s="306"/>
      <c r="I113" s="307"/>
      <c r="K113" s="307"/>
      <c r="L113" s="308" t="s">
        <v>234</v>
      </c>
      <c r="O113" s="293">
        <v>3</v>
      </c>
    </row>
    <row r="114" spans="1:57" x14ac:dyDescent="0.2">
      <c r="A114" s="302"/>
      <c r="B114" s="303"/>
      <c r="C114" s="304"/>
      <c r="D114" s="305"/>
      <c r="E114" s="305"/>
      <c r="F114" s="305"/>
      <c r="G114" s="306"/>
      <c r="I114" s="307"/>
      <c r="K114" s="307"/>
      <c r="L114" s="308"/>
      <c r="O114" s="293">
        <v>3</v>
      </c>
    </row>
    <row r="115" spans="1:57" ht="22.5" x14ac:dyDescent="0.2">
      <c r="A115" s="302"/>
      <c r="B115" s="303"/>
      <c r="C115" s="304" t="s">
        <v>271</v>
      </c>
      <c r="D115" s="305"/>
      <c r="E115" s="305"/>
      <c r="F115" s="305"/>
      <c r="G115" s="306"/>
      <c r="I115" s="307"/>
      <c r="K115" s="307"/>
      <c r="L115" s="308" t="s">
        <v>271</v>
      </c>
      <c r="O115" s="293">
        <v>3</v>
      </c>
    </row>
    <row r="116" spans="1:57" x14ac:dyDescent="0.2">
      <c r="A116" s="317"/>
      <c r="B116" s="318" t="s">
        <v>101</v>
      </c>
      <c r="C116" s="319" t="s">
        <v>268</v>
      </c>
      <c r="D116" s="320"/>
      <c r="E116" s="321"/>
      <c r="F116" s="322"/>
      <c r="G116" s="323">
        <f>SUM(G111:G115)</f>
        <v>0</v>
      </c>
      <c r="H116" s="324"/>
      <c r="I116" s="325">
        <f>SUM(I111:I115)</f>
        <v>0</v>
      </c>
      <c r="J116" s="324"/>
      <c r="K116" s="325">
        <f>SUM(K111:K115)</f>
        <v>0</v>
      </c>
      <c r="O116" s="293">
        <v>4</v>
      </c>
      <c r="BA116" s="326">
        <f>SUM(BA111:BA115)</f>
        <v>0</v>
      </c>
      <c r="BB116" s="326">
        <f>SUM(BB111:BB115)</f>
        <v>0</v>
      </c>
      <c r="BC116" s="326">
        <f>SUM(BC111:BC115)</f>
        <v>0</v>
      </c>
      <c r="BD116" s="326">
        <f>SUM(BD111:BD115)</f>
        <v>0</v>
      </c>
      <c r="BE116" s="326">
        <f>SUM(BE111:BE115)</f>
        <v>0</v>
      </c>
    </row>
    <row r="117" spans="1:57" x14ac:dyDescent="0.2">
      <c r="E117" s="262"/>
    </row>
    <row r="118" spans="1:57" x14ac:dyDescent="0.2">
      <c r="E118" s="262"/>
    </row>
    <row r="119" spans="1:57" x14ac:dyDescent="0.2">
      <c r="E119" s="262"/>
    </row>
    <row r="120" spans="1:57" x14ac:dyDescent="0.2">
      <c r="E120" s="262"/>
    </row>
    <row r="121" spans="1:57" x14ac:dyDescent="0.2">
      <c r="E121" s="262"/>
    </row>
    <row r="122" spans="1:57" x14ac:dyDescent="0.2">
      <c r="E122" s="262"/>
    </row>
    <row r="123" spans="1:57" x14ac:dyDescent="0.2">
      <c r="E123" s="262"/>
    </row>
    <row r="124" spans="1:57" x14ac:dyDescent="0.2">
      <c r="E124" s="262"/>
    </row>
    <row r="125" spans="1:57" x14ac:dyDescent="0.2">
      <c r="E125" s="262"/>
    </row>
    <row r="126" spans="1:57" x14ac:dyDescent="0.2">
      <c r="E126" s="262"/>
    </row>
    <row r="127" spans="1:57" x14ac:dyDescent="0.2">
      <c r="E127" s="262"/>
    </row>
    <row r="128" spans="1:57" x14ac:dyDescent="0.2">
      <c r="E128" s="262"/>
    </row>
    <row r="129" spans="1:7" x14ac:dyDescent="0.2">
      <c r="E129" s="262"/>
    </row>
    <row r="130" spans="1:7" x14ac:dyDescent="0.2">
      <c r="E130" s="262"/>
    </row>
    <row r="131" spans="1:7" x14ac:dyDescent="0.2">
      <c r="E131" s="262"/>
    </row>
    <row r="132" spans="1:7" x14ac:dyDescent="0.2">
      <c r="E132" s="262"/>
    </row>
    <row r="133" spans="1:7" x14ac:dyDescent="0.2">
      <c r="E133" s="262"/>
    </row>
    <row r="134" spans="1:7" x14ac:dyDescent="0.2">
      <c r="E134" s="262"/>
    </row>
    <row r="135" spans="1:7" x14ac:dyDescent="0.2">
      <c r="E135" s="262"/>
    </row>
    <row r="136" spans="1:7" x14ac:dyDescent="0.2">
      <c r="E136" s="262"/>
    </row>
    <row r="137" spans="1:7" x14ac:dyDescent="0.2">
      <c r="E137" s="262"/>
    </row>
    <row r="138" spans="1:7" x14ac:dyDescent="0.2">
      <c r="E138" s="262"/>
    </row>
    <row r="139" spans="1:7" x14ac:dyDescent="0.2">
      <c r="E139" s="262"/>
    </row>
    <row r="140" spans="1:7" x14ac:dyDescent="0.2">
      <c r="A140" s="316"/>
      <c r="B140" s="316"/>
      <c r="C140" s="316"/>
      <c r="D140" s="316"/>
      <c r="E140" s="316"/>
      <c r="F140" s="316"/>
      <c r="G140" s="316"/>
    </row>
    <row r="141" spans="1:7" x14ac:dyDescent="0.2">
      <c r="A141" s="316"/>
      <c r="B141" s="316"/>
      <c r="C141" s="316"/>
      <c r="D141" s="316"/>
      <c r="E141" s="316"/>
      <c r="F141" s="316"/>
      <c r="G141" s="316"/>
    </row>
    <row r="142" spans="1:7" x14ac:dyDescent="0.2">
      <c r="A142" s="316"/>
      <c r="B142" s="316"/>
      <c r="C142" s="316"/>
      <c r="D142" s="316"/>
      <c r="E142" s="316"/>
      <c r="F142" s="316"/>
      <c r="G142" s="316"/>
    </row>
    <row r="143" spans="1:7" x14ac:dyDescent="0.2">
      <c r="A143" s="316"/>
      <c r="B143" s="316"/>
      <c r="C143" s="316"/>
      <c r="D143" s="316"/>
      <c r="E143" s="316"/>
      <c r="F143" s="316"/>
      <c r="G143" s="316"/>
    </row>
    <row r="144" spans="1:7" x14ac:dyDescent="0.2">
      <c r="E144" s="262"/>
    </row>
    <row r="145" spans="5:5" x14ac:dyDescent="0.2">
      <c r="E145" s="262"/>
    </row>
    <row r="146" spans="5:5" x14ac:dyDescent="0.2">
      <c r="E146" s="262"/>
    </row>
    <row r="147" spans="5:5" x14ac:dyDescent="0.2">
      <c r="E147" s="262"/>
    </row>
    <row r="148" spans="5:5" x14ac:dyDescent="0.2">
      <c r="E148" s="262"/>
    </row>
    <row r="149" spans="5:5" x14ac:dyDescent="0.2">
      <c r="E149" s="262"/>
    </row>
    <row r="150" spans="5:5" x14ac:dyDescent="0.2">
      <c r="E150" s="262"/>
    </row>
    <row r="151" spans="5:5" x14ac:dyDescent="0.2">
      <c r="E151" s="262"/>
    </row>
    <row r="152" spans="5:5" x14ac:dyDescent="0.2">
      <c r="E152" s="262"/>
    </row>
    <row r="153" spans="5:5" x14ac:dyDescent="0.2">
      <c r="E153" s="262"/>
    </row>
    <row r="154" spans="5:5" x14ac:dyDescent="0.2">
      <c r="E154" s="262"/>
    </row>
    <row r="155" spans="5:5" x14ac:dyDescent="0.2">
      <c r="E155" s="262"/>
    </row>
    <row r="156" spans="5:5" x14ac:dyDescent="0.2">
      <c r="E156" s="262"/>
    </row>
    <row r="157" spans="5:5" x14ac:dyDescent="0.2">
      <c r="E157" s="262"/>
    </row>
    <row r="158" spans="5:5" x14ac:dyDescent="0.2">
      <c r="E158" s="262"/>
    </row>
    <row r="159" spans="5:5" x14ac:dyDescent="0.2">
      <c r="E159" s="262"/>
    </row>
    <row r="160" spans="5:5" x14ac:dyDescent="0.2">
      <c r="E160" s="262"/>
    </row>
    <row r="161" spans="1:7" x14ac:dyDescent="0.2">
      <c r="E161" s="262"/>
    </row>
    <row r="162" spans="1:7" x14ac:dyDescent="0.2">
      <c r="E162" s="262"/>
    </row>
    <row r="163" spans="1:7" x14ac:dyDescent="0.2">
      <c r="E163" s="262"/>
    </row>
    <row r="164" spans="1:7" x14ac:dyDescent="0.2">
      <c r="E164" s="262"/>
    </row>
    <row r="165" spans="1:7" x14ac:dyDescent="0.2">
      <c r="E165" s="262"/>
    </row>
    <row r="166" spans="1:7" x14ac:dyDescent="0.2">
      <c r="E166" s="262"/>
    </row>
    <row r="167" spans="1:7" x14ac:dyDescent="0.2">
      <c r="E167" s="262"/>
    </row>
    <row r="168" spans="1:7" x14ac:dyDescent="0.2">
      <c r="E168" s="262"/>
    </row>
    <row r="169" spans="1:7" x14ac:dyDescent="0.2">
      <c r="E169" s="262"/>
    </row>
    <row r="170" spans="1:7" x14ac:dyDescent="0.2">
      <c r="E170" s="262"/>
    </row>
    <row r="171" spans="1:7" x14ac:dyDescent="0.2">
      <c r="E171" s="262"/>
    </row>
    <row r="172" spans="1:7" x14ac:dyDescent="0.2">
      <c r="E172" s="262"/>
    </row>
    <row r="173" spans="1:7" x14ac:dyDescent="0.2">
      <c r="E173" s="262"/>
    </row>
    <row r="174" spans="1:7" x14ac:dyDescent="0.2">
      <c r="E174" s="262"/>
    </row>
    <row r="175" spans="1:7" x14ac:dyDescent="0.2">
      <c r="A175" s="327"/>
      <c r="B175" s="327"/>
    </row>
    <row r="176" spans="1:7" x14ac:dyDescent="0.2">
      <c r="A176" s="316"/>
      <c r="B176" s="316"/>
      <c r="C176" s="328"/>
      <c r="D176" s="328"/>
      <c r="E176" s="329"/>
      <c r="F176" s="328"/>
      <c r="G176" s="330"/>
    </row>
    <row r="177" spans="1:7" x14ac:dyDescent="0.2">
      <c r="A177" s="331"/>
      <c r="B177" s="331"/>
      <c r="C177" s="316"/>
      <c r="D177" s="316"/>
      <c r="E177" s="332"/>
      <c r="F177" s="316"/>
      <c r="G177" s="316"/>
    </row>
    <row r="178" spans="1:7" x14ac:dyDescent="0.2">
      <c r="A178" s="316"/>
      <c r="B178" s="316"/>
      <c r="C178" s="316"/>
      <c r="D178" s="316"/>
      <c r="E178" s="332"/>
      <c r="F178" s="316"/>
      <c r="G178" s="316"/>
    </row>
    <row r="179" spans="1:7" x14ac:dyDescent="0.2">
      <c r="A179" s="316"/>
      <c r="B179" s="316"/>
      <c r="C179" s="316"/>
      <c r="D179" s="316"/>
      <c r="E179" s="332"/>
      <c r="F179" s="316"/>
      <c r="G179" s="316"/>
    </row>
    <row r="180" spans="1:7" x14ac:dyDescent="0.2">
      <c r="A180" s="316"/>
      <c r="B180" s="316"/>
      <c r="C180" s="316"/>
      <c r="D180" s="316"/>
      <c r="E180" s="332"/>
      <c r="F180" s="316"/>
      <c r="G180" s="316"/>
    </row>
    <row r="181" spans="1:7" x14ac:dyDescent="0.2">
      <c r="A181" s="316"/>
      <c r="B181" s="316"/>
      <c r="C181" s="316"/>
      <c r="D181" s="316"/>
      <c r="E181" s="332"/>
      <c r="F181" s="316"/>
      <c r="G181" s="316"/>
    </row>
    <row r="182" spans="1:7" x14ac:dyDescent="0.2">
      <c r="A182" s="316"/>
      <c r="B182" s="316"/>
      <c r="C182" s="316"/>
      <c r="D182" s="316"/>
      <c r="E182" s="332"/>
      <c r="F182" s="316"/>
      <c r="G182" s="316"/>
    </row>
    <row r="183" spans="1:7" x14ac:dyDescent="0.2">
      <c r="A183" s="316"/>
      <c r="B183" s="316"/>
      <c r="C183" s="316"/>
      <c r="D183" s="316"/>
      <c r="E183" s="332"/>
      <c r="F183" s="316"/>
      <c r="G183" s="316"/>
    </row>
    <row r="184" spans="1:7" x14ac:dyDescent="0.2">
      <c r="A184" s="316"/>
      <c r="B184" s="316"/>
      <c r="C184" s="316"/>
      <c r="D184" s="316"/>
      <c r="E184" s="332"/>
      <c r="F184" s="316"/>
      <c r="G184" s="316"/>
    </row>
    <row r="185" spans="1:7" x14ac:dyDescent="0.2">
      <c r="A185" s="316"/>
      <c r="B185" s="316"/>
      <c r="C185" s="316"/>
      <c r="D185" s="316"/>
      <c r="E185" s="332"/>
      <c r="F185" s="316"/>
      <c r="G185" s="316"/>
    </row>
    <row r="186" spans="1:7" x14ac:dyDescent="0.2">
      <c r="A186" s="316"/>
      <c r="B186" s="316"/>
      <c r="C186" s="316"/>
      <c r="D186" s="316"/>
      <c r="E186" s="332"/>
      <c r="F186" s="316"/>
      <c r="G186" s="316"/>
    </row>
    <row r="187" spans="1:7" x14ac:dyDescent="0.2">
      <c r="A187" s="316"/>
      <c r="B187" s="316"/>
      <c r="C187" s="316"/>
      <c r="D187" s="316"/>
      <c r="E187" s="332"/>
      <c r="F187" s="316"/>
      <c r="G187" s="316"/>
    </row>
    <row r="188" spans="1:7" x14ac:dyDescent="0.2">
      <c r="A188" s="316"/>
      <c r="B188" s="316"/>
      <c r="C188" s="316"/>
      <c r="D188" s="316"/>
      <c r="E188" s="332"/>
      <c r="F188" s="316"/>
      <c r="G188" s="316"/>
    </row>
    <row r="189" spans="1:7" x14ac:dyDescent="0.2">
      <c r="A189" s="316"/>
      <c r="B189" s="316"/>
      <c r="C189" s="316"/>
      <c r="D189" s="316"/>
      <c r="E189" s="332"/>
      <c r="F189" s="316"/>
      <c r="G189" s="316"/>
    </row>
  </sheetData>
  <mergeCells count="61">
    <mergeCell ref="C108:G108"/>
    <mergeCell ref="C109:D109"/>
    <mergeCell ref="C113:G113"/>
    <mergeCell ref="C114:G114"/>
    <mergeCell ref="C115:G115"/>
    <mergeCell ref="C98:G98"/>
    <mergeCell ref="C99:D99"/>
    <mergeCell ref="C101:G101"/>
    <mergeCell ref="C102:D102"/>
    <mergeCell ref="C104:D104"/>
    <mergeCell ref="C106:D106"/>
    <mergeCell ref="C83:G83"/>
    <mergeCell ref="C85:G85"/>
    <mergeCell ref="C87:G87"/>
    <mergeCell ref="C91:G91"/>
    <mergeCell ref="C92:G92"/>
    <mergeCell ref="C93:D93"/>
    <mergeCell ref="C95:G95"/>
    <mergeCell ref="C96:D96"/>
    <mergeCell ref="C76:G76"/>
    <mergeCell ref="C77:G77"/>
    <mergeCell ref="C78:G78"/>
    <mergeCell ref="C80:G80"/>
    <mergeCell ref="C81:G81"/>
    <mergeCell ref="C82:G82"/>
    <mergeCell ref="C69:G69"/>
    <mergeCell ref="C70:D70"/>
    <mergeCell ref="C72:G72"/>
    <mergeCell ref="C73:G73"/>
    <mergeCell ref="C74:G74"/>
    <mergeCell ref="C75:G75"/>
    <mergeCell ref="C57:D57"/>
    <mergeCell ref="C60:G60"/>
    <mergeCell ref="C61:D61"/>
    <mergeCell ref="C62:D62"/>
    <mergeCell ref="C66:G66"/>
    <mergeCell ref="C67:D67"/>
    <mergeCell ref="C43:D43"/>
    <mergeCell ref="C45:D45"/>
    <mergeCell ref="C47:G47"/>
    <mergeCell ref="C48:D48"/>
    <mergeCell ref="C50:D50"/>
    <mergeCell ref="C52:D52"/>
    <mergeCell ref="C54:D54"/>
    <mergeCell ref="C55:D55"/>
    <mergeCell ref="C33:D33"/>
    <mergeCell ref="C35:G35"/>
    <mergeCell ref="C36:D36"/>
    <mergeCell ref="C25:D25"/>
    <mergeCell ref="C29:D29"/>
    <mergeCell ref="C18:G18"/>
    <mergeCell ref="C19:D19"/>
    <mergeCell ref="C21:D21"/>
    <mergeCell ref="A1:G1"/>
    <mergeCell ref="A3:B3"/>
    <mergeCell ref="A4:B4"/>
    <mergeCell ref="E4:G4"/>
    <mergeCell ref="C9:G9"/>
    <mergeCell ref="C10:D10"/>
    <mergeCell ref="C12:D12"/>
    <mergeCell ref="C14:D14"/>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0"/>
  <dimension ref="A1:CB144"/>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'Z01 01-10 Rek'!H1</f>
        <v>01-10</v>
      </c>
      <c r="G3" s="269"/>
    </row>
    <row r="4" spans="1:80" ht="13.5" thickBot="1" x14ac:dyDescent="0.25">
      <c r="A4" s="270" t="s">
        <v>76</v>
      </c>
      <c r="B4" s="215"/>
      <c r="C4" s="216" t="s">
        <v>2334</v>
      </c>
      <c r="D4" s="271"/>
      <c r="E4" s="272" t="str">
        <f>'Z01 01-10 Rek'!G2</f>
        <v>Přípravné práce před bouráním</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2971</v>
      </c>
      <c r="C8" s="296" t="s">
        <v>2972</v>
      </c>
      <c r="D8" s="297" t="s">
        <v>195</v>
      </c>
      <c r="E8" s="298">
        <v>50</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3"/>
      <c r="C9" s="304" t="s">
        <v>2973</v>
      </c>
      <c r="D9" s="305"/>
      <c r="E9" s="305"/>
      <c r="F9" s="305"/>
      <c r="G9" s="306"/>
      <c r="I9" s="307"/>
      <c r="K9" s="307"/>
      <c r="L9" s="308" t="s">
        <v>2973</v>
      </c>
      <c r="O9" s="293">
        <v>3</v>
      </c>
    </row>
    <row r="10" spans="1:80" x14ac:dyDescent="0.2">
      <c r="A10" s="302"/>
      <c r="B10" s="309"/>
      <c r="C10" s="310" t="s">
        <v>1747</v>
      </c>
      <c r="D10" s="311"/>
      <c r="E10" s="312">
        <v>50</v>
      </c>
      <c r="F10" s="313"/>
      <c r="G10" s="314"/>
      <c r="H10" s="315"/>
      <c r="I10" s="307"/>
      <c r="J10" s="316"/>
      <c r="K10" s="307"/>
      <c r="M10" s="308">
        <v>50</v>
      </c>
      <c r="O10" s="293"/>
    </row>
    <row r="11" spans="1:80" x14ac:dyDescent="0.2">
      <c r="A11" s="294">
        <v>2</v>
      </c>
      <c r="B11" s="295" t="s">
        <v>2974</v>
      </c>
      <c r="C11" s="296" t="s">
        <v>2975</v>
      </c>
      <c r="D11" s="297" t="s">
        <v>195</v>
      </c>
      <c r="E11" s="298">
        <v>8.375</v>
      </c>
      <c r="F11" s="298">
        <v>0</v>
      </c>
      <c r="G11" s="299">
        <f>E11*F11</f>
        <v>0</v>
      </c>
      <c r="H11" s="300">
        <v>0</v>
      </c>
      <c r="I11" s="301">
        <f>E11*H11</f>
        <v>0</v>
      </c>
      <c r="J11" s="300">
        <v>-0.13800000000000001</v>
      </c>
      <c r="K11" s="301">
        <f>E11*J11</f>
        <v>-1.1557500000000001</v>
      </c>
      <c r="O11" s="293">
        <v>2</v>
      </c>
      <c r="AA11" s="262">
        <v>1</v>
      </c>
      <c r="AB11" s="262">
        <v>1</v>
      </c>
      <c r="AC11" s="262">
        <v>1</v>
      </c>
      <c r="AZ11" s="262">
        <v>1</v>
      </c>
      <c r="BA11" s="262">
        <f>IF(AZ11=1,G11,0)</f>
        <v>0</v>
      </c>
      <c r="BB11" s="262">
        <f>IF(AZ11=2,G11,0)</f>
        <v>0</v>
      </c>
      <c r="BC11" s="262">
        <f>IF(AZ11=3,G11,0)</f>
        <v>0</v>
      </c>
      <c r="BD11" s="262">
        <f>IF(AZ11=4,G11,0)</f>
        <v>0</v>
      </c>
      <c r="BE11" s="262">
        <f>IF(AZ11=5,G11,0)</f>
        <v>0</v>
      </c>
      <c r="CA11" s="293">
        <v>1</v>
      </c>
      <c r="CB11" s="293">
        <v>1</v>
      </c>
    </row>
    <row r="12" spans="1:80" x14ac:dyDescent="0.2">
      <c r="A12" s="302"/>
      <c r="B12" s="309"/>
      <c r="C12" s="310" t="s">
        <v>2976</v>
      </c>
      <c r="D12" s="311"/>
      <c r="E12" s="312">
        <v>5.45</v>
      </c>
      <c r="F12" s="313"/>
      <c r="G12" s="314"/>
      <c r="H12" s="315"/>
      <c r="I12" s="307"/>
      <c r="J12" s="316"/>
      <c r="K12" s="307"/>
      <c r="M12" s="308" t="s">
        <v>2976</v>
      </c>
      <c r="O12" s="293"/>
    </row>
    <row r="13" spans="1:80" x14ac:dyDescent="0.2">
      <c r="A13" s="302"/>
      <c r="B13" s="309"/>
      <c r="C13" s="310" t="s">
        <v>2977</v>
      </c>
      <c r="D13" s="311"/>
      <c r="E13" s="312">
        <v>2.9249999999999998</v>
      </c>
      <c r="F13" s="313"/>
      <c r="G13" s="314"/>
      <c r="H13" s="315"/>
      <c r="I13" s="307"/>
      <c r="J13" s="316"/>
      <c r="K13" s="307"/>
      <c r="M13" s="308" t="s">
        <v>2977</v>
      </c>
      <c r="O13" s="293"/>
    </row>
    <row r="14" spans="1:80" x14ac:dyDescent="0.2">
      <c r="A14" s="294">
        <v>3</v>
      </c>
      <c r="B14" s="295" t="s">
        <v>278</v>
      </c>
      <c r="C14" s="296" t="s">
        <v>279</v>
      </c>
      <c r="D14" s="297" t="s">
        <v>195</v>
      </c>
      <c r="E14" s="298">
        <v>159.44800000000001</v>
      </c>
      <c r="F14" s="298">
        <v>0</v>
      </c>
      <c r="G14" s="299">
        <f>E14*F14</f>
        <v>0</v>
      </c>
      <c r="H14" s="300">
        <v>0</v>
      </c>
      <c r="I14" s="301">
        <f>E14*H14</f>
        <v>0</v>
      </c>
      <c r="J14" s="300">
        <v>-0.13800000000000001</v>
      </c>
      <c r="K14" s="301">
        <f>E14*J14</f>
        <v>-22.003824000000002</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x14ac:dyDescent="0.2">
      <c r="A15" s="302"/>
      <c r="B15" s="303"/>
      <c r="C15" s="304" t="s">
        <v>2978</v>
      </c>
      <c r="D15" s="305"/>
      <c r="E15" s="305"/>
      <c r="F15" s="305"/>
      <c r="G15" s="306"/>
      <c r="I15" s="307"/>
      <c r="K15" s="307"/>
      <c r="L15" s="308" t="s">
        <v>2978</v>
      </c>
      <c r="O15" s="293">
        <v>3</v>
      </c>
    </row>
    <row r="16" spans="1:80" x14ac:dyDescent="0.2">
      <c r="A16" s="302"/>
      <c r="B16" s="309"/>
      <c r="C16" s="310" t="s">
        <v>2979</v>
      </c>
      <c r="D16" s="311"/>
      <c r="E16" s="312">
        <v>35.869999999999997</v>
      </c>
      <c r="F16" s="313"/>
      <c r="G16" s="314"/>
      <c r="H16" s="315"/>
      <c r="I16" s="307"/>
      <c r="J16" s="316"/>
      <c r="K16" s="307"/>
      <c r="M16" s="308" t="s">
        <v>2979</v>
      </c>
      <c r="O16" s="293"/>
    </row>
    <row r="17" spans="1:80" x14ac:dyDescent="0.2">
      <c r="A17" s="302"/>
      <c r="B17" s="309"/>
      <c r="C17" s="310" t="s">
        <v>2980</v>
      </c>
      <c r="D17" s="311"/>
      <c r="E17" s="312">
        <v>16.023</v>
      </c>
      <c r="F17" s="313"/>
      <c r="G17" s="314"/>
      <c r="H17" s="315"/>
      <c r="I17" s="307"/>
      <c r="J17" s="316"/>
      <c r="K17" s="307"/>
      <c r="M17" s="308" t="s">
        <v>2980</v>
      </c>
      <c r="O17" s="293"/>
    </row>
    <row r="18" spans="1:80" x14ac:dyDescent="0.2">
      <c r="A18" s="302"/>
      <c r="B18" s="309"/>
      <c r="C18" s="310" t="s">
        <v>2981</v>
      </c>
      <c r="D18" s="311"/>
      <c r="E18" s="312">
        <v>36.04</v>
      </c>
      <c r="F18" s="313"/>
      <c r="G18" s="314"/>
      <c r="H18" s="315"/>
      <c r="I18" s="307"/>
      <c r="J18" s="316"/>
      <c r="K18" s="307"/>
      <c r="M18" s="308" t="s">
        <v>2981</v>
      </c>
      <c r="O18" s="293"/>
    </row>
    <row r="19" spans="1:80" x14ac:dyDescent="0.2">
      <c r="A19" s="302"/>
      <c r="B19" s="309"/>
      <c r="C19" s="310" t="s">
        <v>2982</v>
      </c>
      <c r="D19" s="311"/>
      <c r="E19" s="312">
        <v>71.515000000000001</v>
      </c>
      <c r="F19" s="313"/>
      <c r="G19" s="314"/>
      <c r="H19" s="315"/>
      <c r="I19" s="307"/>
      <c r="J19" s="316"/>
      <c r="K19" s="307"/>
      <c r="M19" s="308" t="s">
        <v>2982</v>
      </c>
      <c r="O19" s="293"/>
    </row>
    <row r="20" spans="1:80" x14ac:dyDescent="0.2">
      <c r="A20" s="294">
        <v>4</v>
      </c>
      <c r="B20" s="295" t="s">
        <v>2983</v>
      </c>
      <c r="C20" s="296" t="s">
        <v>2984</v>
      </c>
      <c r="D20" s="297" t="s">
        <v>195</v>
      </c>
      <c r="E20" s="298">
        <v>269</v>
      </c>
      <c r="F20" s="298">
        <v>0</v>
      </c>
      <c r="G20" s="299">
        <f>E20*F20</f>
        <v>0</v>
      </c>
      <c r="H20" s="300">
        <v>0</v>
      </c>
      <c r="I20" s="301">
        <f>E20*H20</f>
        <v>0</v>
      </c>
      <c r="J20" s="300">
        <v>-0.18099999999999999</v>
      </c>
      <c r="K20" s="301">
        <f>E20*J20</f>
        <v>-48.689</v>
      </c>
      <c r="O20" s="293">
        <v>2</v>
      </c>
      <c r="AA20" s="262">
        <v>1</v>
      </c>
      <c r="AB20" s="262">
        <v>0</v>
      </c>
      <c r="AC20" s="262">
        <v>0</v>
      </c>
      <c r="AZ20" s="262">
        <v>1</v>
      </c>
      <c r="BA20" s="262">
        <f>IF(AZ20=1,G20,0)</f>
        <v>0</v>
      </c>
      <c r="BB20" s="262">
        <f>IF(AZ20=2,G20,0)</f>
        <v>0</v>
      </c>
      <c r="BC20" s="262">
        <f>IF(AZ20=3,G20,0)</f>
        <v>0</v>
      </c>
      <c r="BD20" s="262">
        <f>IF(AZ20=4,G20,0)</f>
        <v>0</v>
      </c>
      <c r="BE20" s="262">
        <f>IF(AZ20=5,G20,0)</f>
        <v>0</v>
      </c>
      <c r="CA20" s="293">
        <v>1</v>
      </c>
      <c r="CB20" s="293">
        <v>0</v>
      </c>
    </row>
    <row r="21" spans="1:80" x14ac:dyDescent="0.2">
      <c r="A21" s="302"/>
      <c r="B21" s="303"/>
      <c r="C21" s="304" t="s">
        <v>2985</v>
      </c>
      <c r="D21" s="305"/>
      <c r="E21" s="305"/>
      <c r="F21" s="305"/>
      <c r="G21" s="306"/>
      <c r="I21" s="307"/>
      <c r="K21" s="307"/>
      <c r="L21" s="308" t="s">
        <v>2985</v>
      </c>
      <c r="O21" s="293">
        <v>3</v>
      </c>
    </row>
    <row r="22" spans="1:80" x14ac:dyDescent="0.2">
      <c r="A22" s="302"/>
      <c r="B22" s="309"/>
      <c r="C22" s="310" t="s">
        <v>2986</v>
      </c>
      <c r="D22" s="311"/>
      <c r="E22" s="312">
        <v>269</v>
      </c>
      <c r="F22" s="313"/>
      <c r="G22" s="314"/>
      <c r="H22" s="315"/>
      <c r="I22" s="307"/>
      <c r="J22" s="316"/>
      <c r="K22" s="307"/>
      <c r="M22" s="308">
        <v>269</v>
      </c>
      <c r="O22" s="293"/>
    </row>
    <row r="23" spans="1:80" x14ac:dyDescent="0.2">
      <c r="A23" s="294">
        <v>5</v>
      </c>
      <c r="B23" s="295" t="s">
        <v>2987</v>
      </c>
      <c r="C23" s="296" t="s">
        <v>2988</v>
      </c>
      <c r="D23" s="297" t="s">
        <v>233</v>
      </c>
      <c r="E23" s="298">
        <v>271.52249999999998</v>
      </c>
      <c r="F23" s="298">
        <v>0</v>
      </c>
      <c r="G23" s="299">
        <f>E23*F23</f>
        <v>0</v>
      </c>
      <c r="H23" s="300">
        <v>0</v>
      </c>
      <c r="I23" s="301">
        <f>E23*H23</f>
        <v>0</v>
      </c>
      <c r="J23" s="300">
        <v>0</v>
      </c>
      <c r="K23" s="301">
        <f>E23*J23</f>
        <v>0</v>
      </c>
      <c r="O23" s="293">
        <v>2</v>
      </c>
      <c r="AA23" s="262">
        <v>1</v>
      </c>
      <c r="AB23" s="262">
        <v>1</v>
      </c>
      <c r="AC23" s="262">
        <v>1</v>
      </c>
      <c r="AZ23" s="262">
        <v>1</v>
      </c>
      <c r="BA23" s="262">
        <f>IF(AZ23=1,G23,0)</f>
        <v>0</v>
      </c>
      <c r="BB23" s="262">
        <f>IF(AZ23=2,G23,0)</f>
        <v>0</v>
      </c>
      <c r="BC23" s="262">
        <f>IF(AZ23=3,G23,0)</f>
        <v>0</v>
      </c>
      <c r="BD23" s="262">
        <f>IF(AZ23=4,G23,0)</f>
        <v>0</v>
      </c>
      <c r="BE23" s="262">
        <f>IF(AZ23=5,G23,0)</f>
        <v>0</v>
      </c>
      <c r="CA23" s="293">
        <v>1</v>
      </c>
      <c r="CB23" s="293">
        <v>1</v>
      </c>
    </row>
    <row r="24" spans="1:80" ht="22.5" x14ac:dyDescent="0.2">
      <c r="A24" s="302"/>
      <c r="B24" s="303"/>
      <c r="C24" s="304" t="s">
        <v>2989</v>
      </c>
      <c r="D24" s="305"/>
      <c r="E24" s="305"/>
      <c r="F24" s="305"/>
      <c r="G24" s="306"/>
      <c r="I24" s="307"/>
      <c r="K24" s="307"/>
      <c r="L24" s="308" t="s">
        <v>2989</v>
      </c>
      <c r="O24" s="293">
        <v>3</v>
      </c>
    </row>
    <row r="25" spans="1:80" x14ac:dyDescent="0.2">
      <c r="A25" s="302"/>
      <c r="B25" s="309"/>
      <c r="C25" s="310" t="s">
        <v>2990</v>
      </c>
      <c r="D25" s="311"/>
      <c r="E25" s="312">
        <v>271.52249999999998</v>
      </c>
      <c r="F25" s="313"/>
      <c r="G25" s="314"/>
      <c r="H25" s="315"/>
      <c r="I25" s="307"/>
      <c r="J25" s="316"/>
      <c r="K25" s="307"/>
      <c r="M25" s="308" t="s">
        <v>2990</v>
      </c>
      <c r="O25" s="293"/>
    </row>
    <row r="26" spans="1:80" x14ac:dyDescent="0.2">
      <c r="A26" s="294">
        <v>6</v>
      </c>
      <c r="B26" s="295" t="s">
        <v>387</v>
      </c>
      <c r="C26" s="296" t="s">
        <v>388</v>
      </c>
      <c r="D26" s="297" t="s">
        <v>233</v>
      </c>
      <c r="E26" s="298">
        <v>271.52249999999998</v>
      </c>
      <c r="F26" s="298">
        <v>0</v>
      </c>
      <c r="G26" s="299">
        <f>E26*F26</f>
        <v>0</v>
      </c>
      <c r="H26" s="300">
        <v>0</v>
      </c>
      <c r="I26" s="301">
        <f>E26*H26</f>
        <v>0</v>
      </c>
      <c r="J26" s="300">
        <v>0</v>
      </c>
      <c r="K26" s="301">
        <f>E26*J26</f>
        <v>0</v>
      </c>
      <c r="O26" s="293">
        <v>2</v>
      </c>
      <c r="AA26" s="262">
        <v>1</v>
      </c>
      <c r="AB26" s="262">
        <v>1</v>
      </c>
      <c r="AC26" s="262">
        <v>1</v>
      </c>
      <c r="AZ26" s="262">
        <v>1</v>
      </c>
      <c r="BA26" s="262">
        <f>IF(AZ26=1,G26,0)</f>
        <v>0</v>
      </c>
      <c r="BB26" s="262">
        <f>IF(AZ26=2,G26,0)</f>
        <v>0</v>
      </c>
      <c r="BC26" s="262">
        <f>IF(AZ26=3,G26,0)</f>
        <v>0</v>
      </c>
      <c r="BD26" s="262">
        <f>IF(AZ26=4,G26,0)</f>
        <v>0</v>
      </c>
      <c r="BE26" s="262">
        <f>IF(AZ26=5,G26,0)</f>
        <v>0</v>
      </c>
      <c r="CA26" s="293">
        <v>1</v>
      </c>
      <c r="CB26" s="293">
        <v>1</v>
      </c>
    </row>
    <row r="27" spans="1:80" x14ac:dyDescent="0.2">
      <c r="A27" s="302"/>
      <c r="B27" s="309"/>
      <c r="C27" s="310" t="s">
        <v>2991</v>
      </c>
      <c r="D27" s="311"/>
      <c r="E27" s="312">
        <v>271.52249999999998</v>
      </c>
      <c r="F27" s="313"/>
      <c r="G27" s="314"/>
      <c r="H27" s="315"/>
      <c r="I27" s="307"/>
      <c r="J27" s="316"/>
      <c r="K27" s="307"/>
      <c r="M27" s="308" t="s">
        <v>2991</v>
      </c>
      <c r="O27" s="293"/>
    </row>
    <row r="28" spans="1:80" x14ac:dyDescent="0.2">
      <c r="A28" s="294">
        <v>7</v>
      </c>
      <c r="B28" s="295" t="s">
        <v>2296</v>
      </c>
      <c r="C28" s="296" t="s">
        <v>2297</v>
      </c>
      <c r="D28" s="297" t="s">
        <v>233</v>
      </c>
      <c r="E28" s="298">
        <v>60.022500000000001</v>
      </c>
      <c r="F28" s="298">
        <v>0</v>
      </c>
      <c r="G28" s="299">
        <f>E28*F28</f>
        <v>0</v>
      </c>
      <c r="H28" s="300">
        <v>0</v>
      </c>
      <c r="I28" s="301">
        <f>E28*H28</f>
        <v>0</v>
      </c>
      <c r="J28" s="300">
        <v>0</v>
      </c>
      <c r="K28" s="301">
        <f>E28*J28</f>
        <v>0</v>
      </c>
      <c r="O28" s="293">
        <v>2</v>
      </c>
      <c r="AA28" s="262">
        <v>1</v>
      </c>
      <c r="AB28" s="262">
        <v>1</v>
      </c>
      <c r="AC28" s="262">
        <v>1</v>
      </c>
      <c r="AZ28" s="262">
        <v>1</v>
      </c>
      <c r="BA28" s="262">
        <f>IF(AZ28=1,G28,0)</f>
        <v>0</v>
      </c>
      <c r="BB28" s="262">
        <f>IF(AZ28=2,G28,0)</f>
        <v>0</v>
      </c>
      <c r="BC28" s="262">
        <f>IF(AZ28=3,G28,0)</f>
        <v>0</v>
      </c>
      <c r="BD28" s="262">
        <f>IF(AZ28=4,G28,0)</f>
        <v>0</v>
      </c>
      <c r="BE28" s="262">
        <f>IF(AZ28=5,G28,0)</f>
        <v>0</v>
      </c>
      <c r="CA28" s="293">
        <v>1</v>
      </c>
      <c r="CB28" s="293">
        <v>1</v>
      </c>
    </row>
    <row r="29" spans="1:80" x14ac:dyDescent="0.2">
      <c r="A29" s="302"/>
      <c r="B29" s="303"/>
      <c r="C29" s="304" t="s">
        <v>2992</v>
      </c>
      <c r="D29" s="305"/>
      <c r="E29" s="305"/>
      <c r="F29" s="305"/>
      <c r="G29" s="306"/>
      <c r="I29" s="307"/>
      <c r="K29" s="307"/>
      <c r="L29" s="308" t="s">
        <v>2992</v>
      </c>
      <c r="O29" s="293">
        <v>3</v>
      </c>
    </row>
    <row r="30" spans="1:80" x14ac:dyDescent="0.2">
      <c r="A30" s="302"/>
      <c r="B30" s="309"/>
      <c r="C30" s="310" t="s">
        <v>2993</v>
      </c>
      <c r="D30" s="311"/>
      <c r="E30" s="312">
        <v>60.022500000000001</v>
      </c>
      <c r="F30" s="313"/>
      <c r="G30" s="314"/>
      <c r="H30" s="315"/>
      <c r="I30" s="307"/>
      <c r="J30" s="316"/>
      <c r="K30" s="307"/>
      <c r="M30" s="308" t="s">
        <v>2993</v>
      </c>
      <c r="O30" s="293"/>
    </row>
    <row r="31" spans="1:80" ht="22.5" x14ac:dyDescent="0.2">
      <c r="A31" s="294">
        <v>8</v>
      </c>
      <c r="B31" s="295" t="s">
        <v>231</v>
      </c>
      <c r="C31" s="296" t="s">
        <v>232</v>
      </c>
      <c r="D31" s="297" t="s">
        <v>233</v>
      </c>
      <c r="E31" s="298">
        <v>271.52249999999998</v>
      </c>
      <c r="F31" s="298">
        <v>0</v>
      </c>
      <c r="G31" s="299">
        <f>E31*F31</f>
        <v>0</v>
      </c>
      <c r="H31" s="300">
        <v>0</v>
      </c>
      <c r="I31" s="301">
        <f>E31*H31</f>
        <v>0</v>
      </c>
      <c r="J31" s="300">
        <v>0</v>
      </c>
      <c r="K31" s="301">
        <f>E31*J31</f>
        <v>0</v>
      </c>
      <c r="O31" s="293">
        <v>2</v>
      </c>
      <c r="AA31" s="262">
        <v>1</v>
      </c>
      <c r="AB31" s="262">
        <v>1</v>
      </c>
      <c r="AC31" s="262">
        <v>1</v>
      </c>
      <c r="AZ31" s="262">
        <v>1</v>
      </c>
      <c r="BA31" s="262">
        <f>IF(AZ31=1,G31,0)</f>
        <v>0</v>
      </c>
      <c r="BB31" s="262">
        <f>IF(AZ31=2,G31,0)</f>
        <v>0</v>
      </c>
      <c r="BC31" s="262">
        <f>IF(AZ31=3,G31,0)</f>
        <v>0</v>
      </c>
      <c r="BD31" s="262">
        <f>IF(AZ31=4,G31,0)</f>
        <v>0</v>
      </c>
      <c r="BE31" s="262">
        <f>IF(AZ31=5,G31,0)</f>
        <v>0</v>
      </c>
      <c r="CA31" s="293">
        <v>1</v>
      </c>
      <c r="CB31" s="293">
        <v>1</v>
      </c>
    </row>
    <row r="32" spans="1:80" x14ac:dyDescent="0.2">
      <c r="A32" s="302"/>
      <c r="B32" s="303"/>
      <c r="C32" s="304" t="s">
        <v>234</v>
      </c>
      <c r="D32" s="305"/>
      <c r="E32" s="305"/>
      <c r="F32" s="305"/>
      <c r="G32" s="306"/>
      <c r="I32" s="307"/>
      <c r="K32" s="307"/>
      <c r="L32" s="308" t="s">
        <v>234</v>
      </c>
      <c r="O32" s="293">
        <v>3</v>
      </c>
    </row>
    <row r="33" spans="1:80" ht="22.5" x14ac:dyDescent="0.2">
      <c r="A33" s="302"/>
      <c r="B33" s="303"/>
      <c r="C33" s="304" t="s">
        <v>235</v>
      </c>
      <c r="D33" s="305"/>
      <c r="E33" s="305"/>
      <c r="F33" s="305"/>
      <c r="G33" s="306"/>
      <c r="I33" s="307"/>
      <c r="K33" s="307"/>
      <c r="L33" s="308" t="s">
        <v>235</v>
      </c>
      <c r="O33" s="293">
        <v>3</v>
      </c>
    </row>
    <row r="34" spans="1:80" x14ac:dyDescent="0.2">
      <c r="A34" s="302"/>
      <c r="B34" s="309"/>
      <c r="C34" s="310" t="s">
        <v>2994</v>
      </c>
      <c r="D34" s="311"/>
      <c r="E34" s="312">
        <v>271.52249999999998</v>
      </c>
      <c r="F34" s="313"/>
      <c r="G34" s="314"/>
      <c r="H34" s="315"/>
      <c r="I34" s="307"/>
      <c r="J34" s="316"/>
      <c r="K34" s="307"/>
      <c r="M34" s="308" t="s">
        <v>2994</v>
      </c>
      <c r="O34" s="293"/>
    </row>
    <row r="35" spans="1:80" x14ac:dyDescent="0.2">
      <c r="A35" s="294">
        <v>9</v>
      </c>
      <c r="B35" s="295" t="s">
        <v>2995</v>
      </c>
      <c r="C35" s="296" t="s">
        <v>2996</v>
      </c>
      <c r="D35" s="297" t="s">
        <v>233</v>
      </c>
      <c r="E35" s="298">
        <v>60.022500000000001</v>
      </c>
      <c r="F35" s="298">
        <v>0</v>
      </c>
      <c r="G35" s="299">
        <f>E35*F35</f>
        <v>0</v>
      </c>
      <c r="H35" s="300">
        <v>0</v>
      </c>
      <c r="I35" s="301">
        <f>E35*H35</f>
        <v>0</v>
      </c>
      <c r="J35" s="300">
        <v>0</v>
      </c>
      <c r="K35" s="301">
        <f>E35*J35</f>
        <v>0</v>
      </c>
      <c r="O35" s="293">
        <v>2</v>
      </c>
      <c r="AA35" s="262">
        <v>1</v>
      </c>
      <c r="AB35" s="262">
        <v>1</v>
      </c>
      <c r="AC35" s="262">
        <v>1</v>
      </c>
      <c r="AZ35" s="262">
        <v>1</v>
      </c>
      <c r="BA35" s="262">
        <f>IF(AZ35=1,G35,0)</f>
        <v>0</v>
      </c>
      <c r="BB35" s="262">
        <f>IF(AZ35=2,G35,0)</f>
        <v>0</v>
      </c>
      <c r="BC35" s="262">
        <f>IF(AZ35=3,G35,0)</f>
        <v>0</v>
      </c>
      <c r="BD35" s="262">
        <f>IF(AZ35=4,G35,0)</f>
        <v>0</v>
      </c>
      <c r="BE35" s="262">
        <f>IF(AZ35=5,G35,0)</f>
        <v>0</v>
      </c>
      <c r="CA35" s="293">
        <v>1</v>
      </c>
      <c r="CB35" s="293">
        <v>1</v>
      </c>
    </row>
    <row r="36" spans="1:80" x14ac:dyDescent="0.2">
      <c r="A36" s="302"/>
      <c r="B36" s="309"/>
      <c r="C36" s="310" t="s">
        <v>2997</v>
      </c>
      <c r="D36" s="311"/>
      <c r="E36" s="312">
        <v>60.022500000000001</v>
      </c>
      <c r="F36" s="313"/>
      <c r="G36" s="314"/>
      <c r="H36" s="315"/>
      <c r="I36" s="307"/>
      <c r="J36" s="316"/>
      <c r="K36" s="307"/>
      <c r="M36" s="308" t="s">
        <v>2997</v>
      </c>
      <c r="O36" s="293"/>
    </row>
    <row r="37" spans="1:80" x14ac:dyDescent="0.2">
      <c r="A37" s="317"/>
      <c r="B37" s="318" t="s">
        <v>101</v>
      </c>
      <c r="C37" s="319" t="s">
        <v>192</v>
      </c>
      <c r="D37" s="320"/>
      <c r="E37" s="321"/>
      <c r="F37" s="322"/>
      <c r="G37" s="323">
        <f>SUM(G7:G36)</f>
        <v>0</v>
      </c>
      <c r="H37" s="324"/>
      <c r="I37" s="325">
        <f>SUM(I7:I36)</f>
        <v>0</v>
      </c>
      <c r="J37" s="324"/>
      <c r="K37" s="325">
        <f>SUM(K7:K36)</f>
        <v>-71.848573999999999</v>
      </c>
      <c r="O37" s="293">
        <v>4</v>
      </c>
      <c r="BA37" s="326">
        <f>SUM(BA7:BA36)</f>
        <v>0</v>
      </c>
      <c r="BB37" s="326">
        <f>SUM(BB7:BB36)</f>
        <v>0</v>
      </c>
      <c r="BC37" s="326">
        <f>SUM(BC7:BC36)</f>
        <v>0</v>
      </c>
      <c r="BD37" s="326">
        <f>SUM(BD7:BD36)</f>
        <v>0</v>
      </c>
      <c r="BE37" s="326">
        <f>SUM(BE7:BE36)</f>
        <v>0</v>
      </c>
    </row>
    <row r="38" spans="1:80" x14ac:dyDescent="0.2">
      <c r="A38" s="283" t="s">
        <v>97</v>
      </c>
      <c r="B38" s="284" t="s">
        <v>2998</v>
      </c>
      <c r="C38" s="285" t="s">
        <v>2999</v>
      </c>
      <c r="D38" s="286"/>
      <c r="E38" s="287"/>
      <c r="F38" s="287"/>
      <c r="G38" s="288"/>
      <c r="H38" s="289"/>
      <c r="I38" s="290"/>
      <c r="J38" s="291"/>
      <c r="K38" s="292"/>
      <c r="O38" s="293">
        <v>1</v>
      </c>
    </row>
    <row r="39" spans="1:80" x14ac:dyDescent="0.2">
      <c r="A39" s="294">
        <v>10</v>
      </c>
      <c r="B39" s="295" t="s">
        <v>3001</v>
      </c>
      <c r="C39" s="296" t="s">
        <v>3002</v>
      </c>
      <c r="D39" s="297" t="s">
        <v>233</v>
      </c>
      <c r="E39" s="298">
        <v>43.805999999999997</v>
      </c>
      <c r="F39" s="298">
        <v>0</v>
      </c>
      <c r="G39" s="299">
        <f>E39*F39</f>
        <v>0</v>
      </c>
      <c r="H39" s="300">
        <v>7.3999999999999999E-4</v>
      </c>
      <c r="I39" s="301">
        <f>E39*H39</f>
        <v>3.2416439999999998E-2</v>
      </c>
      <c r="J39" s="300">
        <v>-3.9E-2</v>
      </c>
      <c r="K39" s="301">
        <f>E39*J39</f>
        <v>-1.7084339999999998</v>
      </c>
      <c r="O39" s="293">
        <v>2</v>
      </c>
      <c r="AA39" s="262">
        <v>1</v>
      </c>
      <c r="AB39" s="262">
        <v>1</v>
      </c>
      <c r="AC39" s="262">
        <v>1</v>
      </c>
      <c r="AZ39" s="262">
        <v>1</v>
      </c>
      <c r="BA39" s="262">
        <f>IF(AZ39=1,G39,0)</f>
        <v>0</v>
      </c>
      <c r="BB39" s="262">
        <f>IF(AZ39=2,G39,0)</f>
        <v>0</v>
      </c>
      <c r="BC39" s="262">
        <f>IF(AZ39=3,G39,0)</f>
        <v>0</v>
      </c>
      <c r="BD39" s="262">
        <f>IF(AZ39=4,G39,0)</f>
        <v>0</v>
      </c>
      <c r="BE39" s="262">
        <f>IF(AZ39=5,G39,0)</f>
        <v>0</v>
      </c>
      <c r="CA39" s="293">
        <v>1</v>
      </c>
      <c r="CB39" s="293">
        <v>1</v>
      </c>
    </row>
    <row r="40" spans="1:80" x14ac:dyDescent="0.2">
      <c r="A40" s="302"/>
      <c r="B40" s="309"/>
      <c r="C40" s="310" t="s">
        <v>3003</v>
      </c>
      <c r="D40" s="311"/>
      <c r="E40" s="312">
        <v>43.805999999999997</v>
      </c>
      <c r="F40" s="313"/>
      <c r="G40" s="314"/>
      <c r="H40" s="315"/>
      <c r="I40" s="307"/>
      <c r="J40" s="316"/>
      <c r="K40" s="307"/>
      <c r="M40" s="308" t="s">
        <v>3003</v>
      </c>
      <c r="O40" s="293"/>
    </row>
    <row r="41" spans="1:80" x14ac:dyDescent="0.2">
      <c r="A41" s="317"/>
      <c r="B41" s="318" t="s">
        <v>101</v>
      </c>
      <c r="C41" s="319" t="s">
        <v>3000</v>
      </c>
      <c r="D41" s="320"/>
      <c r="E41" s="321"/>
      <c r="F41" s="322"/>
      <c r="G41" s="323">
        <f>SUM(G38:G40)</f>
        <v>0</v>
      </c>
      <c r="H41" s="324"/>
      <c r="I41" s="325">
        <f>SUM(I38:I40)</f>
        <v>3.2416439999999998E-2</v>
      </c>
      <c r="J41" s="324"/>
      <c r="K41" s="325">
        <f>SUM(K38:K40)</f>
        <v>-1.7084339999999998</v>
      </c>
      <c r="O41" s="293">
        <v>4</v>
      </c>
      <c r="BA41" s="326">
        <f>SUM(BA38:BA40)</f>
        <v>0</v>
      </c>
      <c r="BB41" s="326">
        <f>SUM(BB38:BB40)</f>
        <v>0</v>
      </c>
      <c r="BC41" s="326">
        <f>SUM(BC38:BC40)</f>
        <v>0</v>
      </c>
      <c r="BD41" s="326">
        <f>SUM(BD38:BD40)</f>
        <v>0</v>
      </c>
      <c r="BE41" s="326">
        <f>SUM(BE38:BE40)</f>
        <v>0</v>
      </c>
    </row>
    <row r="42" spans="1:80" x14ac:dyDescent="0.2">
      <c r="A42" s="283" t="s">
        <v>97</v>
      </c>
      <c r="B42" s="284" t="s">
        <v>222</v>
      </c>
      <c r="C42" s="285" t="s">
        <v>223</v>
      </c>
      <c r="D42" s="286"/>
      <c r="E42" s="287"/>
      <c r="F42" s="287"/>
      <c r="G42" s="288"/>
      <c r="H42" s="289"/>
      <c r="I42" s="290"/>
      <c r="J42" s="291"/>
      <c r="K42" s="292"/>
      <c r="O42" s="293">
        <v>1</v>
      </c>
    </row>
    <row r="43" spans="1:80" x14ac:dyDescent="0.2">
      <c r="A43" s="294">
        <v>11</v>
      </c>
      <c r="B43" s="295" t="s">
        <v>225</v>
      </c>
      <c r="C43" s="296" t="s">
        <v>3004</v>
      </c>
      <c r="D43" s="297" t="s">
        <v>227</v>
      </c>
      <c r="E43" s="298">
        <v>3.2416439999999998E-2</v>
      </c>
      <c r="F43" s="298">
        <v>0</v>
      </c>
      <c r="G43" s="299">
        <f>E43*F43</f>
        <v>0</v>
      </c>
      <c r="H43" s="300">
        <v>0</v>
      </c>
      <c r="I43" s="301">
        <f>E43*H43</f>
        <v>0</v>
      </c>
      <c r="J43" s="300"/>
      <c r="K43" s="301">
        <f>E43*J43</f>
        <v>0</v>
      </c>
      <c r="O43" s="293">
        <v>2</v>
      </c>
      <c r="AA43" s="262">
        <v>7</v>
      </c>
      <c r="AB43" s="262">
        <v>1</v>
      </c>
      <c r="AC43" s="262">
        <v>2</v>
      </c>
      <c r="AZ43" s="262">
        <v>1</v>
      </c>
      <c r="BA43" s="262">
        <f>IF(AZ43=1,G43,0)</f>
        <v>0</v>
      </c>
      <c r="BB43" s="262">
        <f>IF(AZ43=2,G43,0)</f>
        <v>0</v>
      </c>
      <c r="BC43" s="262">
        <f>IF(AZ43=3,G43,0)</f>
        <v>0</v>
      </c>
      <c r="BD43" s="262">
        <f>IF(AZ43=4,G43,0)</f>
        <v>0</v>
      </c>
      <c r="BE43" s="262">
        <f>IF(AZ43=5,G43,0)</f>
        <v>0</v>
      </c>
      <c r="CA43" s="293">
        <v>7</v>
      </c>
      <c r="CB43" s="293">
        <v>1</v>
      </c>
    </row>
    <row r="44" spans="1:80" x14ac:dyDescent="0.2">
      <c r="A44" s="317"/>
      <c r="B44" s="318" t="s">
        <v>101</v>
      </c>
      <c r="C44" s="319" t="s">
        <v>224</v>
      </c>
      <c r="D44" s="320"/>
      <c r="E44" s="321"/>
      <c r="F44" s="322"/>
      <c r="G44" s="323">
        <f>SUM(G42:G43)</f>
        <v>0</v>
      </c>
      <c r="H44" s="324"/>
      <c r="I44" s="325">
        <f>SUM(I42:I43)</f>
        <v>0</v>
      </c>
      <c r="J44" s="324"/>
      <c r="K44" s="325">
        <f>SUM(K42:K43)</f>
        <v>0</v>
      </c>
      <c r="O44" s="293">
        <v>4</v>
      </c>
      <c r="BA44" s="326">
        <f>SUM(BA42:BA43)</f>
        <v>0</v>
      </c>
      <c r="BB44" s="326">
        <f>SUM(BB42:BB43)</f>
        <v>0</v>
      </c>
      <c r="BC44" s="326">
        <f>SUM(BC42:BC43)</f>
        <v>0</v>
      </c>
      <c r="BD44" s="326">
        <f>SUM(BD42:BD43)</f>
        <v>0</v>
      </c>
      <c r="BE44" s="326">
        <f>SUM(BE42:BE43)</f>
        <v>0</v>
      </c>
    </row>
    <row r="45" spans="1:80" x14ac:dyDescent="0.2">
      <c r="A45" s="283" t="s">
        <v>97</v>
      </c>
      <c r="B45" s="284" t="s">
        <v>1017</v>
      </c>
      <c r="C45" s="285" t="s">
        <v>1018</v>
      </c>
      <c r="D45" s="286"/>
      <c r="E45" s="287"/>
      <c r="F45" s="287"/>
      <c r="G45" s="288"/>
      <c r="H45" s="289"/>
      <c r="I45" s="290"/>
      <c r="J45" s="291"/>
      <c r="K45" s="292"/>
      <c r="O45" s="293">
        <v>1</v>
      </c>
    </row>
    <row r="46" spans="1:80" x14ac:dyDescent="0.2">
      <c r="A46" s="294">
        <v>12</v>
      </c>
      <c r="B46" s="295" t="s">
        <v>3005</v>
      </c>
      <c r="C46" s="296" t="s">
        <v>3006</v>
      </c>
      <c r="D46" s="297" t="s">
        <v>195</v>
      </c>
      <c r="E46" s="298">
        <v>12.3</v>
      </c>
      <c r="F46" s="298">
        <v>0</v>
      </c>
      <c r="G46" s="299">
        <f>E46*F46</f>
        <v>0</v>
      </c>
      <c r="H46" s="300">
        <v>0</v>
      </c>
      <c r="I46" s="301">
        <f>E46*H46</f>
        <v>0</v>
      </c>
      <c r="J46" s="300">
        <v>-5.0000000000000001E-3</v>
      </c>
      <c r="K46" s="301">
        <f>E46*J46</f>
        <v>-6.1500000000000006E-2</v>
      </c>
      <c r="O46" s="293">
        <v>2</v>
      </c>
      <c r="AA46" s="262">
        <v>1</v>
      </c>
      <c r="AB46" s="262">
        <v>7</v>
      </c>
      <c r="AC46" s="262">
        <v>7</v>
      </c>
      <c r="AZ46" s="262">
        <v>2</v>
      </c>
      <c r="BA46" s="262">
        <f>IF(AZ46=1,G46,0)</f>
        <v>0</v>
      </c>
      <c r="BB46" s="262">
        <f>IF(AZ46=2,G46,0)</f>
        <v>0</v>
      </c>
      <c r="BC46" s="262">
        <f>IF(AZ46=3,G46,0)</f>
        <v>0</v>
      </c>
      <c r="BD46" s="262">
        <f>IF(AZ46=4,G46,0)</f>
        <v>0</v>
      </c>
      <c r="BE46" s="262">
        <f>IF(AZ46=5,G46,0)</f>
        <v>0</v>
      </c>
      <c r="CA46" s="293">
        <v>1</v>
      </c>
      <c r="CB46" s="293">
        <v>7</v>
      </c>
    </row>
    <row r="47" spans="1:80" x14ac:dyDescent="0.2">
      <c r="A47" s="302"/>
      <c r="B47" s="309"/>
      <c r="C47" s="310" t="s">
        <v>3007</v>
      </c>
      <c r="D47" s="311"/>
      <c r="E47" s="312">
        <v>12.3</v>
      </c>
      <c r="F47" s="313"/>
      <c r="G47" s="314"/>
      <c r="H47" s="315"/>
      <c r="I47" s="307"/>
      <c r="J47" s="316"/>
      <c r="K47" s="307"/>
      <c r="M47" s="308" t="s">
        <v>3007</v>
      </c>
      <c r="O47" s="293"/>
    </row>
    <row r="48" spans="1:80" x14ac:dyDescent="0.2">
      <c r="A48" s="294">
        <v>13</v>
      </c>
      <c r="B48" s="295" t="s">
        <v>3008</v>
      </c>
      <c r="C48" s="296" t="s">
        <v>3009</v>
      </c>
      <c r="D48" s="297" t="s">
        <v>202</v>
      </c>
      <c r="E48" s="298">
        <v>12</v>
      </c>
      <c r="F48" s="298">
        <v>0</v>
      </c>
      <c r="G48" s="299">
        <f>E48*F48</f>
        <v>0</v>
      </c>
      <c r="H48" s="300">
        <v>1.6000000000000001E-4</v>
      </c>
      <c r="I48" s="301">
        <f>E48*H48</f>
        <v>1.9200000000000003E-3</v>
      </c>
      <c r="J48" s="300">
        <v>-6.0000000000000001E-3</v>
      </c>
      <c r="K48" s="301">
        <f>E48*J48</f>
        <v>-7.2000000000000008E-2</v>
      </c>
      <c r="O48" s="293">
        <v>2</v>
      </c>
      <c r="AA48" s="262">
        <v>1</v>
      </c>
      <c r="AB48" s="262">
        <v>7</v>
      </c>
      <c r="AC48" s="262">
        <v>7</v>
      </c>
      <c r="AZ48" s="262">
        <v>2</v>
      </c>
      <c r="BA48" s="262">
        <f>IF(AZ48=1,G48,0)</f>
        <v>0</v>
      </c>
      <c r="BB48" s="262">
        <f>IF(AZ48=2,G48,0)</f>
        <v>0</v>
      </c>
      <c r="BC48" s="262">
        <f>IF(AZ48=3,G48,0)</f>
        <v>0</v>
      </c>
      <c r="BD48" s="262">
        <f>IF(AZ48=4,G48,0)</f>
        <v>0</v>
      </c>
      <c r="BE48" s="262">
        <f>IF(AZ48=5,G48,0)</f>
        <v>0</v>
      </c>
      <c r="CA48" s="293">
        <v>1</v>
      </c>
      <c r="CB48" s="293">
        <v>7</v>
      </c>
    </row>
    <row r="49" spans="1:80" x14ac:dyDescent="0.2">
      <c r="A49" s="302"/>
      <c r="B49" s="309"/>
      <c r="C49" s="310" t="s">
        <v>304</v>
      </c>
      <c r="D49" s="311"/>
      <c r="E49" s="312">
        <v>12</v>
      </c>
      <c r="F49" s="313"/>
      <c r="G49" s="314"/>
      <c r="H49" s="315"/>
      <c r="I49" s="307"/>
      <c r="J49" s="316"/>
      <c r="K49" s="307"/>
      <c r="M49" s="308" t="s">
        <v>304</v>
      </c>
      <c r="O49" s="293"/>
    </row>
    <row r="50" spans="1:80" x14ac:dyDescent="0.2">
      <c r="A50" s="294">
        <v>14</v>
      </c>
      <c r="B50" s="295" t="s">
        <v>3010</v>
      </c>
      <c r="C50" s="296" t="s">
        <v>3011</v>
      </c>
      <c r="D50" s="297" t="s">
        <v>12</v>
      </c>
      <c r="E50" s="298"/>
      <c r="F50" s="298">
        <v>0</v>
      </c>
      <c r="G50" s="299">
        <f>E50*F50</f>
        <v>0</v>
      </c>
      <c r="H50" s="300">
        <v>0</v>
      </c>
      <c r="I50" s="301">
        <f>E50*H50</f>
        <v>0</v>
      </c>
      <c r="J50" s="300"/>
      <c r="K50" s="301">
        <f>E50*J50</f>
        <v>0</v>
      </c>
      <c r="O50" s="293">
        <v>2</v>
      </c>
      <c r="AA50" s="262">
        <v>7</v>
      </c>
      <c r="AB50" s="262">
        <v>1002</v>
      </c>
      <c r="AC50" s="262">
        <v>5</v>
      </c>
      <c r="AZ50" s="262">
        <v>2</v>
      </c>
      <c r="BA50" s="262">
        <f>IF(AZ50=1,G50,0)</f>
        <v>0</v>
      </c>
      <c r="BB50" s="262">
        <f>IF(AZ50=2,G50,0)</f>
        <v>0</v>
      </c>
      <c r="BC50" s="262">
        <f>IF(AZ50=3,G50,0)</f>
        <v>0</v>
      </c>
      <c r="BD50" s="262">
        <f>IF(AZ50=4,G50,0)</f>
        <v>0</v>
      </c>
      <c r="BE50" s="262">
        <f>IF(AZ50=5,G50,0)</f>
        <v>0</v>
      </c>
      <c r="CA50" s="293">
        <v>7</v>
      </c>
      <c r="CB50" s="293">
        <v>1002</v>
      </c>
    </row>
    <row r="51" spans="1:80" x14ac:dyDescent="0.2">
      <c r="A51" s="317"/>
      <c r="B51" s="318" t="s">
        <v>101</v>
      </c>
      <c r="C51" s="319" t="s">
        <v>1019</v>
      </c>
      <c r="D51" s="320"/>
      <c r="E51" s="321"/>
      <c r="F51" s="322"/>
      <c r="G51" s="323">
        <f>SUM(G45:G50)</f>
        <v>0</v>
      </c>
      <c r="H51" s="324"/>
      <c r="I51" s="325">
        <f>SUM(I45:I50)</f>
        <v>1.9200000000000003E-3</v>
      </c>
      <c r="J51" s="324"/>
      <c r="K51" s="325">
        <f>SUM(K45:K50)</f>
        <v>-0.13350000000000001</v>
      </c>
      <c r="O51" s="293">
        <v>4</v>
      </c>
      <c r="BA51" s="326">
        <f>SUM(BA45:BA50)</f>
        <v>0</v>
      </c>
      <c r="BB51" s="326">
        <f>SUM(BB45:BB50)</f>
        <v>0</v>
      </c>
      <c r="BC51" s="326">
        <f>SUM(BC45:BC50)</f>
        <v>0</v>
      </c>
      <c r="BD51" s="326">
        <f>SUM(BD45:BD50)</f>
        <v>0</v>
      </c>
      <c r="BE51" s="326">
        <f>SUM(BE45:BE50)</f>
        <v>0</v>
      </c>
    </row>
    <row r="52" spans="1:80" x14ac:dyDescent="0.2">
      <c r="A52" s="283" t="s">
        <v>97</v>
      </c>
      <c r="B52" s="284" t="s">
        <v>1546</v>
      </c>
      <c r="C52" s="285" t="s">
        <v>1547</v>
      </c>
      <c r="D52" s="286"/>
      <c r="E52" s="287"/>
      <c r="F52" s="287"/>
      <c r="G52" s="288"/>
      <c r="H52" s="289"/>
      <c r="I52" s="290"/>
      <c r="J52" s="291"/>
      <c r="K52" s="292"/>
      <c r="O52" s="293">
        <v>1</v>
      </c>
    </row>
    <row r="53" spans="1:80" x14ac:dyDescent="0.2">
      <c r="A53" s="294">
        <v>15</v>
      </c>
      <c r="B53" s="295" t="s">
        <v>2565</v>
      </c>
      <c r="C53" s="296" t="s">
        <v>2566</v>
      </c>
      <c r="D53" s="297" t="s">
        <v>195</v>
      </c>
      <c r="E53" s="298">
        <v>12.3</v>
      </c>
      <c r="F53" s="298">
        <v>0</v>
      </c>
      <c r="G53" s="299">
        <f>E53*F53</f>
        <v>0</v>
      </c>
      <c r="H53" s="300">
        <v>0</v>
      </c>
      <c r="I53" s="301">
        <f>E53*H53</f>
        <v>0</v>
      </c>
      <c r="J53" s="300">
        <v>-7.3200000000000001E-3</v>
      </c>
      <c r="K53" s="301">
        <f>E53*J53</f>
        <v>-9.0036000000000005E-2</v>
      </c>
      <c r="O53" s="293">
        <v>2</v>
      </c>
      <c r="AA53" s="262">
        <v>1</v>
      </c>
      <c r="AB53" s="262">
        <v>7</v>
      </c>
      <c r="AC53" s="262">
        <v>7</v>
      </c>
      <c r="AZ53" s="262">
        <v>2</v>
      </c>
      <c r="BA53" s="262">
        <f>IF(AZ53=1,G53,0)</f>
        <v>0</v>
      </c>
      <c r="BB53" s="262">
        <f>IF(AZ53=2,G53,0)</f>
        <v>0</v>
      </c>
      <c r="BC53" s="262">
        <f>IF(AZ53=3,G53,0)</f>
        <v>0</v>
      </c>
      <c r="BD53" s="262">
        <f>IF(AZ53=4,G53,0)</f>
        <v>0</v>
      </c>
      <c r="BE53" s="262">
        <f>IF(AZ53=5,G53,0)</f>
        <v>0</v>
      </c>
      <c r="CA53" s="293">
        <v>1</v>
      </c>
      <c r="CB53" s="293">
        <v>7</v>
      </c>
    </row>
    <row r="54" spans="1:80" x14ac:dyDescent="0.2">
      <c r="A54" s="302"/>
      <c r="B54" s="309"/>
      <c r="C54" s="310" t="s">
        <v>3007</v>
      </c>
      <c r="D54" s="311"/>
      <c r="E54" s="312">
        <v>12.3</v>
      </c>
      <c r="F54" s="313"/>
      <c r="G54" s="314"/>
      <c r="H54" s="315"/>
      <c r="I54" s="307"/>
      <c r="J54" s="316"/>
      <c r="K54" s="307"/>
      <c r="M54" s="308" t="s">
        <v>3007</v>
      </c>
      <c r="O54" s="293"/>
    </row>
    <row r="55" spans="1:80" x14ac:dyDescent="0.2">
      <c r="A55" s="294">
        <v>16</v>
      </c>
      <c r="B55" s="295" t="s">
        <v>1577</v>
      </c>
      <c r="C55" s="296" t="s">
        <v>1578</v>
      </c>
      <c r="D55" s="297" t="s">
        <v>12</v>
      </c>
      <c r="E55" s="298"/>
      <c r="F55" s="298">
        <v>0</v>
      </c>
      <c r="G55" s="299">
        <f>E55*F55</f>
        <v>0</v>
      </c>
      <c r="H55" s="300">
        <v>0</v>
      </c>
      <c r="I55" s="301">
        <f>E55*H55</f>
        <v>0</v>
      </c>
      <c r="J55" s="300"/>
      <c r="K55" s="301">
        <f>E55*J55</f>
        <v>0</v>
      </c>
      <c r="O55" s="293">
        <v>2</v>
      </c>
      <c r="AA55" s="262">
        <v>7</v>
      </c>
      <c r="AB55" s="262">
        <v>1002</v>
      </c>
      <c r="AC55" s="262">
        <v>5</v>
      </c>
      <c r="AZ55" s="262">
        <v>2</v>
      </c>
      <c r="BA55" s="262">
        <f>IF(AZ55=1,G55,0)</f>
        <v>0</v>
      </c>
      <c r="BB55" s="262">
        <f>IF(AZ55=2,G55,0)</f>
        <v>0</v>
      </c>
      <c r="BC55" s="262">
        <f>IF(AZ55=3,G55,0)</f>
        <v>0</v>
      </c>
      <c r="BD55" s="262">
        <f>IF(AZ55=4,G55,0)</f>
        <v>0</v>
      </c>
      <c r="BE55" s="262">
        <f>IF(AZ55=5,G55,0)</f>
        <v>0</v>
      </c>
      <c r="CA55" s="293">
        <v>7</v>
      </c>
      <c r="CB55" s="293">
        <v>1002</v>
      </c>
    </row>
    <row r="56" spans="1:80" x14ac:dyDescent="0.2">
      <c r="A56" s="317"/>
      <c r="B56" s="318" t="s">
        <v>101</v>
      </c>
      <c r="C56" s="319" t="s">
        <v>1548</v>
      </c>
      <c r="D56" s="320"/>
      <c r="E56" s="321"/>
      <c r="F56" s="322"/>
      <c r="G56" s="323">
        <f>SUM(G52:G55)</f>
        <v>0</v>
      </c>
      <c r="H56" s="324"/>
      <c r="I56" s="325">
        <f>SUM(I52:I55)</f>
        <v>0</v>
      </c>
      <c r="J56" s="324"/>
      <c r="K56" s="325">
        <f>SUM(K52:K55)</f>
        <v>-9.0036000000000005E-2</v>
      </c>
      <c r="O56" s="293">
        <v>4</v>
      </c>
      <c r="BA56" s="326">
        <f>SUM(BA52:BA55)</f>
        <v>0</v>
      </c>
      <c r="BB56" s="326">
        <f>SUM(BB52:BB55)</f>
        <v>0</v>
      </c>
      <c r="BC56" s="326">
        <f>SUM(BC52:BC55)</f>
        <v>0</v>
      </c>
      <c r="BD56" s="326">
        <f>SUM(BD52:BD55)</f>
        <v>0</v>
      </c>
      <c r="BE56" s="326">
        <f>SUM(BE52:BE55)</f>
        <v>0</v>
      </c>
    </row>
    <row r="57" spans="1:80" x14ac:dyDescent="0.2">
      <c r="A57" s="283" t="s">
        <v>97</v>
      </c>
      <c r="B57" s="284" t="s">
        <v>643</v>
      </c>
      <c r="C57" s="285" t="s">
        <v>644</v>
      </c>
      <c r="D57" s="286"/>
      <c r="E57" s="287"/>
      <c r="F57" s="287"/>
      <c r="G57" s="288"/>
      <c r="H57" s="289"/>
      <c r="I57" s="290"/>
      <c r="J57" s="291"/>
      <c r="K57" s="292"/>
      <c r="O57" s="293">
        <v>1</v>
      </c>
    </row>
    <row r="58" spans="1:80" x14ac:dyDescent="0.2">
      <c r="A58" s="294">
        <v>17</v>
      </c>
      <c r="B58" s="295" t="s">
        <v>3012</v>
      </c>
      <c r="C58" s="296" t="s">
        <v>3013</v>
      </c>
      <c r="D58" s="297" t="s">
        <v>195</v>
      </c>
      <c r="E58" s="298">
        <v>13.3</v>
      </c>
      <c r="F58" s="298">
        <v>0</v>
      </c>
      <c r="G58" s="299">
        <f>E58*F58</f>
        <v>0</v>
      </c>
      <c r="H58" s="300">
        <v>0</v>
      </c>
      <c r="I58" s="301">
        <f>E58*H58</f>
        <v>0</v>
      </c>
      <c r="J58" s="300">
        <v>-1.7000000000000001E-2</v>
      </c>
      <c r="K58" s="301">
        <f>E58*J58</f>
        <v>-0.22610000000000002</v>
      </c>
      <c r="O58" s="293">
        <v>2</v>
      </c>
      <c r="AA58" s="262">
        <v>1</v>
      </c>
      <c r="AB58" s="262">
        <v>7</v>
      </c>
      <c r="AC58" s="262">
        <v>7</v>
      </c>
      <c r="AZ58" s="262">
        <v>2</v>
      </c>
      <c r="BA58" s="262">
        <f>IF(AZ58=1,G58,0)</f>
        <v>0</v>
      </c>
      <c r="BB58" s="262">
        <f>IF(AZ58=2,G58,0)</f>
        <v>0</v>
      </c>
      <c r="BC58" s="262">
        <f>IF(AZ58=3,G58,0)</f>
        <v>0</v>
      </c>
      <c r="BD58" s="262">
        <f>IF(AZ58=4,G58,0)</f>
        <v>0</v>
      </c>
      <c r="BE58" s="262">
        <f>IF(AZ58=5,G58,0)</f>
        <v>0</v>
      </c>
      <c r="CA58" s="293">
        <v>1</v>
      </c>
      <c r="CB58" s="293">
        <v>7</v>
      </c>
    </row>
    <row r="59" spans="1:80" x14ac:dyDescent="0.2">
      <c r="A59" s="302"/>
      <c r="B59" s="303"/>
      <c r="C59" s="304" t="s">
        <v>3014</v>
      </c>
      <c r="D59" s="305"/>
      <c r="E59" s="305"/>
      <c r="F59" s="305"/>
      <c r="G59" s="306"/>
      <c r="I59" s="307"/>
      <c r="K59" s="307"/>
      <c r="L59" s="308" t="s">
        <v>3014</v>
      </c>
      <c r="O59" s="293">
        <v>3</v>
      </c>
    </row>
    <row r="60" spans="1:80" x14ac:dyDescent="0.2">
      <c r="A60" s="302"/>
      <c r="B60" s="309"/>
      <c r="C60" s="310" t="s">
        <v>3015</v>
      </c>
      <c r="D60" s="311"/>
      <c r="E60" s="312">
        <v>8.1</v>
      </c>
      <c r="F60" s="313"/>
      <c r="G60" s="314"/>
      <c r="H60" s="315"/>
      <c r="I60" s="307"/>
      <c r="J60" s="316"/>
      <c r="K60" s="307"/>
      <c r="M60" s="308" t="s">
        <v>3015</v>
      </c>
      <c r="O60" s="293"/>
    </row>
    <row r="61" spans="1:80" x14ac:dyDescent="0.2">
      <c r="A61" s="302"/>
      <c r="B61" s="309"/>
      <c r="C61" s="310" t="s">
        <v>3016</v>
      </c>
      <c r="D61" s="311"/>
      <c r="E61" s="312">
        <v>5.2</v>
      </c>
      <c r="F61" s="313"/>
      <c r="G61" s="314"/>
      <c r="H61" s="315"/>
      <c r="I61" s="307"/>
      <c r="J61" s="316"/>
      <c r="K61" s="307"/>
      <c r="M61" s="308" t="s">
        <v>3016</v>
      </c>
      <c r="O61" s="293"/>
    </row>
    <row r="62" spans="1:80" x14ac:dyDescent="0.2">
      <c r="A62" s="294">
        <v>18</v>
      </c>
      <c r="B62" s="295" t="s">
        <v>934</v>
      </c>
      <c r="C62" s="296" t="s">
        <v>935</v>
      </c>
      <c r="D62" s="297" t="s">
        <v>936</v>
      </c>
      <c r="E62" s="298">
        <v>40</v>
      </c>
      <c r="F62" s="298">
        <v>0</v>
      </c>
      <c r="G62" s="299">
        <f>E62*F62</f>
        <v>0</v>
      </c>
      <c r="H62" s="300">
        <v>5.0000000000000002E-5</v>
      </c>
      <c r="I62" s="301">
        <f>E62*H62</f>
        <v>2E-3</v>
      </c>
      <c r="J62" s="300">
        <v>-1E-3</v>
      </c>
      <c r="K62" s="301">
        <f>E62*J62</f>
        <v>-0.04</v>
      </c>
      <c r="O62" s="293">
        <v>2</v>
      </c>
      <c r="AA62" s="262">
        <v>1</v>
      </c>
      <c r="AB62" s="262">
        <v>7</v>
      </c>
      <c r="AC62" s="262">
        <v>7</v>
      </c>
      <c r="AZ62" s="262">
        <v>2</v>
      </c>
      <c r="BA62" s="262">
        <f>IF(AZ62=1,G62,0)</f>
        <v>0</v>
      </c>
      <c r="BB62" s="262">
        <f>IF(AZ62=2,G62,0)</f>
        <v>0</v>
      </c>
      <c r="BC62" s="262">
        <f>IF(AZ62=3,G62,0)</f>
        <v>0</v>
      </c>
      <c r="BD62" s="262">
        <f>IF(AZ62=4,G62,0)</f>
        <v>0</v>
      </c>
      <c r="BE62" s="262">
        <f>IF(AZ62=5,G62,0)</f>
        <v>0</v>
      </c>
      <c r="CA62" s="293">
        <v>1</v>
      </c>
      <c r="CB62" s="293">
        <v>7</v>
      </c>
    </row>
    <row r="63" spans="1:80" x14ac:dyDescent="0.2">
      <c r="A63" s="302"/>
      <c r="B63" s="309"/>
      <c r="C63" s="310" t="s">
        <v>3017</v>
      </c>
      <c r="D63" s="311"/>
      <c r="E63" s="312">
        <v>40</v>
      </c>
      <c r="F63" s="313"/>
      <c r="G63" s="314"/>
      <c r="H63" s="315"/>
      <c r="I63" s="307"/>
      <c r="J63" s="316"/>
      <c r="K63" s="307"/>
      <c r="M63" s="308" t="s">
        <v>3017</v>
      </c>
      <c r="O63" s="293"/>
    </row>
    <row r="64" spans="1:80" x14ac:dyDescent="0.2">
      <c r="A64" s="294">
        <v>19</v>
      </c>
      <c r="B64" s="295" t="s">
        <v>653</v>
      </c>
      <c r="C64" s="296" t="s">
        <v>654</v>
      </c>
      <c r="D64" s="297" t="s">
        <v>12</v>
      </c>
      <c r="E64" s="298"/>
      <c r="F64" s="298">
        <v>0</v>
      </c>
      <c r="G64" s="299">
        <f>E64*F64</f>
        <v>0</v>
      </c>
      <c r="H64" s="300">
        <v>0</v>
      </c>
      <c r="I64" s="301">
        <f>E64*H64</f>
        <v>0</v>
      </c>
      <c r="J64" s="300"/>
      <c r="K64" s="301">
        <f>E64*J64</f>
        <v>0</v>
      </c>
      <c r="O64" s="293">
        <v>2</v>
      </c>
      <c r="AA64" s="262">
        <v>7</v>
      </c>
      <c r="AB64" s="262">
        <v>1002</v>
      </c>
      <c r="AC64" s="262">
        <v>5</v>
      </c>
      <c r="AZ64" s="262">
        <v>2</v>
      </c>
      <c r="BA64" s="262">
        <f>IF(AZ64=1,G64,0)</f>
        <v>0</v>
      </c>
      <c r="BB64" s="262">
        <f>IF(AZ64=2,G64,0)</f>
        <v>0</v>
      </c>
      <c r="BC64" s="262">
        <f>IF(AZ64=3,G64,0)</f>
        <v>0</v>
      </c>
      <c r="BD64" s="262">
        <f>IF(AZ64=4,G64,0)</f>
        <v>0</v>
      </c>
      <c r="BE64" s="262">
        <f>IF(AZ64=5,G64,0)</f>
        <v>0</v>
      </c>
      <c r="CA64" s="293">
        <v>7</v>
      </c>
      <c r="CB64" s="293">
        <v>1002</v>
      </c>
    </row>
    <row r="65" spans="1:80" x14ac:dyDescent="0.2">
      <c r="A65" s="317"/>
      <c r="B65" s="318" t="s">
        <v>101</v>
      </c>
      <c r="C65" s="319" t="s">
        <v>645</v>
      </c>
      <c r="D65" s="320"/>
      <c r="E65" s="321"/>
      <c r="F65" s="322"/>
      <c r="G65" s="323">
        <f>SUM(G57:G64)</f>
        <v>0</v>
      </c>
      <c r="H65" s="324"/>
      <c r="I65" s="325">
        <f>SUM(I57:I64)</f>
        <v>2E-3</v>
      </c>
      <c r="J65" s="324"/>
      <c r="K65" s="325">
        <f>SUM(K57:K64)</f>
        <v>-0.2661</v>
      </c>
      <c r="O65" s="293">
        <v>4</v>
      </c>
      <c r="BA65" s="326">
        <f>SUM(BA57:BA64)</f>
        <v>0</v>
      </c>
      <c r="BB65" s="326">
        <f>SUM(BB57:BB64)</f>
        <v>0</v>
      </c>
      <c r="BC65" s="326">
        <f>SUM(BC57:BC64)</f>
        <v>0</v>
      </c>
      <c r="BD65" s="326">
        <f>SUM(BD57:BD64)</f>
        <v>0</v>
      </c>
      <c r="BE65" s="326">
        <f>SUM(BE57:BE64)</f>
        <v>0</v>
      </c>
    </row>
    <row r="66" spans="1:80" x14ac:dyDescent="0.2">
      <c r="A66" s="283" t="s">
        <v>97</v>
      </c>
      <c r="B66" s="284" t="s">
        <v>266</v>
      </c>
      <c r="C66" s="285" t="s">
        <v>267</v>
      </c>
      <c r="D66" s="286"/>
      <c r="E66" s="287"/>
      <c r="F66" s="287"/>
      <c r="G66" s="288"/>
      <c r="H66" s="289"/>
      <c r="I66" s="290"/>
      <c r="J66" s="291"/>
      <c r="K66" s="292"/>
      <c r="O66" s="293">
        <v>1</v>
      </c>
    </row>
    <row r="67" spans="1:80" ht="22.5" x14ac:dyDescent="0.2">
      <c r="A67" s="294">
        <v>20</v>
      </c>
      <c r="B67" s="295" t="s">
        <v>269</v>
      </c>
      <c r="C67" s="296" t="s">
        <v>270</v>
      </c>
      <c r="D67" s="297" t="s">
        <v>227</v>
      </c>
      <c r="E67" s="298">
        <v>74.046644000000001</v>
      </c>
      <c r="F67" s="298">
        <v>0</v>
      </c>
      <c r="G67" s="299">
        <f>E67*F67</f>
        <v>0</v>
      </c>
      <c r="H67" s="300">
        <v>0</v>
      </c>
      <c r="I67" s="301">
        <f>E67*H67</f>
        <v>0</v>
      </c>
      <c r="J67" s="300"/>
      <c r="K67" s="301">
        <f>E67*J67</f>
        <v>0</v>
      </c>
      <c r="O67" s="293">
        <v>2</v>
      </c>
      <c r="AA67" s="262">
        <v>8</v>
      </c>
      <c r="AB67" s="262">
        <v>0</v>
      </c>
      <c r="AC67" s="262">
        <v>3</v>
      </c>
      <c r="AZ67" s="262">
        <v>1</v>
      </c>
      <c r="BA67" s="262">
        <f>IF(AZ67=1,G67,0)</f>
        <v>0</v>
      </c>
      <c r="BB67" s="262">
        <f>IF(AZ67=2,G67,0)</f>
        <v>0</v>
      </c>
      <c r="BC67" s="262">
        <f>IF(AZ67=3,G67,0)</f>
        <v>0</v>
      </c>
      <c r="BD67" s="262">
        <f>IF(AZ67=4,G67,0)</f>
        <v>0</v>
      </c>
      <c r="BE67" s="262">
        <f>IF(AZ67=5,G67,0)</f>
        <v>0</v>
      </c>
      <c r="CA67" s="293">
        <v>8</v>
      </c>
      <c r="CB67" s="293">
        <v>0</v>
      </c>
    </row>
    <row r="68" spans="1:80" x14ac:dyDescent="0.2">
      <c r="A68" s="302"/>
      <c r="B68" s="303"/>
      <c r="C68" s="304" t="s">
        <v>234</v>
      </c>
      <c r="D68" s="305"/>
      <c r="E68" s="305"/>
      <c r="F68" s="305"/>
      <c r="G68" s="306"/>
      <c r="I68" s="307"/>
      <c r="K68" s="307"/>
      <c r="L68" s="308" t="s">
        <v>234</v>
      </c>
      <c r="O68" s="293">
        <v>3</v>
      </c>
    </row>
    <row r="69" spans="1:80" x14ac:dyDescent="0.2">
      <c r="A69" s="302"/>
      <c r="B69" s="303"/>
      <c r="C69" s="304"/>
      <c r="D69" s="305"/>
      <c r="E69" s="305"/>
      <c r="F69" s="305"/>
      <c r="G69" s="306"/>
      <c r="I69" s="307"/>
      <c r="K69" s="307"/>
      <c r="L69" s="308"/>
      <c r="O69" s="293">
        <v>3</v>
      </c>
    </row>
    <row r="70" spans="1:80" ht="22.5" x14ac:dyDescent="0.2">
      <c r="A70" s="302"/>
      <c r="B70" s="303"/>
      <c r="C70" s="304" t="s">
        <v>271</v>
      </c>
      <c r="D70" s="305"/>
      <c r="E70" s="305"/>
      <c r="F70" s="305"/>
      <c r="G70" s="306"/>
      <c r="I70" s="307"/>
      <c r="K70" s="307"/>
      <c r="L70" s="308" t="s">
        <v>271</v>
      </c>
      <c r="O70" s="293">
        <v>3</v>
      </c>
    </row>
    <row r="71" spans="1:80" x14ac:dyDescent="0.2">
      <c r="A71" s="317"/>
      <c r="B71" s="318" t="s">
        <v>101</v>
      </c>
      <c r="C71" s="319" t="s">
        <v>268</v>
      </c>
      <c r="D71" s="320"/>
      <c r="E71" s="321"/>
      <c r="F71" s="322"/>
      <c r="G71" s="323">
        <f>SUM(G66:G70)</f>
        <v>0</v>
      </c>
      <c r="H71" s="324"/>
      <c r="I71" s="325">
        <f>SUM(I66:I70)</f>
        <v>0</v>
      </c>
      <c r="J71" s="324"/>
      <c r="K71" s="325">
        <f>SUM(K66:K70)</f>
        <v>0</v>
      </c>
      <c r="O71" s="293">
        <v>4</v>
      </c>
      <c r="BA71" s="326">
        <f>SUM(BA66:BA70)</f>
        <v>0</v>
      </c>
      <c r="BB71" s="326">
        <f>SUM(BB66:BB70)</f>
        <v>0</v>
      </c>
      <c r="BC71" s="326">
        <f>SUM(BC66:BC70)</f>
        <v>0</v>
      </c>
      <c r="BD71" s="326">
        <f>SUM(BD66:BD70)</f>
        <v>0</v>
      </c>
      <c r="BE71" s="326">
        <f>SUM(BE66:BE70)</f>
        <v>0</v>
      </c>
    </row>
    <row r="72" spans="1:80" x14ac:dyDescent="0.2">
      <c r="E72" s="262"/>
    </row>
    <row r="73" spans="1:80" x14ac:dyDescent="0.2">
      <c r="E73" s="262"/>
    </row>
    <row r="74" spans="1:80" x14ac:dyDescent="0.2">
      <c r="E74" s="262"/>
    </row>
    <row r="75" spans="1:80" x14ac:dyDescent="0.2">
      <c r="E75" s="262"/>
    </row>
    <row r="76" spans="1:80" x14ac:dyDescent="0.2">
      <c r="E76" s="262"/>
    </row>
    <row r="77" spans="1:80" x14ac:dyDescent="0.2">
      <c r="E77" s="262"/>
    </row>
    <row r="78" spans="1:80" x14ac:dyDescent="0.2">
      <c r="E78" s="262"/>
    </row>
    <row r="79" spans="1:80" x14ac:dyDescent="0.2">
      <c r="E79" s="262"/>
    </row>
    <row r="80" spans="1:80"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E87" s="262"/>
    </row>
    <row r="88" spans="1:7" x14ac:dyDescent="0.2">
      <c r="E88" s="262"/>
    </row>
    <row r="89" spans="1:7" x14ac:dyDescent="0.2">
      <c r="E89" s="262"/>
    </row>
    <row r="90" spans="1:7" x14ac:dyDescent="0.2">
      <c r="E90" s="262"/>
    </row>
    <row r="91" spans="1:7" x14ac:dyDescent="0.2">
      <c r="E91" s="262"/>
    </row>
    <row r="92" spans="1:7" x14ac:dyDescent="0.2">
      <c r="E92" s="262"/>
    </row>
    <row r="93" spans="1:7" x14ac:dyDescent="0.2">
      <c r="E93" s="262"/>
    </row>
    <row r="94" spans="1:7" x14ac:dyDescent="0.2">
      <c r="E94" s="262"/>
    </row>
    <row r="95" spans="1:7" x14ac:dyDescent="0.2">
      <c r="A95" s="316"/>
      <c r="B95" s="316"/>
      <c r="C95" s="316"/>
      <c r="D95" s="316"/>
      <c r="E95" s="316"/>
      <c r="F95" s="316"/>
      <c r="G95" s="316"/>
    </row>
    <row r="96" spans="1:7" x14ac:dyDescent="0.2">
      <c r="A96" s="316"/>
      <c r="B96" s="316"/>
      <c r="C96" s="316"/>
      <c r="D96" s="316"/>
      <c r="E96" s="316"/>
      <c r="F96" s="316"/>
      <c r="G96" s="316"/>
    </row>
    <row r="97" spans="1:7" x14ac:dyDescent="0.2">
      <c r="A97" s="316"/>
      <c r="B97" s="316"/>
      <c r="C97" s="316"/>
      <c r="D97" s="316"/>
      <c r="E97" s="316"/>
      <c r="F97" s="316"/>
      <c r="G97" s="316"/>
    </row>
    <row r="98" spans="1:7" x14ac:dyDescent="0.2">
      <c r="A98" s="316"/>
      <c r="B98" s="316"/>
      <c r="C98" s="316"/>
      <c r="D98" s="316"/>
      <c r="E98" s="316"/>
      <c r="F98" s="316"/>
      <c r="G98" s="316"/>
    </row>
    <row r="99" spans="1:7" x14ac:dyDescent="0.2">
      <c r="E99" s="262"/>
    </row>
    <row r="100" spans="1:7" x14ac:dyDescent="0.2">
      <c r="E100" s="262"/>
    </row>
    <row r="101" spans="1:7" x14ac:dyDescent="0.2">
      <c r="E101" s="262"/>
    </row>
    <row r="102" spans="1:7" x14ac:dyDescent="0.2">
      <c r="E102" s="262"/>
    </row>
    <row r="103" spans="1:7" x14ac:dyDescent="0.2">
      <c r="E103" s="262"/>
    </row>
    <row r="104" spans="1:7" x14ac:dyDescent="0.2">
      <c r="E104" s="262"/>
    </row>
    <row r="105" spans="1:7" x14ac:dyDescent="0.2">
      <c r="E105" s="262"/>
    </row>
    <row r="106" spans="1:7" x14ac:dyDescent="0.2">
      <c r="E106" s="262"/>
    </row>
    <row r="107" spans="1:7" x14ac:dyDescent="0.2">
      <c r="E107" s="262"/>
    </row>
    <row r="108" spans="1:7" x14ac:dyDescent="0.2">
      <c r="E108" s="262"/>
    </row>
    <row r="109" spans="1:7" x14ac:dyDescent="0.2">
      <c r="E109" s="262"/>
    </row>
    <row r="110" spans="1:7" x14ac:dyDescent="0.2">
      <c r="E110" s="262"/>
    </row>
    <row r="111" spans="1:7" x14ac:dyDescent="0.2">
      <c r="E111" s="262"/>
    </row>
    <row r="112" spans="1:7" x14ac:dyDescent="0.2">
      <c r="E112" s="262"/>
    </row>
    <row r="113" spans="5:5" x14ac:dyDescent="0.2">
      <c r="E113" s="262"/>
    </row>
    <row r="114" spans="5:5" x14ac:dyDescent="0.2">
      <c r="E114" s="262"/>
    </row>
    <row r="115" spans="5:5" x14ac:dyDescent="0.2">
      <c r="E115" s="262"/>
    </row>
    <row r="116" spans="5:5" x14ac:dyDescent="0.2">
      <c r="E116" s="262"/>
    </row>
    <row r="117" spans="5:5" x14ac:dyDescent="0.2">
      <c r="E117" s="262"/>
    </row>
    <row r="118" spans="5:5" x14ac:dyDescent="0.2">
      <c r="E118" s="262"/>
    </row>
    <row r="119" spans="5:5" x14ac:dyDescent="0.2">
      <c r="E119" s="262"/>
    </row>
    <row r="120" spans="5:5" x14ac:dyDescent="0.2">
      <c r="E120" s="262"/>
    </row>
    <row r="121" spans="5:5" x14ac:dyDescent="0.2">
      <c r="E121" s="262"/>
    </row>
    <row r="122" spans="5:5" x14ac:dyDescent="0.2">
      <c r="E122" s="262"/>
    </row>
    <row r="123" spans="5:5" x14ac:dyDescent="0.2">
      <c r="E123" s="262"/>
    </row>
    <row r="124" spans="5:5" x14ac:dyDescent="0.2">
      <c r="E124" s="262"/>
    </row>
    <row r="125" spans="5:5" x14ac:dyDescent="0.2">
      <c r="E125" s="262"/>
    </row>
    <row r="126" spans="5:5" x14ac:dyDescent="0.2">
      <c r="E126" s="262"/>
    </row>
    <row r="127" spans="5:5" x14ac:dyDescent="0.2">
      <c r="E127" s="262"/>
    </row>
    <row r="128" spans="5:5" x14ac:dyDescent="0.2">
      <c r="E128" s="262"/>
    </row>
    <row r="129" spans="1:7" x14ac:dyDescent="0.2">
      <c r="E129" s="262"/>
    </row>
    <row r="130" spans="1:7" x14ac:dyDescent="0.2">
      <c r="A130" s="327"/>
      <c r="B130" s="327"/>
    </row>
    <row r="131" spans="1:7" x14ac:dyDescent="0.2">
      <c r="A131" s="316"/>
      <c r="B131" s="316"/>
      <c r="C131" s="328"/>
      <c r="D131" s="328"/>
      <c r="E131" s="329"/>
      <c r="F131" s="328"/>
      <c r="G131" s="330"/>
    </row>
    <row r="132" spans="1:7" x14ac:dyDescent="0.2">
      <c r="A132" s="331"/>
      <c r="B132" s="331"/>
      <c r="C132" s="316"/>
      <c r="D132" s="316"/>
      <c r="E132" s="332"/>
      <c r="F132" s="316"/>
      <c r="G132" s="316"/>
    </row>
    <row r="133" spans="1:7" x14ac:dyDescent="0.2">
      <c r="A133" s="316"/>
      <c r="B133" s="316"/>
      <c r="C133" s="316"/>
      <c r="D133" s="316"/>
      <c r="E133" s="332"/>
      <c r="F133" s="316"/>
      <c r="G133" s="316"/>
    </row>
    <row r="134" spans="1:7" x14ac:dyDescent="0.2">
      <c r="A134" s="316"/>
      <c r="B134" s="316"/>
      <c r="C134" s="316"/>
      <c r="D134" s="316"/>
      <c r="E134" s="332"/>
      <c r="F134" s="316"/>
      <c r="G134" s="316"/>
    </row>
    <row r="135" spans="1:7" x14ac:dyDescent="0.2">
      <c r="A135" s="316"/>
      <c r="B135" s="316"/>
      <c r="C135" s="316"/>
      <c r="D135" s="316"/>
      <c r="E135" s="332"/>
      <c r="F135" s="316"/>
      <c r="G135" s="316"/>
    </row>
    <row r="136" spans="1:7" x14ac:dyDescent="0.2">
      <c r="A136" s="316"/>
      <c r="B136" s="316"/>
      <c r="C136" s="316"/>
      <c r="D136" s="316"/>
      <c r="E136" s="332"/>
      <c r="F136" s="316"/>
      <c r="G136" s="316"/>
    </row>
    <row r="137" spans="1:7" x14ac:dyDescent="0.2">
      <c r="A137" s="316"/>
      <c r="B137" s="316"/>
      <c r="C137" s="316"/>
      <c r="D137" s="316"/>
      <c r="E137" s="332"/>
      <c r="F137" s="316"/>
      <c r="G137" s="316"/>
    </row>
    <row r="138" spans="1:7" x14ac:dyDescent="0.2">
      <c r="A138" s="316"/>
      <c r="B138" s="316"/>
      <c r="C138" s="316"/>
      <c r="D138" s="316"/>
      <c r="E138" s="332"/>
      <c r="F138" s="316"/>
      <c r="G138" s="316"/>
    </row>
    <row r="139" spans="1:7" x14ac:dyDescent="0.2">
      <c r="A139" s="316"/>
      <c r="B139" s="316"/>
      <c r="C139" s="316"/>
      <c r="D139" s="316"/>
      <c r="E139" s="332"/>
      <c r="F139" s="316"/>
      <c r="G139" s="316"/>
    </row>
    <row r="140" spans="1:7" x14ac:dyDescent="0.2">
      <c r="A140" s="316"/>
      <c r="B140" s="316"/>
      <c r="C140" s="316"/>
      <c r="D140" s="316"/>
      <c r="E140" s="332"/>
      <c r="F140" s="316"/>
      <c r="G140" s="316"/>
    </row>
    <row r="141" spans="1:7" x14ac:dyDescent="0.2">
      <c r="A141" s="316"/>
      <c r="B141" s="316"/>
      <c r="C141" s="316"/>
      <c r="D141" s="316"/>
      <c r="E141" s="332"/>
      <c r="F141" s="316"/>
      <c r="G141" s="316"/>
    </row>
    <row r="142" spans="1:7" x14ac:dyDescent="0.2">
      <c r="A142" s="316"/>
      <c r="B142" s="316"/>
      <c r="C142" s="316"/>
      <c r="D142" s="316"/>
      <c r="E142" s="332"/>
      <c r="F142" s="316"/>
      <c r="G142" s="316"/>
    </row>
    <row r="143" spans="1:7" x14ac:dyDescent="0.2">
      <c r="A143" s="316"/>
      <c r="B143" s="316"/>
      <c r="C143" s="316"/>
      <c r="D143" s="316"/>
      <c r="E143" s="332"/>
      <c r="F143" s="316"/>
      <c r="G143" s="316"/>
    </row>
    <row r="144" spans="1:7" x14ac:dyDescent="0.2">
      <c r="A144" s="316"/>
      <c r="B144" s="316"/>
      <c r="C144" s="316"/>
      <c r="D144" s="316"/>
      <c r="E144" s="332"/>
      <c r="F144" s="316"/>
      <c r="G144" s="316"/>
    </row>
  </sheetData>
  <mergeCells count="35">
    <mergeCell ref="C68:G68"/>
    <mergeCell ref="C69:G69"/>
    <mergeCell ref="C70:G70"/>
    <mergeCell ref="C54:D54"/>
    <mergeCell ref="C59:G59"/>
    <mergeCell ref="C60:D60"/>
    <mergeCell ref="C61:D61"/>
    <mergeCell ref="C63:D63"/>
    <mergeCell ref="C47:D47"/>
    <mergeCell ref="C49:D49"/>
    <mergeCell ref="C32:G32"/>
    <mergeCell ref="C33:G33"/>
    <mergeCell ref="C34:D34"/>
    <mergeCell ref="C36:D36"/>
    <mergeCell ref="C40:D40"/>
    <mergeCell ref="C22:D22"/>
    <mergeCell ref="C24:G24"/>
    <mergeCell ref="C25:D25"/>
    <mergeCell ref="C27:D27"/>
    <mergeCell ref="C29:G29"/>
    <mergeCell ref="C30:D30"/>
    <mergeCell ref="C15:G15"/>
    <mergeCell ref="C16:D16"/>
    <mergeCell ref="C17:D17"/>
    <mergeCell ref="C18:D18"/>
    <mergeCell ref="C19:D19"/>
    <mergeCell ref="C21:G21"/>
    <mergeCell ref="A1:G1"/>
    <mergeCell ref="A3:B3"/>
    <mergeCell ref="A4:B4"/>
    <mergeCell ref="E4:G4"/>
    <mergeCell ref="C9:G9"/>
    <mergeCell ref="C10:D10"/>
    <mergeCell ref="C12:D12"/>
    <mergeCell ref="C13:D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1"/>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3019</v>
      </c>
      <c r="D2" s="106" t="s">
        <v>3020</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2332</v>
      </c>
      <c r="B5" s="119"/>
      <c r="C5" s="120" t="s">
        <v>2333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'Z01 01-11 Rek'!E8</f>
        <v>0</v>
      </c>
      <c r="D15" s="161" t="str">
        <f>'Z01 01-11 Rek'!A13</f>
        <v>Ztížené výrobní podmínky</v>
      </c>
      <c r="E15" s="162"/>
      <c r="F15" s="163"/>
      <c r="G15" s="160">
        <f>'Z01 01-11 Rek'!I13</f>
        <v>0</v>
      </c>
    </row>
    <row r="16" spans="1:57" ht="15.95" customHeight="1" x14ac:dyDescent="0.2">
      <c r="A16" s="158" t="s">
        <v>52</v>
      </c>
      <c r="B16" s="159" t="s">
        <v>53</v>
      </c>
      <c r="C16" s="160">
        <f>'Z01 01-11 Rek'!F8</f>
        <v>0</v>
      </c>
      <c r="D16" s="110" t="str">
        <f>'Z01 01-11 Rek'!A14</f>
        <v>Oborová přirážka</v>
      </c>
      <c r="E16" s="164"/>
      <c r="F16" s="165"/>
      <c r="G16" s="160">
        <f>'Z01 01-11 Rek'!I14</f>
        <v>0</v>
      </c>
    </row>
    <row r="17" spans="1:7" ht="15.95" customHeight="1" x14ac:dyDescent="0.2">
      <c r="A17" s="158" t="s">
        <v>54</v>
      </c>
      <c r="B17" s="159" t="s">
        <v>55</v>
      </c>
      <c r="C17" s="160">
        <f>'Z01 01-11 Rek'!H8</f>
        <v>0</v>
      </c>
      <c r="D17" s="110" t="str">
        <f>'Z01 01-11 Rek'!A15</f>
        <v>Přesun stavebních kapacit</v>
      </c>
      <c r="E17" s="164"/>
      <c r="F17" s="165"/>
      <c r="G17" s="160">
        <f>'Z01 01-11 Rek'!I15</f>
        <v>0</v>
      </c>
    </row>
    <row r="18" spans="1:7" ht="15.95" customHeight="1" x14ac:dyDescent="0.2">
      <c r="A18" s="166" t="s">
        <v>56</v>
      </c>
      <c r="B18" s="167" t="s">
        <v>57</v>
      </c>
      <c r="C18" s="160">
        <f>'Z01 01-11 Rek'!G8</f>
        <v>0</v>
      </c>
      <c r="D18" s="110" t="str">
        <f>'Z01 01-11 Rek'!A16</f>
        <v>Mimostaveništní doprava</v>
      </c>
      <c r="E18" s="164"/>
      <c r="F18" s="165"/>
      <c r="G18" s="160">
        <f>'Z01 01-11 Rek'!I16</f>
        <v>0</v>
      </c>
    </row>
    <row r="19" spans="1:7" ht="15.95" customHeight="1" x14ac:dyDescent="0.2">
      <c r="A19" s="168" t="s">
        <v>58</v>
      </c>
      <c r="B19" s="159"/>
      <c r="C19" s="160">
        <f>SUM(C15:C18)</f>
        <v>0</v>
      </c>
      <c r="D19" s="110" t="str">
        <f>'Z01 01-11 Rek'!A17</f>
        <v>Zařízení staveniště</v>
      </c>
      <c r="E19" s="164"/>
      <c r="F19" s="165"/>
      <c r="G19" s="160">
        <f>'Z01 01-11 Rek'!I17</f>
        <v>0</v>
      </c>
    </row>
    <row r="20" spans="1:7" ht="15.95" customHeight="1" x14ac:dyDescent="0.2">
      <c r="A20" s="168"/>
      <c r="B20" s="159"/>
      <c r="C20" s="160"/>
      <c r="D20" s="110" t="str">
        <f>'Z01 01-11 Rek'!A18</f>
        <v>Provoz investora</v>
      </c>
      <c r="E20" s="164"/>
      <c r="F20" s="165"/>
      <c r="G20" s="160">
        <f>'Z01 01-11 Rek'!I18</f>
        <v>0</v>
      </c>
    </row>
    <row r="21" spans="1:7" ht="15.95" customHeight="1" x14ac:dyDescent="0.2">
      <c r="A21" s="168" t="s">
        <v>29</v>
      </c>
      <c r="B21" s="159"/>
      <c r="C21" s="160">
        <f>'Z01 01-11 Rek'!I8</f>
        <v>0</v>
      </c>
      <c r="D21" s="110" t="str">
        <f>'Z01 01-11 Rek'!A19</f>
        <v>Kompletační činnost (IČD)</v>
      </c>
      <c r="E21" s="164"/>
      <c r="F21" s="165"/>
      <c r="G21" s="160">
        <f>'Z01 01-11 Rek'!I19</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'Z01 01-11 Rek'!H21</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2"/>
  <dimension ref="A1:BE72"/>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3019</v>
      </c>
      <c r="I1" s="213"/>
    </row>
    <row r="2" spans="1:57" ht="13.5" thickBot="1" x14ac:dyDescent="0.25">
      <c r="A2" s="214" t="s">
        <v>76</v>
      </c>
      <c r="B2" s="215"/>
      <c r="C2" s="216" t="s">
        <v>2334</v>
      </c>
      <c r="D2" s="217"/>
      <c r="E2" s="218"/>
      <c r="F2" s="217"/>
      <c r="G2" s="219" t="s">
        <v>3020</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ht="13.5" thickBot="1" x14ac:dyDescent="0.25">
      <c r="A7" s="333" t="str">
        <f>'Z01 01-11 Pol'!B7</f>
        <v>97</v>
      </c>
      <c r="B7" s="70" t="str">
        <f>'Z01 01-11 Pol'!C7</f>
        <v>Prorážení otvorů</v>
      </c>
      <c r="D7" s="231"/>
      <c r="E7" s="334">
        <f>'Z01 01-11 Pol'!BA25</f>
        <v>0</v>
      </c>
      <c r="F7" s="335">
        <f>'Z01 01-11 Pol'!BB25</f>
        <v>0</v>
      </c>
      <c r="G7" s="335">
        <f>'Z01 01-11 Pol'!BC25</f>
        <v>0</v>
      </c>
      <c r="H7" s="335">
        <f>'Z01 01-11 Pol'!BD25</f>
        <v>0</v>
      </c>
      <c r="I7" s="336">
        <f>'Z01 01-11 Pol'!BE25</f>
        <v>0</v>
      </c>
    </row>
    <row r="8" spans="1:57" s="14" customFormat="1" ht="13.5" thickBot="1" x14ac:dyDescent="0.25">
      <c r="A8" s="232"/>
      <c r="B8" s="233" t="s">
        <v>79</v>
      </c>
      <c r="C8" s="233"/>
      <c r="D8" s="234"/>
      <c r="E8" s="235">
        <f>SUM(E7:E7)</f>
        <v>0</v>
      </c>
      <c r="F8" s="236">
        <f>SUM(F7:F7)</f>
        <v>0</v>
      </c>
      <c r="G8" s="236">
        <f>SUM(G7:G7)</f>
        <v>0</v>
      </c>
      <c r="H8" s="236">
        <f>SUM(H7:H7)</f>
        <v>0</v>
      </c>
      <c r="I8" s="237">
        <f>SUM(I7:I7)</f>
        <v>0</v>
      </c>
    </row>
    <row r="9" spans="1:57" x14ac:dyDescent="0.2">
      <c r="A9" s="138"/>
      <c r="B9" s="138"/>
      <c r="C9" s="138"/>
      <c r="D9" s="138"/>
      <c r="E9" s="138"/>
      <c r="F9" s="138"/>
      <c r="G9" s="138"/>
      <c r="H9" s="138"/>
      <c r="I9" s="138"/>
    </row>
    <row r="10" spans="1:57" ht="19.5" customHeight="1" x14ac:dyDescent="0.25">
      <c r="A10" s="223" t="s">
        <v>80</v>
      </c>
      <c r="B10" s="223"/>
      <c r="C10" s="223"/>
      <c r="D10" s="223"/>
      <c r="E10" s="223"/>
      <c r="F10" s="223"/>
      <c r="G10" s="238"/>
      <c r="H10" s="223"/>
      <c r="I10" s="223"/>
      <c r="BA10" s="144"/>
      <c r="BB10" s="144"/>
      <c r="BC10" s="144"/>
      <c r="BD10" s="144"/>
      <c r="BE10" s="144"/>
    </row>
    <row r="11" spans="1:57" ht="13.5" thickBot="1" x14ac:dyDescent="0.25"/>
    <row r="12" spans="1:57" x14ac:dyDescent="0.2">
      <c r="A12" s="176" t="s">
        <v>81</v>
      </c>
      <c r="B12" s="177"/>
      <c r="C12" s="177"/>
      <c r="D12" s="239"/>
      <c r="E12" s="240" t="s">
        <v>82</v>
      </c>
      <c r="F12" s="241" t="s">
        <v>12</v>
      </c>
      <c r="G12" s="242" t="s">
        <v>83</v>
      </c>
      <c r="H12" s="243"/>
      <c r="I12" s="244" t="s">
        <v>82</v>
      </c>
    </row>
    <row r="13" spans="1:57" x14ac:dyDescent="0.2">
      <c r="A13" s="168" t="s">
        <v>145</v>
      </c>
      <c r="B13" s="159"/>
      <c r="C13" s="159"/>
      <c r="D13" s="245"/>
      <c r="E13" s="246"/>
      <c r="F13" s="247"/>
      <c r="G13" s="248">
        <v>0</v>
      </c>
      <c r="H13" s="249"/>
      <c r="I13" s="250">
        <f>E13+F13*G13/100</f>
        <v>0</v>
      </c>
      <c r="BA13" s="1">
        <v>0</v>
      </c>
    </row>
    <row r="14" spans="1:57" x14ac:dyDescent="0.2">
      <c r="A14" s="168" t="s">
        <v>146</v>
      </c>
      <c r="B14" s="159"/>
      <c r="C14" s="159"/>
      <c r="D14" s="245"/>
      <c r="E14" s="246"/>
      <c r="F14" s="247"/>
      <c r="G14" s="248">
        <v>0</v>
      </c>
      <c r="H14" s="249"/>
      <c r="I14" s="250">
        <f>E14+F14*G14/100</f>
        <v>0</v>
      </c>
      <c r="BA14" s="1">
        <v>0</v>
      </c>
    </row>
    <row r="15" spans="1:57" x14ac:dyDescent="0.2">
      <c r="A15" s="168" t="s">
        <v>147</v>
      </c>
      <c r="B15" s="159"/>
      <c r="C15" s="159"/>
      <c r="D15" s="245"/>
      <c r="E15" s="246"/>
      <c r="F15" s="247"/>
      <c r="G15" s="248">
        <v>0</v>
      </c>
      <c r="H15" s="249"/>
      <c r="I15" s="250">
        <f>E15+F15*G15/100</f>
        <v>0</v>
      </c>
      <c r="BA15" s="1">
        <v>0</v>
      </c>
    </row>
    <row r="16" spans="1:57" x14ac:dyDescent="0.2">
      <c r="A16" s="168" t="s">
        <v>148</v>
      </c>
      <c r="B16" s="159"/>
      <c r="C16" s="159"/>
      <c r="D16" s="245"/>
      <c r="E16" s="246"/>
      <c r="F16" s="247"/>
      <c r="G16" s="248">
        <v>0</v>
      </c>
      <c r="H16" s="249"/>
      <c r="I16" s="250">
        <f>E16+F16*G16/100</f>
        <v>0</v>
      </c>
      <c r="BA16" s="1">
        <v>0</v>
      </c>
    </row>
    <row r="17" spans="1:53" x14ac:dyDescent="0.2">
      <c r="A17" s="168" t="s">
        <v>149</v>
      </c>
      <c r="B17" s="159"/>
      <c r="C17" s="159"/>
      <c r="D17" s="245"/>
      <c r="E17" s="246"/>
      <c r="F17" s="247"/>
      <c r="G17" s="248">
        <v>0</v>
      </c>
      <c r="H17" s="249"/>
      <c r="I17" s="250">
        <f>E17+F17*G17/100</f>
        <v>0</v>
      </c>
      <c r="BA17" s="1">
        <v>1</v>
      </c>
    </row>
    <row r="18" spans="1:53" x14ac:dyDescent="0.2">
      <c r="A18" s="168" t="s">
        <v>150</v>
      </c>
      <c r="B18" s="159"/>
      <c r="C18" s="159"/>
      <c r="D18" s="245"/>
      <c r="E18" s="246"/>
      <c r="F18" s="247"/>
      <c r="G18" s="248">
        <v>0</v>
      </c>
      <c r="H18" s="249"/>
      <c r="I18" s="250">
        <f>E18+F18*G18/100</f>
        <v>0</v>
      </c>
      <c r="BA18" s="1">
        <v>1</v>
      </c>
    </row>
    <row r="19" spans="1:53" x14ac:dyDescent="0.2">
      <c r="A19" s="168" t="s">
        <v>151</v>
      </c>
      <c r="B19" s="159"/>
      <c r="C19" s="159"/>
      <c r="D19" s="245"/>
      <c r="E19" s="246"/>
      <c r="F19" s="247"/>
      <c r="G19" s="248">
        <v>0</v>
      </c>
      <c r="H19" s="249"/>
      <c r="I19" s="250">
        <f>E19+F19*G19/100</f>
        <v>0</v>
      </c>
      <c r="BA19" s="1">
        <v>2</v>
      </c>
    </row>
    <row r="20" spans="1:53" x14ac:dyDescent="0.2">
      <c r="A20" s="168" t="s">
        <v>152</v>
      </c>
      <c r="B20" s="159"/>
      <c r="C20" s="159"/>
      <c r="D20" s="245"/>
      <c r="E20" s="246"/>
      <c r="F20" s="247"/>
      <c r="G20" s="248">
        <v>0</v>
      </c>
      <c r="H20" s="249"/>
      <c r="I20" s="250">
        <f>E20+F20*G20/100</f>
        <v>0</v>
      </c>
      <c r="BA20" s="1">
        <v>2</v>
      </c>
    </row>
    <row r="21" spans="1:53" ht="13.5" thickBot="1" x14ac:dyDescent="0.25">
      <c r="A21" s="251"/>
      <c r="B21" s="252" t="s">
        <v>84</v>
      </c>
      <c r="C21" s="253"/>
      <c r="D21" s="254"/>
      <c r="E21" s="255"/>
      <c r="F21" s="256"/>
      <c r="G21" s="256"/>
      <c r="H21" s="257">
        <f>SUM(I13:I20)</f>
        <v>0</v>
      </c>
      <c r="I21" s="258"/>
    </row>
    <row r="23" spans="1:53" x14ac:dyDescent="0.2">
      <c r="B23" s="14"/>
      <c r="F23" s="259"/>
      <c r="G23" s="260"/>
      <c r="H23" s="260"/>
      <c r="I23" s="54"/>
    </row>
    <row r="24" spans="1:53" x14ac:dyDescent="0.2">
      <c r="F24" s="259"/>
      <c r="G24" s="260"/>
      <c r="H24" s="260"/>
      <c r="I24" s="54"/>
    </row>
    <row r="25" spans="1:53" x14ac:dyDescent="0.2">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sheetData>
  <mergeCells count="4">
    <mergeCell ref="A1:B1"/>
    <mergeCell ref="A2:B2"/>
    <mergeCell ref="G2:I2"/>
    <mergeCell ref="H21:I21"/>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3"/>
  <dimension ref="A1:CB98"/>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'Z01 01-11 Rek'!H1</f>
        <v>01-11</v>
      </c>
      <c r="G3" s="269"/>
    </row>
    <row r="4" spans="1:80" ht="13.5" thickBot="1" x14ac:dyDescent="0.25">
      <c r="A4" s="270" t="s">
        <v>76</v>
      </c>
      <c r="B4" s="215"/>
      <c r="C4" s="216" t="s">
        <v>2334</v>
      </c>
      <c r="D4" s="271"/>
      <c r="E4" s="272" t="str">
        <f>'Z01 01-11 Rek'!G2</f>
        <v>Zpracování betonových konstrukcí</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292</v>
      </c>
      <c r="C7" s="285" t="s">
        <v>293</v>
      </c>
      <c r="D7" s="286"/>
      <c r="E7" s="287"/>
      <c r="F7" s="287"/>
      <c r="G7" s="288"/>
      <c r="H7" s="289"/>
      <c r="I7" s="290"/>
      <c r="J7" s="291"/>
      <c r="K7" s="292"/>
      <c r="O7" s="293">
        <v>1</v>
      </c>
    </row>
    <row r="8" spans="1:80" x14ac:dyDescent="0.2">
      <c r="A8" s="294">
        <v>1</v>
      </c>
      <c r="B8" s="295" t="s">
        <v>3021</v>
      </c>
      <c r="C8" s="296" t="s">
        <v>3022</v>
      </c>
      <c r="D8" s="297" t="s">
        <v>227</v>
      </c>
      <c r="E8" s="298">
        <v>1578.549</v>
      </c>
      <c r="F8" s="298">
        <v>0</v>
      </c>
      <c r="G8" s="299">
        <f>E8*F8</f>
        <v>0</v>
      </c>
      <c r="H8" s="300">
        <v>0</v>
      </c>
      <c r="I8" s="301">
        <f>E8*H8</f>
        <v>0</v>
      </c>
      <c r="J8" s="300">
        <v>0</v>
      </c>
      <c r="K8" s="301">
        <f>E8*J8</f>
        <v>0</v>
      </c>
      <c r="O8" s="293">
        <v>2</v>
      </c>
      <c r="AA8" s="262">
        <v>1</v>
      </c>
      <c r="AB8" s="262">
        <v>0</v>
      </c>
      <c r="AC8" s="262">
        <v>0</v>
      </c>
      <c r="AZ8" s="262">
        <v>1</v>
      </c>
      <c r="BA8" s="262">
        <f>IF(AZ8=1,G8,0)</f>
        <v>0</v>
      </c>
      <c r="BB8" s="262">
        <f>IF(AZ8=2,G8,0)</f>
        <v>0</v>
      </c>
      <c r="BC8" s="262">
        <f>IF(AZ8=3,G8,0)</f>
        <v>0</v>
      </c>
      <c r="BD8" s="262">
        <f>IF(AZ8=4,G8,0)</f>
        <v>0</v>
      </c>
      <c r="BE8" s="262">
        <f>IF(AZ8=5,G8,0)</f>
        <v>0</v>
      </c>
      <c r="CA8" s="293">
        <v>1</v>
      </c>
      <c r="CB8" s="293">
        <v>0</v>
      </c>
    </row>
    <row r="9" spans="1:80" x14ac:dyDescent="0.2">
      <c r="A9" s="302"/>
      <c r="B9" s="309"/>
      <c r="C9" s="310" t="s">
        <v>3023</v>
      </c>
      <c r="D9" s="311"/>
      <c r="E9" s="312">
        <v>531.1173</v>
      </c>
      <c r="F9" s="313"/>
      <c r="G9" s="314"/>
      <c r="H9" s="315"/>
      <c r="I9" s="307"/>
      <c r="J9" s="316"/>
      <c r="K9" s="307"/>
      <c r="M9" s="308" t="s">
        <v>3023</v>
      </c>
      <c r="O9" s="293"/>
    </row>
    <row r="10" spans="1:80" x14ac:dyDescent="0.2">
      <c r="A10" s="302"/>
      <c r="B10" s="309"/>
      <c r="C10" s="310" t="s">
        <v>3024</v>
      </c>
      <c r="D10" s="311"/>
      <c r="E10" s="312">
        <v>42.014699999999998</v>
      </c>
      <c r="F10" s="313"/>
      <c r="G10" s="314"/>
      <c r="H10" s="315"/>
      <c r="I10" s="307"/>
      <c r="J10" s="316"/>
      <c r="K10" s="307"/>
      <c r="M10" s="308" t="s">
        <v>3024</v>
      </c>
      <c r="O10" s="293"/>
    </row>
    <row r="11" spans="1:80" x14ac:dyDescent="0.2">
      <c r="A11" s="302"/>
      <c r="B11" s="309"/>
      <c r="C11" s="310" t="s">
        <v>3025</v>
      </c>
      <c r="D11" s="311"/>
      <c r="E11" s="312">
        <v>399.02100000000002</v>
      </c>
      <c r="F11" s="313"/>
      <c r="G11" s="314"/>
      <c r="H11" s="315"/>
      <c r="I11" s="307"/>
      <c r="J11" s="316"/>
      <c r="K11" s="307"/>
      <c r="M11" s="308" t="s">
        <v>3025</v>
      </c>
      <c r="O11" s="293"/>
    </row>
    <row r="12" spans="1:80" x14ac:dyDescent="0.2">
      <c r="A12" s="302"/>
      <c r="B12" s="309"/>
      <c r="C12" s="310" t="s">
        <v>3026</v>
      </c>
      <c r="D12" s="311"/>
      <c r="E12" s="312">
        <v>606.39599999999996</v>
      </c>
      <c r="F12" s="313"/>
      <c r="G12" s="314"/>
      <c r="H12" s="315"/>
      <c r="I12" s="307"/>
      <c r="J12" s="316"/>
      <c r="K12" s="307"/>
      <c r="M12" s="308" t="s">
        <v>3026</v>
      </c>
      <c r="O12" s="293"/>
    </row>
    <row r="13" spans="1:80" x14ac:dyDescent="0.2">
      <c r="A13" s="294">
        <v>2</v>
      </c>
      <c r="B13" s="295" t="s">
        <v>3027</v>
      </c>
      <c r="C13" s="296" t="s">
        <v>3028</v>
      </c>
      <c r="D13" s="297" t="s">
        <v>227</v>
      </c>
      <c r="E13" s="298">
        <v>1578.549</v>
      </c>
      <c r="F13" s="298">
        <v>0</v>
      </c>
      <c r="G13" s="299">
        <f>E13*F13</f>
        <v>0</v>
      </c>
      <c r="H13" s="300">
        <v>0</v>
      </c>
      <c r="I13" s="301">
        <f>E13*H13</f>
        <v>0</v>
      </c>
      <c r="J13" s="300">
        <v>0</v>
      </c>
      <c r="K13" s="301">
        <f>E13*J13</f>
        <v>0</v>
      </c>
      <c r="O13" s="293">
        <v>2</v>
      </c>
      <c r="AA13" s="262">
        <v>1</v>
      </c>
      <c r="AB13" s="262">
        <v>1</v>
      </c>
      <c r="AC13" s="262">
        <v>1</v>
      </c>
      <c r="AZ13" s="262">
        <v>1</v>
      </c>
      <c r="BA13" s="262">
        <f>IF(AZ13=1,G13,0)</f>
        <v>0</v>
      </c>
      <c r="BB13" s="262">
        <f>IF(AZ13=2,G13,0)</f>
        <v>0</v>
      </c>
      <c r="BC13" s="262">
        <f>IF(AZ13=3,G13,0)</f>
        <v>0</v>
      </c>
      <c r="BD13" s="262">
        <f>IF(AZ13=4,G13,0)</f>
        <v>0</v>
      </c>
      <c r="BE13" s="262">
        <f>IF(AZ13=5,G13,0)</f>
        <v>0</v>
      </c>
      <c r="CA13" s="293">
        <v>1</v>
      </c>
      <c r="CB13" s="293">
        <v>1</v>
      </c>
    </row>
    <row r="14" spans="1:80" ht="22.5" x14ac:dyDescent="0.2">
      <c r="A14" s="302"/>
      <c r="B14" s="303"/>
      <c r="C14" s="304" t="s">
        <v>3029</v>
      </c>
      <c r="D14" s="305"/>
      <c r="E14" s="305"/>
      <c r="F14" s="305"/>
      <c r="G14" s="306"/>
      <c r="I14" s="307"/>
      <c r="K14" s="307"/>
      <c r="L14" s="308" t="s">
        <v>3029</v>
      </c>
      <c r="O14" s="293">
        <v>3</v>
      </c>
    </row>
    <row r="15" spans="1:80" x14ac:dyDescent="0.2">
      <c r="A15" s="302"/>
      <c r="B15" s="309"/>
      <c r="C15" s="310" t="s">
        <v>3023</v>
      </c>
      <c r="D15" s="311"/>
      <c r="E15" s="312">
        <v>531.1173</v>
      </c>
      <c r="F15" s="313"/>
      <c r="G15" s="314"/>
      <c r="H15" s="315"/>
      <c r="I15" s="307"/>
      <c r="J15" s="316"/>
      <c r="K15" s="307"/>
      <c r="M15" s="308" t="s">
        <v>3023</v>
      </c>
      <c r="O15" s="293"/>
    </row>
    <row r="16" spans="1:80" x14ac:dyDescent="0.2">
      <c r="A16" s="302"/>
      <c r="B16" s="309"/>
      <c r="C16" s="310" t="s">
        <v>3024</v>
      </c>
      <c r="D16" s="311"/>
      <c r="E16" s="312">
        <v>42.014699999999998</v>
      </c>
      <c r="F16" s="313"/>
      <c r="G16" s="314"/>
      <c r="H16" s="315"/>
      <c r="I16" s="307"/>
      <c r="J16" s="316"/>
      <c r="K16" s="307"/>
      <c r="M16" s="308" t="s">
        <v>3024</v>
      </c>
      <c r="O16" s="293"/>
    </row>
    <row r="17" spans="1:80" x14ac:dyDescent="0.2">
      <c r="A17" s="302"/>
      <c r="B17" s="309"/>
      <c r="C17" s="310" t="s">
        <v>3025</v>
      </c>
      <c r="D17" s="311"/>
      <c r="E17" s="312">
        <v>399.02100000000002</v>
      </c>
      <c r="F17" s="313"/>
      <c r="G17" s="314"/>
      <c r="H17" s="315"/>
      <c r="I17" s="307"/>
      <c r="J17" s="316"/>
      <c r="K17" s="307"/>
      <c r="M17" s="308" t="s">
        <v>3025</v>
      </c>
      <c r="O17" s="293"/>
    </row>
    <row r="18" spans="1:80" x14ac:dyDescent="0.2">
      <c r="A18" s="302"/>
      <c r="B18" s="309"/>
      <c r="C18" s="310" t="s">
        <v>3026</v>
      </c>
      <c r="D18" s="311"/>
      <c r="E18" s="312">
        <v>606.39599999999996</v>
      </c>
      <c r="F18" s="313"/>
      <c r="G18" s="314"/>
      <c r="H18" s="315"/>
      <c r="I18" s="307"/>
      <c r="J18" s="316"/>
      <c r="K18" s="307"/>
      <c r="M18" s="308" t="s">
        <v>3026</v>
      </c>
      <c r="O18" s="293"/>
    </row>
    <row r="19" spans="1:80" x14ac:dyDescent="0.2">
      <c r="A19" s="294">
        <v>3</v>
      </c>
      <c r="B19" s="295" t="s">
        <v>3030</v>
      </c>
      <c r="C19" s="296" t="s">
        <v>3031</v>
      </c>
      <c r="D19" s="297" t="s">
        <v>227</v>
      </c>
      <c r="E19" s="298">
        <v>1578.549</v>
      </c>
      <c r="F19" s="298">
        <v>0</v>
      </c>
      <c r="G19" s="299">
        <f>E19*F19</f>
        <v>0</v>
      </c>
      <c r="H19" s="300">
        <v>0</v>
      </c>
      <c r="I19" s="301">
        <f>E19*H19</f>
        <v>0</v>
      </c>
      <c r="J19" s="300">
        <v>0</v>
      </c>
      <c r="K19" s="301">
        <f>E19*J19</f>
        <v>0</v>
      </c>
      <c r="O19" s="293">
        <v>2</v>
      </c>
      <c r="AA19" s="262">
        <v>1</v>
      </c>
      <c r="AB19" s="262">
        <v>1</v>
      </c>
      <c r="AC19" s="262">
        <v>1</v>
      </c>
      <c r="AZ19" s="262">
        <v>1</v>
      </c>
      <c r="BA19" s="262">
        <f>IF(AZ19=1,G19,0)</f>
        <v>0</v>
      </c>
      <c r="BB19" s="262">
        <f>IF(AZ19=2,G19,0)</f>
        <v>0</v>
      </c>
      <c r="BC19" s="262">
        <f>IF(AZ19=3,G19,0)</f>
        <v>0</v>
      </c>
      <c r="BD19" s="262">
        <f>IF(AZ19=4,G19,0)</f>
        <v>0</v>
      </c>
      <c r="BE19" s="262">
        <f>IF(AZ19=5,G19,0)</f>
        <v>0</v>
      </c>
      <c r="CA19" s="293">
        <v>1</v>
      </c>
      <c r="CB19" s="293">
        <v>1</v>
      </c>
    </row>
    <row r="20" spans="1:80" x14ac:dyDescent="0.2">
      <c r="A20" s="302"/>
      <c r="B20" s="303"/>
      <c r="C20" s="304" t="s">
        <v>3032</v>
      </c>
      <c r="D20" s="305"/>
      <c r="E20" s="305"/>
      <c r="F20" s="305"/>
      <c r="G20" s="306"/>
      <c r="I20" s="307"/>
      <c r="K20" s="307"/>
      <c r="L20" s="308" t="s">
        <v>3032</v>
      </c>
      <c r="O20" s="293">
        <v>3</v>
      </c>
    </row>
    <row r="21" spans="1:80" x14ac:dyDescent="0.2">
      <c r="A21" s="302"/>
      <c r="B21" s="309"/>
      <c r="C21" s="310" t="s">
        <v>3023</v>
      </c>
      <c r="D21" s="311"/>
      <c r="E21" s="312">
        <v>531.1173</v>
      </c>
      <c r="F21" s="313"/>
      <c r="G21" s="314"/>
      <c r="H21" s="315"/>
      <c r="I21" s="307"/>
      <c r="J21" s="316"/>
      <c r="K21" s="307"/>
      <c r="M21" s="308" t="s">
        <v>3023</v>
      </c>
      <c r="O21" s="293"/>
    </row>
    <row r="22" spans="1:80" x14ac:dyDescent="0.2">
      <c r="A22" s="302"/>
      <c r="B22" s="309"/>
      <c r="C22" s="310" t="s">
        <v>3024</v>
      </c>
      <c r="D22" s="311"/>
      <c r="E22" s="312">
        <v>42.014699999999998</v>
      </c>
      <c r="F22" s="313"/>
      <c r="G22" s="314"/>
      <c r="H22" s="315"/>
      <c r="I22" s="307"/>
      <c r="J22" s="316"/>
      <c r="K22" s="307"/>
      <c r="M22" s="308" t="s">
        <v>3024</v>
      </c>
      <c r="O22" s="293"/>
    </row>
    <row r="23" spans="1:80" x14ac:dyDescent="0.2">
      <c r="A23" s="302"/>
      <c r="B23" s="309"/>
      <c r="C23" s="310" t="s">
        <v>3025</v>
      </c>
      <c r="D23" s="311"/>
      <c r="E23" s="312">
        <v>399.02100000000002</v>
      </c>
      <c r="F23" s="313"/>
      <c r="G23" s="314"/>
      <c r="H23" s="315"/>
      <c r="I23" s="307"/>
      <c r="J23" s="316"/>
      <c r="K23" s="307"/>
      <c r="M23" s="308" t="s">
        <v>3025</v>
      </c>
      <c r="O23" s="293"/>
    </row>
    <row r="24" spans="1:80" x14ac:dyDescent="0.2">
      <c r="A24" s="302"/>
      <c r="B24" s="309"/>
      <c r="C24" s="310" t="s">
        <v>3026</v>
      </c>
      <c r="D24" s="311"/>
      <c r="E24" s="312">
        <v>606.39599999999996</v>
      </c>
      <c r="F24" s="313"/>
      <c r="G24" s="314"/>
      <c r="H24" s="315"/>
      <c r="I24" s="307"/>
      <c r="J24" s="316"/>
      <c r="K24" s="307"/>
      <c r="M24" s="308" t="s">
        <v>3026</v>
      </c>
      <c r="O24" s="293"/>
    </row>
    <row r="25" spans="1:80" x14ac:dyDescent="0.2">
      <c r="A25" s="317"/>
      <c r="B25" s="318" t="s">
        <v>101</v>
      </c>
      <c r="C25" s="319" t="s">
        <v>294</v>
      </c>
      <c r="D25" s="320"/>
      <c r="E25" s="321"/>
      <c r="F25" s="322"/>
      <c r="G25" s="323">
        <f>SUM(G7:G24)</f>
        <v>0</v>
      </c>
      <c r="H25" s="324"/>
      <c r="I25" s="325">
        <f>SUM(I7:I24)</f>
        <v>0</v>
      </c>
      <c r="J25" s="324"/>
      <c r="K25" s="325">
        <f>SUM(K7:K24)</f>
        <v>0</v>
      </c>
      <c r="O25" s="293">
        <v>4</v>
      </c>
      <c r="BA25" s="326">
        <f>SUM(BA7:BA24)</f>
        <v>0</v>
      </c>
      <c r="BB25" s="326">
        <f>SUM(BB7:BB24)</f>
        <v>0</v>
      </c>
      <c r="BC25" s="326">
        <f>SUM(BC7:BC24)</f>
        <v>0</v>
      </c>
      <c r="BD25" s="326">
        <f>SUM(BD7:BD24)</f>
        <v>0</v>
      </c>
      <c r="BE25" s="326">
        <f>SUM(BE7:BE24)</f>
        <v>0</v>
      </c>
    </row>
    <row r="26" spans="1:80" x14ac:dyDescent="0.2">
      <c r="E26" s="262"/>
    </row>
    <row r="27" spans="1:80" x14ac:dyDescent="0.2">
      <c r="E27" s="262"/>
    </row>
    <row r="28" spans="1:80" x14ac:dyDescent="0.2">
      <c r="E28" s="262"/>
    </row>
    <row r="29" spans="1:80" x14ac:dyDescent="0.2">
      <c r="E29" s="262"/>
    </row>
    <row r="30" spans="1:80" x14ac:dyDescent="0.2">
      <c r="E30" s="262"/>
    </row>
    <row r="31" spans="1:80" x14ac:dyDescent="0.2">
      <c r="E31" s="262"/>
    </row>
    <row r="32" spans="1:80" x14ac:dyDescent="0.2">
      <c r="E32" s="262"/>
    </row>
    <row r="33" spans="5:5" x14ac:dyDescent="0.2">
      <c r="E33" s="262"/>
    </row>
    <row r="34" spans="5:5" x14ac:dyDescent="0.2">
      <c r="E34" s="262"/>
    </row>
    <row r="35" spans="5:5" x14ac:dyDescent="0.2">
      <c r="E35" s="262"/>
    </row>
    <row r="36" spans="5:5" x14ac:dyDescent="0.2">
      <c r="E36" s="262"/>
    </row>
    <row r="37" spans="5:5" x14ac:dyDescent="0.2">
      <c r="E37" s="262"/>
    </row>
    <row r="38" spans="5:5" x14ac:dyDescent="0.2">
      <c r="E38" s="262"/>
    </row>
    <row r="39" spans="5:5" x14ac:dyDescent="0.2">
      <c r="E39" s="262"/>
    </row>
    <row r="40" spans="5:5" x14ac:dyDescent="0.2">
      <c r="E40" s="262"/>
    </row>
    <row r="41" spans="5:5" x14ac:dyDescent="0.2">
      <c r="E41" s="262"/>
    </row>
    <row r="42" spans="5:5" x14ac:dyDescent="0.2">
      <c r="E42" s="262"/>
    </row>
    <row r="43" spans="5:5" x14ac:dyDescent="0.2">
      <c r="E43" s="262"/>
    </row>
    <row r="44" spans="5:5" x14ac:dyDescent="0.2">
      <c r="E44" s="262"/>
    </row>
    <row r="45" spans="5:5" x14ac:dyDescent="0.2">
      <c r="E45" s="262"/>
    </row>
    <row r="46" spans="5:5" x14ac:dyDescent="0.2">
      <c r="E46" s="262"/>
    </row>
    <row r="47" spans="5:5" x14ac:dyDescent="0.2">
      <c r="E47" s="262"/>
    </row>
    <row r="48" spans="5:5" x14ac:dyDescent="0.2">
      <c r="E48" s="262"/>
    </row>
    <row r="49" spans="1:7" x14ac:dyDescent="0.2">
      <c r="A49" s="316"/>
      <c r="B49" s="316"/>
      <c r="C49" s="316"/>
      <c r="D49" s="316"/>
      <c r="E49" s="316"/>
      <c r="F49" s="316"/>
      <c r="G49" s="316"/>
    </row>
    <row r="50" spans="1:7" x14ac:dyDescent="0.2">
      <c r="A50" s="316"/>
      <c r="B50" s="316"/>
      <c r="C50" s="316"/>
      <c r="D50" s="316"/>
      <c r="E50" s="316"/>
      <c r="F50" s="316"/>
      <c r="G50" s="316"/>
    </row>
    <row r="51" spans="1:7" x14ac:dyDescent="0.2">
      <c r="A51" s="316"/>
      <c r="B51" s="316"/>
      <c r="C51" s="316"/>
      <c r="D51" s="316"/>
      <c r="E51" s="316"/>
      <c r="F51" s="316"/>
      <c r="G51" s="316"/>
    </row>
    <row r="52" spans="1:7" x14ac:dyDescent="0.2">
      <c r="A52" s="316"/>
      <c r="B52" s="316"/>
      <c r="C52" s="316"/>
      <c r="D52" s="316"/>
      <c r="E52" s="316"/>
      <c r="F52" s="316"/>
      <c r="G52" s="316"/>
    </row>
    <row r="53" spans="1:7" x14ac:dyDescent="0.2">
      <c r="E53" s="262"/>
    </row>
    <row r="54" spans="1:7" x14ac:dyDescent="0.2">
      <c r="E54" s="262"/>
    </row>
    <row r="55" spans="1:7" x14ac:dyDescent="0.2">
      <c r="E55" s="262"/>
    </row>
    <row r="56" spans="1:7" x14ac:dyDescent="0.2">
      <c r="E56" s="262"/>
    </row>
    <row r="57" spans="1:7" x14ac:dyDescent="0.2">
      <c r="E57" s="262"/>
    </row>
    <row r="58" spans="1:7" x14ac:dyDescent="0.2">
      <c r="E58" s="262"/>
    </row>
    <row r="59" spans="1:7" x14ac:dyDescent="0.2">
      <c r="E59" s="262"/>
    </row>
    <row r="60" spans="1:7" x14ac:dyDescent="0.2">
      <c r="E60" s="262"/>
    </row>
    <row r="61" spans="1:7" x14ac:dyDescent="0.2">
      <c r="E61" s="262"/>
    </row>
    <row r="62" spans="1:7" x14ac:dyDescent="0.2">
      <c r="E62" s="262"/>
    </row>
    <row r="63" spans="1:7" x14ac:dyDescent="0.2">
      <c r="E63" s="262"/>
    </row>
    <row r="64" spans="1:7" x14ac:dyDescent="0.2">
      <c r="E64" s="262"/>
    </row>
    <row r="65" spans="5:5" x14ac:dyDescent="0.2">
      <c r="E65" s="262"/>
    </row>
    <row r="66" spans="5:5" x14ac:dyDescent="0.2">
      <c r="E66" s="262"/>
    </row>
    <row r="67" spans="5:5" x14ac:dyDescent="0.2">
      <c r="E67" s="262"/>
    </row>
    <row r="68" spans="5:5" x14ac:dyDescent="0.2">
      <c r="E68" s="262"/>
    </row>
    <row r="69" spans="5:5" x14ac:dyDescent="0.2">
      <c r="E69" s="262"/>
    </row>
    <row r="70" spans="5:5" x14ac:dyDescent="0.2">
      <c r="E70" s="262"/>
    </row>
    <row r="71" spans="5:5" x14ac:dyDescent="0.2">
      <c r="E71" s="262"/>
    </row>
    <row r="72" spans="5:5" x14ac:dyDescent="0.2">
      <c r="E72" s="262"/>
    </row>
    <row r="73" spans="5:5" x14ac:dyDescent="0.2">
      <c r="E73" s="262"/>
    </row>
    <row r="74" spans="5:5" x14ac:dyDescent="0.2">
      <c r="E74" s="262"/>
    </row>
    <row r="75" spans="5:5" x14ac:dyDescent="0.2">
      <c r="E75" s="262"/>
    </row>
    <row r="76" spans="5:5" x14ac:dyDescent="0.2">
      <c r="E76" s="262"/>
    </row>
    <row r="77" spans="5:5" x14ac:dyDescent="0.2">
      <c r="E77" s="262"/>
    </row>
    <row r="78" spans="5:5" x14ac:dyDescent="0.2">
      <c r="E78" s="262"/>
    </row>
    <row r="79" spans="5:5" x14ac:dyDescent="0.2">
      <c r="E79" s="262"/>
    </row>
    <row r="80" spans="5:5" x14ac:dyDescent="0.2">
      <c r="E80" s="262"/>
    </row>
    <row r="81" spans="1:7" x14ac:dyDescent="0.2">
      <c r="E81" s="262"/>
    </row>
    <row r="82" spans="1:7" x14ac:dyDescent="0.2">
      <c r="E82" s="262"/>
    </row>
    <row r="83" spans="1:7" x14ac:dyDescent="0.2">
      <c r="E83" s="262"/>
    </row>
    <row r="84" spans="1:7" x14ac:dyDescent="0.2">
      <c r="A84" s="327"/>
      <c r="B84" s="327"/>
    </row>
    <row r="85" spans="1:7" x14ac:dyDescent="0.2">
      <c r="A85" s="316"/>
      <c r="B85" s="316"/>
      <c r="C85" s="328"/>
      <c r="D85" s="328"/>
      <c r="E85" s="329"/>
      <c r="F85" s="328"/>
      <c r="G85" s="330"/>
    </row>
    <row r="86" spans="1:7" x14ac:dyDescent="0.2">
      <c r="A86" s="331"/>
      <c r="B86" s="331"/>
      <c r="C86" s="316"/>
      <c r="D86" s="316"/>
      <c r="E86" s="332"/>
      <c r="F86" s="316"/>
      <c r="G86" s="316"/>
    </row>
    <row r="87" spans="1:7" x14ac:dyDescent="0.2">
      <c r="A87" s="316"/>
      <c r="B87" s="316"/>
      <c r="C87" s="316"/>
      <c r="D87" s="316"/>
      <c r="E87" s="332"/>
      <c r="F87" s="316"/>
      <c r="G87" s="316"/>
    </row>
    <row r="88" spans="1:7" x14ac:dyDescent="0.2">
      <c r="A88" s="316"/>
      <c r="B88" s="316"/>
      <c r="C88" s="316"/>
      <c r="D88" s="316"/>
      <c r="E88" s="332"/>
      <c r="F88" s="316"/>
      <c r="G88" s="316"/>
    </row>
    <row r="89" spans="1:7" x14ac:dyDescent="0.2">
      <c r="A89" s="316"/>
      <c r="B89" s="316"/>
      <c r="C89" s="316"/>
      <c r="D89" s="316"/>
      <c r="E89" s="332"/>
      <c r="F89" s="316"/>
      <c r="G89" s="316"/>
    </row>
    <row r="90" spans="1:7" x14ac:dyDescent="0.2">
      <c r="A90" s="316"/>
      <c r="B90" s="316"/>
      <c r="C90" s="316"/>
      <c r="D90" s="316"/>
      <c r="E90" s="332"/>
      <c r="F90" s="316"/>
      <c r="G90" s="316"/>
    </row>
    <row r="91" spans="1:7" x14ac:dyDescent="0.2">
      <c r="A91" s="316"/>
      <c r="B91" s="316"/>
      <c r="C91" s="316"/>
      <c r="D91" s="316"/>
      <c r="E91" s="332"/>
      <c r="F91" s="316"/>
      <c r="G91" s="316"/>
    </row>
    <row r="92" spans="1:7" x14ac:dyDescent="0.2">
      <c r="A92" s="316"/>
      <c r="B92" s="316"/>
      <c r="C92" s="316"/>
      <c r="D92" s="316"/>
      <c r="E92" s="332"/>
      <c r="F92" s="316"/>
      <c r="G92" s="316"/>
    </row>
    <row r="93" spans="1:7" x14ac:dyDescent="0.2">
      <c r="A93" s="316"/>
      <c r="B93" s="316"/>
      <c r="C93" s="316"/>
      <c r="D93" s="316"/>
      <c r="E93" s="332"/>
      <c r="F93" s="316"/>
      <c r="G93" s="316"/>
    </row>
    <row r="94" spans="1:7" x14ac:dyDescent="0.2">
      <c r="A94" s="316"/>
      <c r="B94" s="316"/>
      <c r="C94" s="316"/>
      <c r="D94" s="316"/>
      <c r="E94" s="332"/>
      <c r="F94" s="316"/>
      <c r="G94" s="316"/>
    </row>
    <row r="95" spans="1:7" x14ac:dyDescent="0.2">
      <c r="A95" s="316"/>
      <c r="B95" s="316"/>
      <c r="C95" s="316"/>
      <c r="D95" s="316"/>
      <c r="E95" s="332"/>
      <c r="F95" s="316"/>
      <c r="G95" s="316"/>
    </row>
    <row r="96" spans="1:7" x14ac:dyDescent="0.2">
      <c r="A96" s="316"/>
      <c r="B96" s="316"/>
      <c r="C96" s="316"/>
      <c r="D96" s="316"/>
      <c r="E96" s="332"/>
      <c r="F96" s="316"/>
      <c r="G96" s="316"/>
    </row>
    <row r="97" spans="1:7" x14ac:dyDescent="0.2">
      <c r="A97" s="316"/>
      <c r="B97" s="316"/>
      <c r="C97" s="316"/>
      <c r="D97" s="316"/>
      <c r="E97" s="332"/>
      <c r="F97" s="316"/>
      <c r="G97" s="316"/>
    </row>
    <row r="98" spans="1:7" x14ac:dyDescent="0.2">
      <c r="A98" s="316"/>
      <c r="B98" s="316"/>
      <c r="C98" s="316"/>
      <c r="D98" s="316"/>
      <c r="E98" s="332"/>
      <c r="F98" s="316"/>
      <c r="G98" s="316"/>
    </row>
  </sheetData>
  <mergeCells count="18">
    <mergeCell ref="C21:D21"/>
    <mergeCell ref="C22:D22"/>
    <mergeCell ref="C23:D23"/>
    <mergeCell ref="C24:D24"/>
    <mergeCell ref="C14:G14"/>
    <mergeCell ref="C15:D15"/>
    <mergeCell ref="C16:D16"/>
    <mergeCell ref="C17:D17"/>
    <mergeCell ref="C18:D18"/>
    <mergeCell ref="C20:G20"/>
    <mergeCell ref="A1:G1"/>
    <mergeCell ref="A3:B3"/>
    <mergeCell ref="A4:B4"/>
    <mergeCell ref="E4:G4"/>
    <mergeCell ref="C9:D9"/>
    <mergeCell ref="C10:D10"/>
    <mergeCell ref="C11:D11"/>
    <mergeCell ref="C12:D12"/>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4"/>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276</v>
      </c>
      <c r="D2" s="106" t="s">
        <v>3037</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3034</v>
      </c>
      <c r="B5" s="119"/>
      <c r="C5" s="120" t="s">
        <v>3035</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'Z02 02-01 Rek'!E8</f>
        <v>0</v>
      </c>
      <c r="D15" s="161" t="str">
        <f>'Z02 02-01 Rek'!A13</f>
        <v>Ztížené výrobní podmínky</v>
      </c>
      <c r="E15" s="162"/>
      <c r="F15" s="163"/>
      <c r="G15" s="160">
        <f>'Z02 02-01 Rek'!I13</f>
        <v>0</v>
      </c>
    </row>
    <row r="16" spans="1:57" ht="15.95" customHeight="1" x14ac:dyDescent="0.2">
      <c r="A16" s="158" t="s">
        <v>52</v>
      </c>
      <c r="B16" s="159" t="s">
        <v>53</v>
      </c>
      <c r="C16" s="160">
        <f>'Z02 02-01 Rek'!F8</f>
        <v>0</v>
      </c>
      <c r="D16" s="110" t="str">
        <f>'Z02 02-01 Rek'!A14</f>
        <v>Oborová přirážka</v>
      </c>
      <c r="E16" s="164"/>
      <c r="F16" s="165"/>
      <c r="G16" s="160">
        <f>'Z02 02-01 Rek'!I14</f>
        <v>0</v>
      </c>
    </row>
    <row r="17" spans="1:7" ht="15.95" customHeight="1" x14ac:dyDescent="0.2">
      <c r="A17" s="158" t="s">
        <v>54</v>
      </c>
      <c r="B17" s="159" t="s">
        <v>55</v>
      </c>
      <c r="C17" s="160">
        <f>'Z02 02-01 Rek'!H8</f>
        <v>0</v>
      </c>
      <c r="D17" s="110" t="str">
        <f>'Z02 02-01 Rek'!A15</f>
        <v>Přesun stavebních kapacit</v>
      </c>
      <c r="E17" s="164"/>
      <c r="F17" s="165"/>
      <c r="G17" s="160">
        <f>'Z02 02-01 Rek'!I15</f>
        <v>0</v>
      </c>
    </row>
    <row r="18" spans="1:7" ht="15.95" customHeight="1" x14ac:dyDescent="0.2">
      <c r="A18" s="166" t="s">
        <v>56</v>
      </c>
      <c r="B18" s="167" t="s">
        <v>57</v>
      </c>
      <c r="C18" s="160">
        <f>'Z02 02-01 Rek'!G8</f>
        <v>0</v>
      </c>
      <c r="D18" s="110" t="str">
        <f>'Z02 02-01 Rek'!A16</f>
        <v>Mimostaveništní doprava</v>
      </c>
      <c r="E18" s="164"/>
      <c r="F18" s="165"/>
      <c r="G18" s="160">
        <f>'Z02 02-01 Rek'!I16</f>
        <v>0</v>
      </c>
    </row>
    <row r="19" spans="1:7" ht="15.95" customHeight="1" x14ac:dyDescent="0.2">
      <c r="A19" s="168" t="s">
        <v>58</v>
      </c>
      <c r="B19" s="159"/>
      <c r="C19" s="160">
        <f>SUM(C15:C18)</f>
        <v>0</v>
      </c>
      <c r="D19" s="110" t="str">
        <f>'Z02 02-01 Rek'!A17</f>
        <v>Zařízení staveniště</v>
      </c>
      <c r="E19" s="164"/>
      <c r="F19" s="165"/>
      <c r="G19" s="160">
        <f>'Z02 02-01 Rek'!I17</f>
        <v>0</v>
      </c>
    </row>
    <row r="20" spans="1:7" ht="15.95" customHeight="1" x14ac:dyDescent="0.2">
      <c r="A20" s="168"/>
      <c r="B20" s="159"/>
      <c r="C20" s="160"/>
      <c r="D20" s="110" t="str">
        <f>'Z02 02-01 Rek'!A18</f>
        <v>Provoz investora</v>
      </c>
      <c r="E20" s="164"/>
      <c r="F20" s="165"/>
      <c r="G20" s="160">
        <f>'Z02 02-01 Rek'!I18</f>
        <v>0</v>
      </c>
    </row>
    <row r="21" spans="1:7" ht="15.95" customHeight="1" x14ac:dyDescent="0.2">
      <c r="A21" s="168" t="s">
        <v>29</v>
      </c>
      <c r="B21" s="159"/>
      <c r="C21" s="160">
        <f>'Z02 02-01 Rek'!I8</f>
        <v>0</v>
      </c>
      <c r="D21" s="110" t="str">
        <f>'Z02 02-01 Rek'!A19</f>
        <v>Kompletační činnost (IČD)</v>
      </c>
      <c r="E21" s="164"/>
      <c r="F21" s="165"/>
      <c r="G21" s="160">
        <f>'Z02 02-01 Rek'!I19</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'Z02 02-01 Rek'!H21</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5"/>
  <dimension ref="A1:BE72"/>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276</v>
      </c>
      <c r="I1" s="213"/>
    </row>
    <row r="2" spans="1:57" ht="13.5" thickBot="1" x14ac:dyDescent="0.25">
      <c r="A2" s="214" t="s">
        <v>76</v>
      </c>
      <c r="B2" s="215"/>
      <c r="C2" s="216" t="s">
        <v>3036</v>
      </c>
      <c r="D2" s="217"/>
      <c r="E2" s="218"/>
      <c r="F2" s="217"/>
      <c r="G2" s="219" t="s">
        <v>3037</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ht="13.5" thickBot="1" x14ac:dyDescent="0.25">
      <c r="A7" s="333" t="str">
        <f>'Z02 02-01 Pol'!B7</f>
        <v>0</v>
      </c>
      <c r="B7" s="70" t="str">
        <f>'Z02 02-01 Pol'!C7</f>
        <v>Zemní práce</v>
      </c>
      <c r="D7" s="231"/>
      <c r="E7" s="334">
        <f>'Z02 02-01 Pol'!BA16</f>
        <v>0</v>
      </c>
      <c r="F7" s="335">
        <f>'Z02 02-01 Pol'!BB16</f>
        <v>0</v>
      </c>
      <c r="G7" s="335">
        <f>'Z02 02-01 Pol'!BC16</f>
        <v>0</v>
      </c>
      <c r="H7" s="335">
        <f>'Z02 02-01 Pol'!BD16</f>
        <v>0</v>
      </c>
      <c r="I7" s="336">
        <f>'Z02 02-01 Pol'!BE16</f>
        <v>0</v>
      </c>
    </row>
    <row r="8" spans="1:57" s="14" customFormat="1" ht="13.5" thickBot="1" x14ac:dyDescent="0.25">
      <c r="A8" s="232"/>
      <c r="B8" s="233" t="s">
        <v>79</v>
      </c>
      <c r="C8" s="233"/>
      <c r="D8" s="234"/>
      <c r="E8" s="235">
        <f>SUM(E7:E7)</f>
        <v>0</v>
      </c>
      <c r="F8" s="236">
        <f>SUM(F7:F7)</f>
        <v>0</v>
      </c>
      <c r="G8" s="236">
        <f>SUM(G7:G7)</f>
        <v>0</v>
      </c>
      <c r="H8" s="236">
        <f>SUM(H7:H7)</f>
        <v>0</v>
      </c>
      <c r="I8" s="237">
        <f>SUM(I7:I7)</f>
        <v>0</v>
      </c>
    </row>
    <row r="9" spans="1:57" x14ac:dyDescent="0.2">
      <c r="A9" s="138"/>
      <c r="B9" s="138"/>
      <c r="C9" s="138"/>
      <c r="D9" s="138"/>
      <c r="E9" s="138"/>
      <c r="F9" s="138"/>
      <c r="G9" s="138"/>
      <c r="H9" s="138"/>
      <c r="I9" s="138"/>
    </row>
    <row r="10" spans="1:57" ht="19.5" customHeight="1" x14ac:dyDescent="0.25">
      <c r="A10" s="223" t="s">
        <v>80</v>
      </c>
      <c r="B10" s="223"/>
      <c r="C10" s="223"/>
      <c r="D10" s="223"/>
      <c r="E10" s="223"/>
      <c r="F10" s="223"/>
      <c r="G10" s="238"/>
      <c r="H10" s="223"/>
      <c r="I10" s="223"/>
      <c r="BA10" s="144"/>
      <c r="BB10" s="144"/>
      <c r="BC10" s="144"/>
      <c r="BD10" s="144"/>
      <c r="BE10" s="144"/>
    </row>
    <row r="11" spans="1:57" ht="13.5" thickBot="1" x14ac:dyDescent="0.25"/>
    <row r="12" spans="1:57" x14ac:dyDescent="0.2">
      <c r="A12" s="176" t="s">
        <v>81</v>
      </c>
      <c r="B12" s="177"/>
      <c r="C12" s="177"/>
      <c r="D12" s="239"/>
      <c r="E12" s="240" t="s">
        <v>82</v>
      </c>
      <c r="F12" s="241" t="s">
        <v>12</v>
      </c>
      <c r="G12" s="242" t="s">
        <v>83</v>
      </c>
      <c r="H12" s="243"/>
      <c r="I12" s="244" t="s">
        <v>82</v>
      </c>
    </row>
    <row r="13" spans="1:57" x14ac:dyDescent="0.2">
      <c r="A13" s="168" t="s">
        <v>145</v>
      </c>
      <c r="B13" s="159"/>
      <c r="C13" s="159"/>
      <c r="D13" s="245"/>
      <c r="E13" s="246"/>
      <c r="F13" s="247"/>
      <c r="G13" s="248">
        <v>0</v>
      </c>
      <c r="H13" s="249"/>
      <c r="I13" s="250">
        <f>E13+F13*G13/100</f>
        <v>0</v>
      </c>
      <c r="BA13" s="1">
        <v>0</v>
      </c>
    </row>
    <row r="14" spans="1:57" x14ac:dyDescent="0.2">
      <c r="A14" s="168" t="s">
        <v>146</v>
      </c>
      <c r="B14" s="159"/>
      <c r="C14" s="159"/>
      <c r="D14" s="245"/>
      <c r="E14" s="246"/>
      <c r="F14" s="247"/>
      <c r="G14" s="248">
        <v>0</v>
      </c>
      <c r="H14" s="249"/>
      <c r="I14" s="250">
        <f>E14+F14*G14/100</f>
        <v>0</v>
      </c>
      <c r="BA14" s="1">
        <v>0</v>
      </c>
    </row>
    <row r="15" spans="1:57" x14ac:dyDescent="0.2">
      <c r="A15" s="168" t="s">
        <v>147</v>
      </c>
      <c r="B15" s="159"/>
      <c r="C15" s="159"/>
      <c r="D15" s="245"/>
      <c r="E15" s="246"/>
      <c r="F15" s="247"/>
      <c r="G15" s="248">
        <v>0</v>
      </c>
      <c r="H15" s="249"/>
      <c r="I15" s="250">
        <f>E15+F15*G15/100</f>
        <v>0</v>
      </c>
      <c r="BA15" s="1">
        <v>0</v>
      </c>
    </row>
    <row r="16" spans="1:57" x14ac:dyDescent="0.2">
      <c r="A16" s="168" t="s">
        <v>148</v>
      </c>
      <c r="B16" s="159"/>
      <c r="C16" s="159"/>
      <c r="D16" s="245"/>
      <c r="E16" s="246"/>
      <c r="F16" s="247"/>
      <c r="G16" s="248">
        <v>0</v>
      </c>
      <c r="H16" s="249"/>
      <c r="I16" s="250">
        <f>E16+F16*G16/100</f>
        <v>0</v>
      </c>
      <c r="BA16" s="1">
        <v>0</v>
      </c>
    </row>
    <row r="17" spans="1:53" x14ac:dyDescent="0.2">
      <c r="A17" s="168" t="s">
        <v>149</v>
      </c>
      <c r="B17" s="159"/>
      <c r="C17" s="159"/>
      <c r="D17" s="245"/>
      <c r="E17" s="246"/>
      <c r="F17" s="247"/>
      <c r="G17" s="248">
        <v>0</v>
      </c>
      <c r="H17" s="249"/>
      <c r="I17" s="250">
        <f>E17+F17*G17/100</f>
        <v>0</v>
      </c>
      <c r="BA17" s="1">
        <v>1</v>
      </c>
    </row>
    <row r="18" spans="1:53" x14ac:dyDescent="0.2">
      <c r="A18" s="168" t="s">
        <v>150</v>
      </c>
      <c r="B18" s="159"/>
      <c r="C18" s="159"/>
      <c r="D18" s="245"/>
      <c r="E18" s="246"/>
      <c r="F18" s="247"/>
      <c r="G18" s="248">
        <v>0</v>
      </c>
      <c r="H18" s="249"/>
      <c r="I18" s="250">
        <f>E18+F18*G18/100</f>
        <v>0</v>
      </c>
      <c r="BA18" s="1">
        <v>1</v>
      </c>
    </row>
    <row r="19" spans="1:53" x14ac:dyDescent="0.2">
      <c r="A19" s="168" t="s">
        <v>151</v>
      </c>
      <c r="B19" s="159"/>
      <c r="C19" s="159"/>
      <c r="D19" s="245"/>
      <c r="E19" s="246"/>
      <c r="F19" s="247"/>
      <c r="G19" s="248">
        <v>0</v>
      </c>
      <c r="H19" s="249"/>
      <c r="I19" s="250">
        <f>E19+F19*G19/100</f>
        <v>0</v>
      </c>
      <c r="BA19" s="1">
        <v>2</v>
      </c>
    </row>
    <row r="20" spans="1:53" x14ac:dyDescent="0.2">
      <c r="A20" s="168" t="s">
        <v>152</v>
      </c>
      <c r="B20" s="159"/>
      <c r="C20" s="159"/>
      <c r="D20" s="245"/>
      <c r="E20" s="246"/>
      <c r="F20" s="247"/>
      <c r="G20" s="248">
        <v>0</v>
      </c>
      <c r="H20" s="249"/>
      <c r="I20" s="250">
        <f>E20+F20*G20/100</f>
        <v>0</v>
      </c>
      <c r="BA20" s="1">
        <v>2</v>
      </c>
    </row>
    <row r="21" spans="1:53" ht="13.5" thickBot="1" x14ac:dyDescent="0.25">
      <c r="A21" s="251"/>
      <c r="B21" s="252" t="s">
        <v>84</v>
      </c>
      <c r="C21" s="253"/>
      <c r="D21" s="254"/>
      <c r="E21" s="255"/>
      <c r="F21" s="256"/>
      <c r="G21" s="256"/>
      <c r="H21" s="257">
        <f>SUM(I13:I20)</f>
        <v>0</v>
      </c>
      <c r="I21" s="258"/>
    </row>
    <row r="23" spans="1:53" x14ac:dyDescent="0.2">
      <c r="B23" s="14"/>
      <c r="F23" s="259"/>
      <c r="G23" s="260"/>
      <c r="H23" s="260"/>
      <c r="I23" s="54"/>
    </row>
    <row r="24" spans="1:53" x14ac:dyDescent="0.2">
      <c r="F24" s="259"/>
      <c r="G24" s="260"/>
      <c r="H24" s="260"/>
      <c r="I24" s="54"/>
    </row>
    <row r="25" spans="1:53" x14ac:dyDescent="0.2">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sheetData>
  <mergeCells count="4">
    <mergeCell ref="A1:B1"/>
    <mergeCell ref="A2:B2"/>
    <mergeCell ref="G2:I2"/>
    <mergeCell ref="H21:I21"/>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6"/>
  <dimension ref="A1:CB89"/>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'Z02 02-01 Rek'!H1</f>
        <v>02-01</v>
      </c>
      <c r="G3" s="269"/>
    </row>
    <row r="4" spans="1:80" ht="13.5" thickBot="1" x14ac:dyDescent="0.25">
      <c r="A4" s="270" t="s">
        <v>76</v>
      </c>
      <c r="B4" s="215"/>
      <c r="C4" s="216" t="s">
        <v>3036</v>
      </c>
      <c r="D4" s="271"/>
      <c r="E4" s="272" t="str">
        <f>'Z02 02-01 Rek'!G2</f>
        <v>Ostatní a vedlejší náklady  Z 02</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3038</v>
      </c>
      <c r="C7" s="285" t="s">
        <v>99</v>
      </c>
      <c r="D7" s="286"/>
      <c r="E7" s="287"/>
      <c r="F7" s="287"/>
      <c r="G7" s="288"/>
      <c r="H7" s="289"/>
      <c r="I7" s="290"/>
      <c r="J7" s="291"/>
      <c r="K7" s="292"/>
      <c r="O7" s="293">
        <v>1</v>
      </c>
    </row>
    <row r="8" spans="1:80" x14ac:dyDescent="0.2">
      <c r="A8" s="294">
        <v>1</v>
      </c>
      <c r="B8" s="295" t="s">
        <v>98</v>
      </c>
      <c r="C8" s="296" t="s">
        <v>3040</v>
      </c>
      <c r="D8" s="297" t="s">
        <v>116</v>
      </c>
      <c r="E8" s="298">
        <v>1</v>
      </c>
      <c r="F8" s="298">
        <v>0</v>
      </c>
      <c r="G8" s="299">
        <f>E8*F8</f>
        <v>0</v>
      </c>
      <c r="H8" s="300">
        <v>0</v>
      </c>
      <c r="I8" s="301">
        <f>E8*H8</f>
        <v>0</v>
      </c>
      <c r="J8" s="300"/>
      <c r="K8" s="301">
        <f>E8*J8</f>
        <v>0</v>
      </c>
      <c r="O8" s="293">
        <v>2</v>
      </c>
      <c r="AA8" s="262">
        <v>12</v>
      </c>
      <c r="AB8" s="262">
        <v>0</v>
      </c>
      <c r="AC8" s="262">
        <v>1</v>
      </c>
      <c r="AZ8" s="262">
        <v>1</v>
      </c>
      <c r="BA8" s="262">
        <f>IF(AZ8=1,G8,0)</f>
        <v>0</v>
      </c>
      <c r="BB8" s="262">
        <f>IF(AZ8=2,G8,0)</f>
        <v>0</v>
      </c>
      <c r="BC8" s="262">
        <f>IF(AZ8=3,G8,0)</f>
        <v>0</v>
      </c>
      <c r="BD8" s="262">
        <f>IF(AZ8=4,G8,0)</f>
        <v>0</v>
      </c>
      <c r="BE8" s="262">
        <f>IF(AZ8=5,G8,0)</f>
        <v>0</v>
      </c>
      <c r="CA8" s="293">
        <v>12</v>
      </c>
      <c r="CB8" s="293">
        <v>0</v>
      </c>
    </row>
    <row r="9" spans="1:80" x14ac:dyDescent="0.2">
      <c r="A9" s="294">
        <v>2</v>
      </c>
      <c r="B9" s="295" t="s">
        <v>154</v>
      </c>
      <c r="C9" s="296" t="s">
        <v>3041</v>
      </c>
      <c r="D9" s="297" t="s">
        <v>116</v>
      </c>
      <c r="E9" s="298">
        <v>1</v>
      </c>
      <c r="F9" s="298">
        <v>0</v>
      </c>
      <c r="G9" s="299">
        <f>E9*F9</f>
        <v>0</v>
      </c>
      <c r="H9" s="300">
        <v>0</v>
      </c>
      <c r="I9" s="301">
        <f>E9*H9</f>
        <v>0</v>
      </c>
      <c r="J9" s="300"/>
      <c r="K9" s="301">
        <f>E9*J9</f>
        <v>0</v>
      </c>
      <c r="O9" s="293">
        <v>2</v>
      </c>
      <c r="AA9" s="262">
        <v>12</v>
      </c>
      <c r="AB9" s="262">
        <v>0</v>
      </c>
      <c r="AC9" s="262">
        <v>2</v>
      </c>
      <c r="AZ9" s="262">
        <v>1</v>
      </c>
      <c r="BA9" s="262">
        <f>IF(AZ9=1,G9,0)</f>
        <v>0</v>
      </c>
      <c r="BB9" s="262">
        <f>IF(AZ9=2,G9,0)</f>
        <v>0</v>
      </c>
      <c r="BC9" s="262">
        <f>IF(AZ9=3,G9,0)</f>
        <v>0</v>
      </c>
      <c r="BD9" s="262">
        <f>IF(AZ9=4,G9,0)</f>
        <v>0</v>
      </c>
      <c r="BE9" s="262">
        <f>IF(AZ9=5,G9,0)</f>
        <v>0</v>
      </c>
      <c r="CA9" s="293">
        <v>12</v>
      </c>
      <c r="CB9" s="293">
        <v>0</v>
      </c>
    </row>
    <row r="10" spans="1:80" x14ac:dyDescent="0.2">
      <c r="A10" s="294">
        <v>3</v>
      </c>
      <c r="B10" s="295" t="s">
        <v>426</v>
      </c>
      <c r="C10" s="296" t="s">
        <v>3042</v>
      </c>
      <c r="D10" s="297" t="s">
        <v>116</v>
      </c>
      <c r="E10" s="298">
        <v>1</v>
      </c>
      <c r="F10" s="298">
        <v>0</v>
      </c>
      <c r="G10" s="299">
        <f>E10*F10</f>
        <v>0</v>
      </c>
      <c r="H10" s="300">
        <v>0</v>
      </c>
      <c r="I10" s="301">
        <f>E10*H10</f>
        <v>0</v>
      </c>
      <c r="J10" s="300"/>
      <c r="K10" s="301">
        <f>E10*J10</f>
        <v>0</v>
      </c>
      <c r="O10" s="293">
        <v>2</v>
      </c>
      <c r="AA10" s="262">
        <v>12</v>
      </c>
      <c r="AB10" s="262">
        <v>0</v>
      </c>
      <c r="AC10" s="262">
        <v>3</v>
      </c>
      <c r="AZ10" s="262">
        <v>1</v>
      </c>
      <c r="BA10" s="262">
        <f>IF(AZ10=1,G10,0)</f>
        <v>0</v>
      </c>
      <c r="BB10" s="262">
        <f>IF(AZ10=2,G10,0)</f>
        <v>0</v>
      </c>
      <c r="BC10" s="262">
        <f>IF(AZ10=3,G10,0)</f>
        <v>0</v>
      </c>
      <c r="BD10" s="262">
        <f>IF(AZ10=4,G10,0)</f>
        <v>0</v>
      </c>
      <c r="BE10" s="262">
        <f>IF(AZ10=5,G10,0)</f>
        <v>0</v>
      </c>
      <c r="CA10" s="293">
        <v>12</v>
      </c>
      <c r="CB10" s="293">
        <v>0</v>
      </c>
    </row>
    <row r="11" spans="1:80" x14ac:dyDescent="0.2">
      <c r="A11" s="294">
        <v>4</v>
      </c>
      <c r="B11" s="295" t="s">
        <v>309</v>
      </c>
      <c r="C11" s="296" t="s">
        <v>3043</v>
      </c>
      <c r="D11" s="297" t="s">
        <v>116</v>
      </c>
      <c r="E11" s="298">
        <v>1</v>
      </c>
      <c r="F11" s="298">
        <v>0</v>
      </c>
      <c r="G11" s="299">
        <f>E11*F11</f>
        <v>0</v>
      </c>
      <c r="H11" s="300">
        <v>0</v>
      </c>
      <c r="I11" s="301">
        <f>E11*H11</f>
        <v>0</v>
      </c>
      <c r="J11" s="300"/>
      <c r="K11" s="301">
        <f>E11*J11</f>
        <v>0</v>
      </c>
      <c r="O11" s="293">
        <v>2</v>
      </c>
      <c r="AA11" s="262">
        <v>12</v>
      </c>
      <c r="AB11" s="262">
        <v>0</v>
      </c>
      <c r="AC11" s="262">
        <v>4</v>
      </c>
      <c r="AZ11" s="262">
        <v>1</v>
      </c>
      <c r="BA11" s="262">
        <f>IF(AZ11=1,G11,0)</f>
        <v>0</v>
      </c>
      <c r="BB11" s="262">
        <f>IF(AZ11=2,G11,0)</f>
        <v>0</v>
      </c>
      <c r="BC11" s="262">
        <f>IF(AZ11=3,G11,0)</f>
        <v>0</v>
      </c>
      <c r="BD11" s="262">
        <f>IF(AZ11=4,G11,0)</f>
        <v>0</v>
      </c>
      <c r="BE11" s="262">
        <f>IF(AZ11=5,G11,0)</f>
        <v>0</v>
      </c>
      <c r="CA11" s="293">
        <v>12</v>
      </c>
      <c r="CB11" s="293">
        <v>0</v>
      </c>
    </row>
    <row r="12" spans="1:80" x14ac:dyDescent="0.2">
      <c r="A12" s="294">
        <v>5</v>
      </c>
      <c r="B12" s="295" t="s">
        <v>204</v>
      </c>
      <c r="C12" s="296" t="s">
        <v>3044</v>
      </c>
      <c r="D12" s="297" t="s">
        <v>116</v>
      </c>
      <c r="E12" s="298">
        <v>1</v>
      </c>
      <c r="F12" s="298">
        <v>0</v>
      </c>
      <c r="G12" s="299">
        <f>E12*F12</f>
        <v>0</v>
      </c>
      <c r="H12" s="300">
        <v>0</v>
      </c>
      <c r="I12" s="301">
        <f>E12*H12</f>
        <v>0</v>
      </c>
      <c r="J12" s="300"/>
      <c r="K12" s="301">
        <f>E12*J12</f>
        <v>0</v>
      </c>
      <c r="O12" s="293">
        <v>2</v>
      </c>
      <c r="AA12" s="262">
        <v>12</v>
      </c>
      <c r="AB12" s="262">
        <v>0</v>
      </c>
      <c r="AC12" s="262">
        <v>5</v>
      </c>
      <c r="AZ12" s="262">
        <v>1</v>
      </c>
      <c r="BA12" s="262">
        <f>IF(AZ12=1,G12,0)</f>
        <v>0</v>
      </c>
      <c r="BB12" s="262">
        <f>IF(AZ12=2,G12,0)</f>
        <v>0</v>
      </c>
      <c r="BC12" s="262">
        <f>IF(AZ12=3,G12,0)</f>
        <v>0</v>
      </c>
      <c r="BD12" s="262">
        <f>IF(AZ12=4,G12,0)</f>
        <v>0</v>
      </c>
      <c r="BE12" s="262">
        <f>IF(AZ12=5,G12,0)</f>
        <v>0</v>
      </c>
      <c r="CA12" s="293">
        <v>12</v>
      </c>
      <c r="CB12" s="293">
        <v>0</v>
      </c>
    </row>
    <row r="13" spans="1:80" x14ac:dyDescent="0.2">
      <c r="A13" s="294">
        <v>6</v>
      </c>
      <c r="B13" s="295" t="s">
        <v>709</v>
      </c>
      <c r="C13" s="296" t="s">
        <v>3045</v>
      </c>
      <c r="D13" s="297" t="s">
        <v>116</v>
      </c>
      <c r="E13" s="298">
        <v>1</v>
      </c>
      <c r="F13" s="298">
        <v>0</v>
      </c>
      <c r="G13" s="299">
        <f>E13*F13</f>
        <v>0</v>
      </c>
      <c r="H13" s="300">
        <v>0</v>
      </c>
      <c r="I13" s="301">
        <f>E13*H13</f>
        <v>0</v>
      </c>
      <c r="J13" s="300"/>
      <c r="K13" s="301">
        <f>E13*J13</f>
        <v>0</v>
      </c>
      <c r="O13" s="293">
        <v>2</v>
      </c>
      <c r="AA13" s="262">
        <v>12</v>
      </c>
      <c r="AB13" s="262">
        <v>0</v>
      </c>
      <c r="AC13" s="262">
        <v>6</v>
      </c>
      <c r="AZ13" s="262">
        <v>1</v>
      </c>
      <c r="BA13" s="262">
        <f>IF(AZ13=1,G13,0)</f>
        <v>0</v>
      </c>
      <c r="BB13" s="262">
        <f>IF(AZ13=2,G13,0)</f>
        <v>0</v>
      </c>
      <c r="BC13" s="262">
        <f>IF(AZ13=3,G13,0)</f>
        <v>0</v>
      </c>
      <c r="BD13" s="262">
        <f>IF(AZ13=4,G13,0)</f>
        <v>0</v>
      </c>
      <c r="BE13" s="262">
        <f>IF(AZ13=5,G13,0)</f>
        <v>0</v>
      </c>
      <c r="CA13" s="293">
        <v>12</v>
      </c>
      <c r="CB13" s="293">
        <v>0</v>
      </c>
    </row>
    <row r="14" spans="1:80" x14ac:dyDescent="0.2">
      <c r="A14" s="294">
        <v>7</v>
      </c>
      <c r="B14" s="295" t="s">
        <v>1774</v>
      </c>
      <c r="C14" s="296" t="s">
        <v>3046</v>
      </c>
      <c r="D14" s="297" t="s">
        <v>116</v>
      </c>
      <c r="E14" s="298">
        <v>1</v>
      </c>
      <c r="F14" s="298">
        <v>0</v>
      </c>
      <c r="G14" s="299">
        <f>E14*F14</f>
        <v>0</v>
      </c>
      <c r="H14" s="300">
        <v>0</v>
      </c>
      <c r="I14" s="301">
        <f>E14*H14</f>
        <v>0</v>
      </c>
      <c r="J14" s="300"/>
      <c r="K14" s="301">
        <f>E14*J14</f>
        <v>0</v>
      </c>
      <c r="O14" s="293">
        <v>2</v>
      </c>
      <c r="AA14" s="262">
        <v>12</v>
      </c>
      <c r="AB14" s="262">
        <v>0</v>
      </c>
      <c r="AC14" s="262">
        <v>7</v>
      </c>
      <c r="AZ14" s="262">
        <v>1</v>
      </c>
      <c r="BA14" s="262">
        <f>IF(AZ14=1,G14,0)</f>
        <v>0</v>
      </c>
      <c r="BB14" s="262">
        <f>IF(AZ14=2,G14,0)</f>
        <v>0</v>
      </c>
      <c r="BC14" s="262">
        <f>IF(AZ14=3,G14,0)</f>
        <v>0</v>
      </c>
      <c r="BD14" s="262">
        <f>IF(AZ14=4,G14,0)</f>
        <v>0</v>
      </c>
      <c r="BE14" s="262">
        <f>IF(AZ14=5,G14,0)</f>
        <v>0</v>
      </c>
      <c r="CA14" s="293">
        <v>12</v>
      </c>
      <c r="CB14" s="293">
        <v>0</v>
      </c>
    </row>
    <row r="15" spans="1:80" x14ac:dyDescent="0.2">
      <c r="A15" s="294">
        <v>8</v>
      </c>
      <c r="B15" s="295" t="s">
        <v>453</v>
      </c>
      <c r="C15" s="296" t="s">
        <v>3047</v>
      </c>
      <c r="D15" s="297" t="s">
        <v>116</v>
      </c>
      <c r="E15" s="298">
        <v>1</v>
      </c>
      <c r="F15" s="298">
        <v>0</v>
      </c>
      <c r="G15" s="299">
        <f>E15*F15</f>
        <v>0</v>
      </c>
      <c r="H15" s="300">
        <v>0</v>
      </c>
      <c r="I15" s="301">
        <f>E15*H15</f>
        <v>0</v>
      </c>
      <c r="J15" s="300"/>
      <c r="K15" s="301">
        <f>E15*J15</f>
        <v>0</v>
      </c>
      <c r="O15" s="293">
        <v>2</v>
      </c>
      <c r="AA15" s="262">
        <v>12</v>
      </c>
      <c r="AB15" s="262">
        <v>0</v>
      </c>
      <c r="AC15" s="262">
        <v>8</v>
      </c>
      <c r="AZ15" s="262">
        <v>1</v>
      </c>
      <c r="BA15" s="262">
        <f>IF(AZ15=1,G15,0)</f>
        <v>0</v>
      </c>
      <c r="BB15" s="262">
        <f>IF(AZ15=2,G15,0)</f>
        <v>0</v>
      </c>
      <c r="BC15" s="262">
        <f>IF(AZ15=3,G15,0)</f>
        <v>0</v>
      </c>
      <c r="BD15" s="262">
        <f>IF(AZ15=4,G15,0)</f>
        <v>0</v>
      </c>
      <c r="BE15" s="262">
        <f>IF(AZ15=5,G15,0)</f>
        <v>0</v>
      </c>
      <c r="CA15" s="293">
        <v>12</v>
      </c>
      <c r="CB15" s="293">
        <v>0</v>
      </c>
    </row>
    <row r="16" spans="1:80" x14ac:dyDescent="0.2">
      <c r="A16" s="317"/>
      <c r="B16" s="318" t="s">
        <v>101</v>
      </c>
      <c r="C16" s="319" t="s">
        <v>3039</v>
      </c>
      <c r="D16" s="320"/>
      <c r="E16" s="321"/>
      <c r="F16" s="322"/>
      <c r="G16" s="323">
        <f>SUM(G7:G15)</f>
        <v>0</v>
      </c>
      <c r="H16" s="324"/>
      <c r="I16" s="325">
        <f>SUM(I7:I15)</f>
        <v>0</v>
      </c>
      <c r="J16" s="324"/>
      <c r="K16" s="325">
        <f>SUM(K7:K15)</f>
        <v>0</v>
      </c>
      <c r="O16" s="293">
        <v>4</v>
      </c>
      <c r="BA16" s="326">
        <f>SUM(BA7:BA15)</f>
        <v>0</v>
      </c>
      <c r="BB16" s="326">
        <f>SUM(BB7:BB15)</f>
        <v>0</v>
      </c>
      <c r="BC16" s="326">
        <f>SUM(BC7:BC15)</f>
        <v>0</v>
      </c>
      <c r="BD16" s="326">
        <f>SUM(BD7:BD15)</f>
        <v>0</v>
      </c>
      <c r="BE16" s="326">
        <f>SUM(BE7:BE15)</f>
        <v>0</v>
      </c>
    </row>
    <row r="17" spans="5:5" x14ac:dyDescent="0.2">
      <c r="E17" s="262"/>
    </row>
    <row r="18" spans="5:5" x14ac:dyDescent="0.2">
      <c r="E18" s="262"/>
    </row>
    <row r="19" spans="5:5" x14ac:dyDescent="0.2">
      <c r="E19" s="262"/>
    </row>
    <row r="20" spans="5:5" x14ac:dyDescent="0.2">
      <c r="E20" s="262"/>
    </row>
    <row r="21" spans="5:5" x14ac:dyDescent="0.2">
      <c r="E21" s="262"/>
    </row>
    <row r="22" spans="5:5" x14ac:dyDescent="0.2">
      <c r="E22" s="262"/>
    </row>
    <row r="23" spans="5:5" x14ac:dyDescent="0.2">
      <c r="E23" s="262"/>
    </row>
    <row r="24" spans="5:5" x14ac:dyDescent="0.2">
      <c r="E24" s="262"/>
    </row>
    <row r="25" spans="5:5" x14ac:dyDescent="0.2">
      <c r="E25" s="262"/>
    </row>
    <row r="26" spans="5:5" x14ac:dyDescent="0.2">
      <c r="E26" s="262"/>
    </row>
    <row r="27" spans="5:5" x14ac:dyDescent="0.2">
      <c r="E27" s="262"/>
    </row>
    <row r="28" spans="5:5" x14ac:dyDescent="0.2">
      <c r="E28" s="262"/>
    </row>
    <row r="29" spans="5:5" x14ac:dyDescent="0.2">
      <c r="E29" s="262"/>
    </row>
    <row r="30" spans="5:5" x14ac:dyDescent="0.2">
      <c r="E30" s="262"/>
    </row>
    <row r="31" spans="5:5" x14ac:dyDescent="0.2">
      <c r="E31" s="262"/>
    </row>
    <row r="32" spans="5:5" x14ac:dyDescent="0.2">
      <c r="E32" s="262"/>
    </row>
    <row r="33" spans="1:7" x14ac:dyDescent="0.2">
      <c r="E33" s="262"/>
    </row>
    <row r="34" spans="1:7" x14ac:dyDescent="0.2">
      <c r="E34" s="262"/>
    </row>
    <row r="35" spans="1:7" x14ac:dyDescent="0.2">
      <c r="E35" s="262"/>
    </row>
    <row r="36" spans="1:7" x14ac:dyDescent="0.2">
      <c r="E36" s="262"/>
    </row>
    <row r="37" spans="1:7" x14ac:dyDescent="0.2">
      <c r="E37" s="262"/>
    </row>
    <row r="38" spans="1:7" x14ac:dyDescent="0.2">
      <c r="E38" s="262"/>
    </row>
    <row r="39" spans="1:7" x14ac:dyDescent="0.2">
      <c r="E39" s="262"/>
    </row>
    <row r="40" spans="1:7" x14ac:dyDescent="0.2">
      <c r="A40" s="316"/>
      <c r="B40" s="316"/>
      <c r="C40" s="316"/>
      <c r="D40" s="316"/>
      <c r="E40" s="316"/>
      <c r="F40" s="316"/>
      <c r="G40" s="316"/>
    </row>
    <row r="41" spans="1:7" x14ac:dyDescent="0.2">
      <c r="A41" s="316"/>
      <c r="B41" s="316"/>
      <c r="C41" s="316"/>
      <c r="D41" s="316"/>
      <c r="E41" s="316"/>
      <c r="F41" s="316"/>
      <c r="G41" s="316"/>
    </row>
    <row r="42" spans="1:7" x14ac:dyDescent="0.2">
      <c r="A42" s="316"/>
      <c r="B42" s="316"/>
      <c r="C42" s="316"/>
      <c r="D42" s="316"/>
      <c r="E42" s="316"/>
      <c r="F42" s="316"/>
      <c r="G42" s="316"/>
    </row>
    <row r="43" spans="1:7" x14ac:dyDescent="0.2">
      <c r="A43" s="316"/>
      <c r="B43" s="316"/>
      <c r="C43" s="316"/>
      <c r="D43" s="316"/>
      <c r="E43" s="316"/>
      <c r="F43" s="316"/>
      <c r="G43" s="316"/>
    </row>
    <row r="44" spans="1:7" x14ac:dyDescent="0.2">
      <c r="E44" s="262"/>
    </row>
    <row r="45" spans="1:7" x14ac:dyDescent="0.2">
      <c r="E45" s="262"/>
    </row>
    <row r="46" spans="1:7" x14ac:dyDescent="0.2">
      <c r="E46" s="262"/>
    </row>
    <row r="47" spans="1:7" x14ac:dyDescent="0.2">
      <c r="E47" s="262"/>
    </row>
    <row r="48" spans="1:7" x14ac:dyDescent="0.2">
      <c r="E48" s="262"/>
    </row>
    <row r="49" spans="5:5" x14ac:dyDescent="0.2">
      <c r="E49" s="262"/>
    </row>
    <row r="50" spans="5:5" x14ac:dyDescent="0.2">
      <c r="E50" s="262"/>
    </row>
    <row r="51" spans="5:5" x14ac:dyDescent="0.2">
      <c r="E51" s="262"/>
    </row>
    <row r="52" spans="5:5" x14ac:dyDescent="0.2">
      <c r="E52" s="262"/>
    </row>
    <row r="53" spans="5:5" x14ac:dyDescent="0.2">
      <c r="E53" s="262"/>
    </row>
    <row r="54" spans="5:5" x14ac:dyDescent="0.2">
      <c r="E54" s="262"/>
    </row>
    <row r="55" spans="5:5" x14ac:dyDescent="0.2">
      <c r="E55" s="262"/>
    </row>
    <row r="56" spans="5:5" x14ac:dyDescent="0.2">
      <c r="E56" s="262"/>
    </row>
    <row r="57" spans="5:5" x14ac:dyDescent="0.2">
      <c r="E57" s="262"/>
    </row>
    <row r="58" spans="5:5" x14ac:dyDescent="0.2">
      <c r="E58" s="262"/>
    </row>
    <row r="59" spans="5:5" x14ac:dyDescent="0.2">
      <c r="E59" s="262"/>
    </row>
    <row r="60" spans="5:5" x14ac:dyDescent="0.2">
      <c r="E60" s="262"/>
    </row>
    <row r="61" spans="5:5" x14ac:dyDescent="0.2">
      <c r="E61" s="262"/>
    </row>
    <row r="62" spans="5:5" x14ac:dyDescent="0.2">
      <c r="E62" s="262"/>
    </row>
    <row r="63" spans="5:5" x14ac:dyDescent="0.2">
      <c r="E63" s="262"/>
    </row>
    <row r="64" spans="5:5" x14ac:dyDescent="0.2">
      <c r="E64" s="262"/>
    </row>
    <row r="65" spans="1:7" x14ac:dyDescent="0.2">
      <c r="E65" s="262"/>
    </row>
    <row r="66" spans="1:7" x14ac:dyDescent="0.2">
      <c r="E66" s="262"/>
    </row>
    <row r="67" spans="1:7" x14ac:dyDescent="0.2">
      <c r="E67" s="262"/>
    </row>
    <row r="68" spans="1:7" x14ac:dyDescent="0.2">
      <c r="E68" s="262"/>
    </row>
    <row r="69" spans="1:7" x14ac:dyDescent="0.2">
      <c r="E69" s="262"/>
    </row>
    <row r="70" spans="1:7" x14ac:dyDescent="0.2">
      <c r="E70" s="262"/>
    </row>
    <row r="71" spans="1:7" x14ac:dyDescent="0.2">
      <c r="E71" s="262"/>
    </row>
    <row r="72" spans="1:7" x14ac:dyDescent="0.2">
      <c r="E72" s="262"/>
    </row>
    <row r="73" spans="1:7" x14ac:dyDescent="0.2">
      <c r="E73" s="262"/>
    </row>
    <row r="74" spans="1:7" x14ac:dyDescent="0.2">
      <c r="E74" s="262"/>
    </row>
    <row r="75" spans="1:7" x14ac:dyDescent="0.2">
      <c r="A75" s="327"/>
      <c r="B75" s="327"/>
    </row>
    <row r="76" spans="1:7" x14ac:dyDescent="0.2">
      <c r="A76" s="316"/>
      <c r="B76" s="316"/>
      <c r="C76" s="328"/>
      <c r="D76" s="328"/>
      <c r="E76" s="329"/>
      <c r="F76" s="328"/>
      <c r="G76" s="330"/>
    </row>
    <row r="77" spans="1:7" x14ac:dyDescent="0.2">
      <c r="A77" s="331"/>
      <c r="B77" s="331"/>
      <c r="C77" s="316"/>
      <c r="D77" s="316"/>
      <c r="E77" s="332"/>
      <c r="F77" s="316"/>
      <c r="G77" s="316"/>
    </row>
    <row r="78" spans="1:7" x14ac:dyDescent="0.2">
      <c r="A78" s="316"/>
      <c r="B78" s="316"/>
      <c r="C78" s="316"/>
      <c r="D78" s="316"/>
      <c r="E78" s="332"/>
      <c r="F78" s="316"/>
      <c r="G78" s="316"/>
    </row>
    <row r="79" spans="1:7" x14ac:dyDescent="0.2">
      <c r="A79" s="316"/>
      <c r="B79" s="316"/>
      <c r="C79" s="316"/>
      <c r="D79" s="316"/>
      <c r="E79" s="332"/>
      <c r="F79" s="316"/>
      <c r="G79" s="316"/>
    </row>
    <row r="80" spans="1:7" x14ac:dyDescent="0.2">
      <c r="A80" s="316"/>
      <c r="B80" s="316"/>
      <c r="C80" s="316"/>
      <c r="D80" s="316"/>
      <c r="E80" s="332"/>
      <c r="F80" s="316"/>
      <c r="G80" s="316"/>
    </row>
    <row r="81" spans="1:7" x14ac:dyDescent="0.2">
      <c r="A81" s="316"/>
      <c r="B81" s="316"/>
      <c r="C81" s="316"/>
      <c r="D81" s="316"/>
      <c r="E81" s="332"/>
      <c r="F81" s="316"/>
      <c r="G81" s="316"/>
    </row>
    <row r="82" spans="1:7" x14ac:dyDescent="0.2">
      <c r="A82" s="316"/>
      <c r="B82" s="316"/>
      <c r="C82" s="316"/>
      <c r="D82" s="316"/>
      <c r="E82" s="332"/>
      <c r="F82" s="316"/>
      <c r="G82" s="316"/>
    </row>
    <row r="83" spans="1:7" x14ac:dyDescent="0.2">
      <c r="A83" s="316"/>
      <c r="B83" s="316"/>
      <c r="C83" s="316"/>
      <c r="D83" s="316"/>
      <c r="E83" s="332"/>
      <c r="F83" s="316"/>
      <c r="G83" s="316"/>
    </row>
    <row r="84" spans="1:7" x14ac:dyDescent="0.2">
      <c r="A84" s="316"/>
      <c r="B84" s="316"/>
      <c r="C84" s="316"/>
      <c r="D84" s="316"/>
      <c r="E84" s="332"/>
      <c r="F84" s="316"/>
      <c r="G84" s="316"/>
    </row>
    <row r="85" spans="1:7" x14ac:dyDescent="0.2">
      <c r="A85" s="316"/>
      <c r="B85" s="316"/>
      <c r="C85" s="316"/>
      <c r="D85" s="316"/>
      <c r="E85" s="332"/>
      <c r="F85" s="316"/>
      <c r="G85" s="316"/>
    </row>
    <row r="86" spans="1:7" x14ac:dyDescent="0.2">
      <c r="A86" s="316"/>
      <c r="B86" s="316"/>
      <c r="C86" s="316"/>
      <c r="D86" s="316"/>
      <c r="E86" s="332"/>
      <c r="F86" s="316"/>
      <c r="G86" s="316"/>
    </row>
    <row r="87" spans="1:7" x14ac:dyDescent="0.2">
      <c r="A87" s="316"/>
      <c r="B87" s="316"/>
      <c r="C87" s="316"/>
      <c r="D87" s="316"/>
      <c r="E87" s="332"/>
      <c r="F87" s="316"/>
      <c r="G87" s="316"/>
    </row>
    <row r="88" spans="1:7" x14ac:dyDescent="0.2">
      <c r="A88" s="316"/>
      <c r="B88" s="316"/>
      <c r="C88" s="316"/>
      <c r="D88" s="316"/>
      <c r="E88" s="332"/>
      <c r="F88" s="316"/>
      <c r="G88" s="316"/>
    </row>
    <row r="89" spans="1:7" x14ac:dyDescent="0.2">
      <c r="A89" s="316"/>
      <c r="B89" s="316"/>
      <c r="C89" s="316"/>
      <c r="D89" s="316"/>
      <c r="E89" s="332"/>
      <c r="F89" s="316"/>
      <c r="G89" s="316"/>
    </row>
  </sheetData>
  <mergeCells count="4">
    <mergeCell ref="A1:G1"/>
    <mergeCell ref="A3:B3"/>
    <mergeCell ref="A4:B4"/>
    <mergeCell ref="E4:G4"/>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7"/>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1088</v>
      </c>
      <c r="D2" s="106" t="s">
        <v>3049</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3034</v>
      </c>
      <c r="B5" s="119"/>
      <c r="C5" s="120" t="s">
        <v>3035</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'Z02 02-02 Rek'!E16</f>
        <v>0</v>
      </c>
      <c r="D15" s="161" t="str">
        <f>'Z02 02-02 Rek'!A21</f>
        <v>Ztížené výrobní podmínky</v>
      </c>
      <c r="E15" s="162"/>
      <c r="F15" s="163"/>
      <c r="G15" s="160">
        <f>'Z02 02-02 Rek'!I21</f>
        <v>0</v>
      </c>
    </row>
    <row r="16" spans="1:57" ht="15.95" customHeight="1" x14ac:dyDescent="0.2">
      <c r="A16" s="158" t="s">
        <v>52</v>
      </c>
      <c r="B16" s="159" t="s">
        <v>53</v>
      </c>
      <c r="C16" s="160">
        <f>'Z02 02-02 Rek'!F16</f>
        <v>0</v>
      </c>
      <c r="D16" s="110" t="str">
        <f>'Z02 02-02 Rek'!A22</f>
        <v>Oborová přirážka</v>
      </c>
      <c r="E16" s="164"/>
      <c r="F16" s="165"/>
      <c r="G16" s="160">
        <f>'Z02 02-02 Rek'!I22</f>
        <v>0</v>
      </c>
    </row>
    <row r="17" spans="1:7" ht="15.95" customHeight="1" x14ac:dyDescent="0.2">
      <c r="A17" s="158" t="s">
        <v>54</v>
      </c>
      <c r="B17" s="159" t="s">
        <v>55</v>
      </c>
      <c r="C17" s="160">
        <f>'Z02 02-02 Rek'!H16</f>
        <v>0</v>
      </c>
      <c r="D17" s="110" t="str">
        <f>'Z02 02-02 Rek'!A23</f>
        <v>Přesun stavebních kapacit</v>
      </c>
      <c r="E17" s="164"/>
      <c r="F17" s="165"/>
      <c r="G17" s="160">
        <f>'Z02 02-02 Rek'!I23</f>
        <v>0</v>
      </c>
    </row>
    <row r="18" spans="1:7" ht="15.95" customHeight="1" x14ac:dyDescent="0.2">
      <c r="A18" s="166" t="s">
        <v>56</v>
      </c>
      <c r="B18" s="167" t="s">
        <v>57</v>
      </c>
      <c r="C18" s="160">
        <f>'Z02 02-02 Rek'!G16</f>
        <v>0</v>
      </c>
      <c r="D18" s="110" t="str">
        <f>'Z02 02-02 Rek'!A24</f>
        <v>Mimostaveništní doprava</v>
      </c>
      <c r="E18" s="164"/>
      <c r="F18" s="165"/>
      <c r="G18" s="160">
        <f>'Z02 02-02 Rek'!I24</f>
        <v>0</v>
      </c>
    </row>
    <row r="19" spans="1:7" ht="15.95" customHeight="1" x14ac:dyDescent="0.2">
      <c r="A19" s="168" t="s">
        <v>58</v>
      </c>
      <c r="B19" s="159"/>
      <c r="C19" s="160">
        <f>SUM(C15:C18)</f>
        <v>0</v>
      </c>
      <c r="D19" s="110" t="str">
        <f>'Z02 02-02 Rek'!A25</f>
        <v>Zařízení staveniště</v>
      </c>
      <c r="E19" s="164"/>
      <c r="F19" s="165"/>
      <c r="G19" s="160">
        <f>'Z02 02-02 Rek'!I25</f>
        <v>0</v>
      </c>
    </row>
    <row r="20" spans="1:7" ht="15.95" customHeight="1" x14ac:dyDescent="0.2">
      <c r="A20" s="168"/>
      <c r="B20" s="159"/>
      <c r="C20" s="160"/>
      <c r="D20" s="110" t="str">
        <f>'Z02 02-02 Rek'!A26</f>
        <v>Provoz investora</v>
      </c>
      <c r="E20" s="164"/>
      <c r="F20" s="165"/>
      <c r="G20" s="160">
        <f>'Z02 02-02 Rek'!I26</f>
        <v>0</v>
      </c>
    </row>
    <row r="21" spans="1:7" ht="15.95" customHeight="1" x14ac:dyDescent="0.2">
      <c r="A21" s="168" t="s">
        <v>29</v>
      </c>
      <c r="B21" s="159"/>
      <c r="C21" s="160">
        <f>'Z02 02-02 Rek'!I16</f>
        <v>0</v>
      </c>
      <c r="D21" s="110" t="str">
        <f>'Z02 02-02 Rek'!A27</f>
        <v>Kompletační činnost (IČD)</v>
      </c>
      <c r="E21" s="164"/>
      <c r="F21" s="165"/>
      <c r="G21" s="160">
        <f>'Z02 02-02 Rek'!I27</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'Z02 02-02 Rek'!H29</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8"/>
  <dimension ref="A1:BE80"/>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9" ht="13.5" thickTop="1" x14ac:dyDescent="0.2">
      <c r="A1" s="206" t="s">
        <v>2</v>
      </c>
      <c r="B1" s="207"/>
      <c r="C1" s="208" t="s">
        <v>106</v>
      </c>
      <c r="D1" s="209"/>
      <c r="E1" s="210"/>
      <c r="F1" s="209"/>
      <c r="G1" s="211" t="s">
        <v>75</v>
      </c>
      <c r="H1" s="212" t="s">
        <v>1088</v>
      </c>
      <c r="I1" s="213"/>
    </row>
    <row r="2" spans="1:9" ht="13.5" thickBot="1" x14ac:dyDescent="0.25">
      <c r="A2" s="214" t="s">
        <v>76</v>
      </c>
      <c r="B2" s="215"/>
      <c r="C2" s="216" t="s">
        <v>3036</v>
      </c>
      <c r="D2" s="217"/>
      <c r="E2" s="218"/>
      <c r="F2" s="217"/>
      <c r="G2" s="219" t="s">
        <v>3049</v>
      </c>
      <c r="H2" s="220"/>
      <c r="I2" s="221"/>
    </row>
    <row r="3" spans="1:9" ht="13.5" thickTop="1" x14ac:dyDescent="0.2">
      <c r="F3" s="138"/>
    </row>
    <row r="4" spans="1:9" ht="19.5" customHeight="1" x14ac:dyDescent="0.25">
      <c r="A4" s="222" t="s">
        <v>77</v>
      </c>
      <c r="B4" s="223"/>
      <c r="C4" s="223"/>
      <c r="D4" s="223"/>
      <c r="E4" s="224"/>
      <c r="F4" s="223"/>
      <c r="G4" s="223"/>
      <c r="H4" s="223"/>
      <c r="I4" s="223"/>
    </row>
    <row r="5" spans="1:9" ht="13.5" thickBot="1" x14ac:dyDescent="0.25"/>
    <row r="6" spans="1:9" s="138" customFormat="1" ht="13.5" thickBot="1" x14ac:dyDescent="0.25">
      <c r="A6" s="225"/>
      <c r="B6" s="226" t="s">
        <v>78</v>
      </c>
      <c r="C6" s="226"/>
      <c r="D6" s="227"/>
      <c r="E6" s="228" t="s">
        <v>25</v>
      </c>
      <c r="F6" s="229" t="s">
        <v>26</v>
      </c>
      <c r="G6" s="229" t="s">
        <v>27</v>
      </c>
      <c r="H6" s="229" t="s">
        <v>28</v>
      </c>
      <c r="I6" s="230" t="s">
        <v>29</v>
      </c>
    </row>
    <row r="7" spans="1:9" s="138" customFormat="1" x14ac:dyDescent="0.2">
      <c r="A7" s="333" t="str">
        <f>'Z02 02-02 Pol'!B7</f>
        <v>1</v>
      </c>
      <c r="B7" s="70" t="str">
        <f>'Z02 02-02 Pol'!C7</f>
        <v>Zemní práce</v>
      </c>
      <c r="D7" s="231"/>
      <c r="E7" s="334">
        <f>'Z02 02-02 Pol'!BA54</f>
        <v>0</v>
      </c>
      <c r="F7" s="335">
        <f>'Z02 02-02 Pol'!BB54</f>
        <v>0</v>
      </c>
      <c r="G7" s="335">
        <f>'Z02 02-02 Pol'!BC54</f>
        <v>0</v>
      </c>
      <c r="H7" s="335">
        <f>'Z02 02-02 Pol'!BD54</f>
        <v>0</v>
      </c>
      <c r="I7" s="336">
        <f>'Z02 02-02 Pol'!BE54</f>
        <v>0</v>
      </c>
    </row>
    <row r="8" spans="1:9" s="138" customFormat="1" x14ac:dyDescent="0.2">
      <c r="A8" s="333" t="str">
        <f>'Z02 02-02 Pol'!B55</f>
        <v>2</v>
      </c>
      <c r="B8" s="70" t="str">
        <f>'Z02 02-02 Pol'!C55</f>
        <v>Základy a zvláštní zakládání</v>
      </c>
      <c r="D8" s="231"/>
      <c r="E8" s="334">
        <f>'Z02 02-02 Pol'!BA61</f>
        <v>0</v>
      </c>
      <c r="F8" s="335">
        <f>'Z02 02-02 Pol'!BB61</f>
        <v>0</v>
      </c>
      <c r="G8" s="335">
        <f>'Z02 02-02 Pol'!BC61</f>
        <v>0</v>
      </c>
      <c r="H8" s="335">
        <f>'Z02 02-02 Pol'!BD61</f>
        <v>0</v>
      </c>
      <c r="I8" s="336">
        <f>'Z02 02-02 Pol'!BE61</f>
        <v>0</v>
      </c>
    </row>
    <row r="9" spans="1:9" s="138" customFormat="1" x14ac:dyDescent="0.2">
      <c r="A9" s="333" t="str">
        <f>'Z02 02-02 Pol'!B62</f>
        <v>4</v>
      </c>
      <c r="B9" s="70" t="str">
        <f>'Z02 02-02 Pol'!C62</f>
        <v>Vodorovné konstrukce</v>
      </c>
      <c r="D9" s="231"/>
      <c r="E9" s="334">
        <f>'Z02 02-02 Pol'!BA67</f>
        <v>0</v>
      </c>
      <c r="F9" s="335">
        <f>'Z02 02-02 Pol'!BB67</f>
        <v>0</v>
      </c>
      <c r="G9" s="335">
        <f>'Z02 02-02 Pol'!BC67</f>
        <v>0</v>
      </c>
      <c r="H9" s="335">
        <f>'Z02 02-02 Pol'!BD67</f>
        <v>0</v>
      </c>
      <c r="I9" s="336">
        <f>'Z02 02-02 Pol'!BE67</f>
        <v>0</v>
      </c>
    </row>
    <row r="10" spans="1:9" s="138" customFormat="1" x14ac:dyDescent="0.2">
      <c r="A10" s="333" t="str">
        <f>'Z02 02-02 Pol'!B68</f>
        <v>5</v>
      </c>
      <c r="B10" s="70" t="str">
        <f>'Z02 02-02 Pol'!C68</f>
        <v>Komunikace</v>
      </c>
      <c r="D10" s="231"/>
      <c r="E10" s="334">
        <f>'Z02 02-02 Pol'!BA107</f>
        <v>0</v>
      </c>
      <c r="F10" s="335">
        <f>'Z02 02-02 Pol'!BB107</f>
        <v>0</v>
      </c>
      <c r="G10" s="335">
        <f>'Z02 02-02 Pol'!BC107</f>
        <v>0</v>
      </c>
      <c r="H10" s="335">
        <f>'Z02 02-02 Pol'!BD107</f>
        <v>0</v>
      </c>
      <c r="I10" s="336">
        <f>'Z02 02-02 Pol'!BE107</f>
        <v>0</v>
      </c>
    </row>
    <row r="11" spans="1:9" s="138" customFormat="1" x14ac:dyDescent="0.2">
      <c r="A11" s="333" t="str">
        <f>'Z02 02-02 Pol'!B108</f>
        <v>8</v>
      </c>
      <c r="B11" s="70" t="str">
        <f>'Z02 02-02 Pol'!C108</f>
        <v>Trubní vedení</v>
      </c>
      <c r="D11" s="231"/>
      <c r="E11" s="334">
        <f>'Z02 02-02 Pol'!BA113</f>
        <v>0</v>
      </c>
      <c r="F11" s="335">
        <f>'Z02 02-02 Pol'!BB113</f>
        <v>0</v>
      </c>
      <c r="G11" s="335">
        <f>'Z02 02-02 Pol'!BC113</f>
        <v>0</v>
      </c>
      <c r="H11" s="335">
        <f>'Z02 02-02 Pol'!BD113</f>
        <v>0</v>
      </c>
      <c r="I11" s="336">
        <f>'Z02 02-02 Pol'!BE113</f>
        <v>0</v>
      </c>
    </row>
    <row r="12" spans="1:9" s="138" customFormat="1" x14ac:dyDescent="0.2">
      <c r="A12" s="333" t="str">
        <f>'Z02 02-02 Pol'!B114</f>
        <v>91</v>
      </c>
      <c r="B12" s="70" t="str">
        <f>'Z02 02-02 Pol'!C114</f>
        <v>Doplňující práce na komunikaci</v>
      </c>
      <c r="D12" s="231"/>
      <c r="E12" s="334">
        <f>'Z02 02-02 Pol'!BA142</f>
        <v>0</v>
      </c>
      <c r="F12" s="335">
        <f>'Z02 02-02 Pol'!BB142</f>
        <v>0</v>
      </c>
      <c r="G12" s="335">
        <f>'Z02 02-02 Pol'!BC142</f>
        <v>0</v>
      </c>
      <c r="H12" s="335">
        <f>'Z02 02-02 Pol'!BD142</f>
        <v>0</v>
      </c>
      <c r="I12" s="336">
        <f>'Z02 02-02 Pol'!BE142</f>
        <v>0</v>
      </c>
    </row>
    <row r="13" spans="1:9" s="138" customFormat="1" x14ac:dyDescent="0.2">
      <c r="A13" s="333" t="str">
        <f>'Z02 02-02 Pol'!B143</f>
        <v>93</v>
      </c>
      <c r="B13" s="70" t="str">
        <f>'Z02 02-02 Pol'!C143</f>
        <v>Dokončovací práce inženýrskách staveb</v>
      </c>
      <c r="D13" s="231"/>
      <c r="E13" s="334">
        <f>'Z02 02-02 Pol'!BA146</f>
        <v>0</v>
      </c>
      <c r="F13" s="335">
        <f>'Z02 02-02 Pol'!BB146</f>
        <v>0</v>
      </c>
      <c r="G13" s="335">
        <f>'Z02 02-02 Pol'!BC146</f>
        <v>0</v>
      </c>
      <c r="H13" s="335">
        <f>'Z02 02-02 Pol'!BD146</f>
        <v>0</v>
      </c>
      <c r="I13" s="336">
        <f>'Z02 02-02 Pol'!BE146</f>
        <v>0</v>
      </c>
    </row>
    <row r="14" spans="1:9" s="138" customFormat="1" x14ac:dyDescent="0.2">
      <c r="A14" s="333" t="str">
        <f>'Z02 02-02 Pol'!B147</f>
        <v>99</v>
      </c>
      <c r="B14" s="70" t="str">
        <f>'Z02 02-02 Pol'!C147</f>
        <v>Staveništní přesun hmot</v>
      </c>
      <c r="D14" s="231"/>
      <c r="E14" s="334">
        <f>'Z02 02-02 Pol'!BA149</f>
        <v>0</v>
      </c>
      <c r="F14" s="335">
        <f>'Z02 02-02 Pol'!BB149</f>
        <v>0</v>
      </c>
      <c r="G14" s="335">
        <f>'Z02 02-02 Pol'!BC149</f>
        <v>0</v>
      </c>
      <c r="H14" s="335">
        <f>'Z02 02-02 Pol'!BD149</f>
        <v>0</v>
      </c>
      <c r="I14" s="336">
        <f>'Z02 02-02 Pol'!BE149</f>
        <v>0</v>
      </c>
    </row>
    <row r="15" spans="1:9" s="138" customFormat="1" ht="13.5" thickBot="1" x14ac:dyDescent="0.25">
      <c r="A15" s="333" t="str">
        <f>'Z02 02-02 Pol'!B150</f>
        <v>D96</v>
      </c>
      <c r="B15" s="70" t="str">
        <f>'Z02 02-02 Pol'!C150</f>
        <v>Přesuny suti a vybouraných hmot</v>
      </c>
      <c r="D15" s="231"/>
      <c r="E15" s="334">
        <f>'Z02 02-02 Pol'!BA155</f>
        <v>0</v>
      </c>
      <c r="F15" s="335">
        <f>'Z02 02-02 Pol'!BB155</f>
        <v>0</v>
      </c>
      <c r="G15" s="335">
        <f>'Z02 02-02 Pol'!BC155</f>
        <v>0</v>
      </c>
      <c r="H15" s="335">
        <f>'Z02 02-02 Pol'!BD155</f>
        <v>0</v>
      </c>
      <c r="I15" s="336">
        <f>'Z02 02-02 Pol'!BE155</f>
        <v>0</v>
      </c>
    </row>
    <row r="16" spans="1:9" s="14" customFormat="1" ht="13.5" thickBot="1" x14ac:dyDescent="0.25">
      <c r="A16" s="232"/>
      <c r="B16" s="233" t="s">
        <v>79</v>
      </c>
      <c r="C16" s="233"/>
      <c r="D16" s="234"/>
      <c r="E16" s="235">
        <f>SUM(E7:E15)</f>
        <v>0</v>
      </c>
      <c r="F16" s="236">
        <f>SUM(F7:F15)</f>
        <v>0</v>
      </c>
      <c r="G16" s="236">
        <f>SUM(G7:G15)</f>
        <v>0</v>
      </c>
      <c r="H16" s="236">
        <f>SUM(H7:H15)</f>
        <v>0</v>
      </c>
      <c r="I16" s="237">
        <f>SUM(I7:I15)</f>
        <v>0</v>
      </c>
    </row>
    <row r="17" spans="1:57" x14ac:dyDescent="0.2">
      <c r="A17" s="138"/>
      <c r="B17" s="138"/>
      <c r="C17" s="138"/>
      <c r="D17" s="138"/>
      <c r="E17" s="138"/>
      <c r="F17" s="138"/>
      <c r="G17" s="138"/>
      <c r="H17" s="138"/>
      <c r="I17" s="138"/>
    </row>
    <row r="18" spans="1:57" ht="19.5" customHeight="1" x14ac:dyDescent="0.25">
      <c r="A18" s="223" t="s">
        <v>80</v>
      </c>
      <c r="B18" s="223"/>
      <c r="C18" s="223"/>
      <c r="D18" s="223"/>
      <c r="E18" s="223"/>
      <c r="F18" s="223"/>
      <c r="G18" s="238"/>
      <c r="H18" s="223"/>
      <c r="I18" s="223"/>
      <c r="BA18" s="144"/>
      <c r="BB18" s="144"/>
      <c r="BC18" s="144"/>
      <c r="BD18" s="144"/>
      <c r="BE18" s="144"/>
    </row>
    <row r="19" spans="1:57" ht="13.5" thickBot="1" x14ac:dyDescent="0.25"/>
    <row r="20" spans="1:57" x14ac:dyDescent="0.2">
      <c r="A20" s="176" t="s">
        <v>81</v>
      </c>
      <c r="B20" s="177"/>
      <c r="C20" s="177"/>
      <c r="D20" s="239"/>
      <c r="E20" s="240" t="s">
        <v>82</v>
      </c>
      <c r="F20" s="241" t="s">
        <v>12</v>
      </c>
      <c r="G20" s="242" t="s">
        <v>83</v>
      </c>
      <c r="H20" s="243"/>
      <c r="I20" s="244" t="s">
        <v>82</v>
      </c>
    </row>
    <row r="21" spans="1:57" x14ac:dyDescent="0.2">
      <c r="A21" s="168" t="s">
        <v>145</v>
      </c>
      <c r="B21" s="159"/>
      <c r="C21" s="159"/>
      <c r="D21" s="245"/>
      <c r="E21" s="246"/>
      <c r="F21" s="247"/>
      <c r="G21" s="248">
        <v>0</v>
      </c>
      <c r="H21" s="249"/>
      <c r="I21" s="250">
        <f>E21+F21*G21/100</f>
        <v>0</v>
      </c>
      <c r="BA21" s="1">
        <v>0</v>
      </c>
    </row>
    <row r="22" spans="1:57" x14ac:dyDescent="0.2">
      <c r="A22" s="168" t="s">
        <v>146</v>
      </c>
      <c r="B22" s="159"/>
      <c r="C22" s="159"/>
      <c r="D22" s="245"/>
      <c r="E22" s="246"/>
      <c r="F22" s="247"/>
      <c r="G22" s="248">
        <v>0</v>
      </c>
      <c r="H22" s="249"/>
      <c r="I22" s="250">
        <f>E22+F22*G22/100</f>
        <v>0</v>
      </c>
      <c r="BA22" s="1">
        <v>0</v>
      </c>
    </row>
    <row r="23" spans="1:57" x14ac:dyDescent="0.2">
      <c r="A23" s="168" t="s">
        <v>147</v>
      </c>
      <c r="B23" s="159"/>
      <c r="C23" s="159"/>
      <c r="D23" s="245"/>
      <c r="E23" s="246"/>
      <c r="F23" s="247"/>
      <c r="G23" s="248">
        <v>0</v>
      </c>
      <c r="H23" s="249"/>
      <c r="I23" s="250">
        <f>E23+F23*G23/100</f>
        <v>0</v>
      </c>
      <c r="BA23" s="1">
        <v>0</v>
      </c>
    </row>
    <row r="24" spans="1:57" x14ac:dyDescent="0.2">
      <c r="A24" s="168" t="s">
        <v>148</v>
      </c>
      <c r="B24" s="159"/>
      <c r="C24" s="159"/>
      <c r="D24" s="245"/>
      <c r="E24" s="246"/>
      <c r="F24" s="247"/>
      <c r="G24" s="248">
        <v>0</v>
      </c>
      <c r="H24" s="249"/>
      <c r="I24" s="250">
        <f>E24+F24*G24/100</f>
        <v>0</v>
      </c>
      <c r="BA24" s="1">
        <v>0</v>
      </c>
    </row>
    <row r="25" spans="1:57" x14ac:dyDescent="0.2">
      <c r="A25" s="168" t="s">
        <v>149</v>
      </c>
      <c r="B25" s="159"/>
      <c r="C25" s="159"/>
      <c r="D25" s="245"/>
      <c r="E25" s="246"/>
      <c r="F25" s="247"/>
      <c r="G25" s="248">
        <v>0</v>
      </c>
      <c r="H25" s="249"/>
      <c r="I25" s="250">
        <f>E25+F25*G25/100</f>
        <v>0</v>
      </c>
      <c r="BA25" s="1">
        <v>1</v>
      </c>
    </row>
    <row r="26" spans="1:57" x14ac:dyDescent="0.2">
      <c r="A26" s="168" t="s">
        <v>150</v>
      </c>
      <c r="B26" s="159"/>
      <c r="C26" s="159"/>
      <c r="D26" s="245"/>
      <c r="E26" s="246"/>
      <c r="F26" s="247"/>
      <c r="G26" s="248">
        <v>0</v>
      </c>
      <c r="H26" s="249"/>
      <c r="I26" s="250">
        <f>E26+F26*G26/100</f>
        <v>0</v>
      </c>
      <c r="BA26" s="1">
        <v>1</v>
      </c>
    </row>
    <row r="27" spans="1:57" x14ac:dyDescent="0.2">
      <c r="A27" s="168" t="s">
        <v>151</v>
      </c>
      <c r="B27" s="159"/>
      <c r="C27" s="159"/>
      <c r="D27" s="245"/>
      <c r="E27" s="246"/>
      <c r="F27" s="247"/>
      <c r="G27" s="248">
        <v>0</v>
      </c>
      <c r="H27" s="249"/>
      <c r="I27" s="250">
        <f>E27+F27*G27/100</f>
        <v>0</v>
      </c>
      <c r="BA27" s="1">
        <v>2</v>
      </c>
    </row>
    <row r="28" spans="1:57" x14ac:dyDescent="0.2">
      <c r="A28" s="168" t="s">
        <v>152</v>
      </c>
      <c r="B28" s="159"/>
      <c r="C28" s="159"/>
      <c r="D28" s="245"/>
      <c r="E28" s="246"/>
      <c r="F28" s="247"/>
      <c r="G28" s="248">
        <v>0</v>
      </c>
      <c r="H28" s="249"/>
      <c r="I28" s="250">
        <f>E28+F28*G28/100</f>
        <v>0</v>
      </c>
      <c r="BA28" s="1">
        <v>2</v>
      </c>
    </row>
    <row r="29" spans="1:57" ht="13.5" thickBot="1" x14ac:dyDescent="0.25">
      <c r="A29" s="251"/>
      <c r="B29" s="252" t="s">
        <v>84</v>
      </c>
      <c r="C29" s="253"/>
      <c r="D29" s="254"/>
      <c r="E29" s="255"/>
      <c r="F29" s="256"/>
      <c r="G29" s="256"/>
      <c r="H29" s="257">
        <f>SUM(I21:I28)</f>
        <v>0</v>
      </c>
      <c r="I29" s="258"/>
    </row>
    <row r="31" spans="1:57" x14ac:dyDescent="0.2">
      <c r="B31" s="14"/>
      <c r="F31" s="259"/>
      <c r="G31" s="260"/>
      <c r="H31" s="260"/>
      <c r="I31" s="54"/>
    </row>
    <row r="32" spans="1:57"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row r="78" spans="6:9" x14ac:dyDescent="0.2">
      <c r="F78" s="259"/>
      <c r="G78" s="260"/>
      <c r="H78" s="260"/>
      <c r="I78" s="54"/>
    </row>
    <row r="79" spans="6:9" x14ac:dyDescent="0.2">
      <c r="F79" s="259"/>
      <c r="G79" s="260"/>
      <c r="H79" s="260"/>
      <c r="I79" s="54"/>
    </row>
    <row r="80" spans="6:9" x14ac:dyDescent="0.2">
      <c r="F80" s="259"/>
      <c r="G80" s="260"/>
      <c r="H80" s="260"/>
      <c r="I80" s="54"/>
    </row>
  </sheetData>
  <mergeCells count="4">
    <mergeCell ref="A1:B1"/>
    <mergeCell ref="A2:B2"/>
    <mergeCell ref="G2:I2"/>
    <mergeCell ref="H29:I29"/>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9"/>
  <dimension ref="A1:CB228"/>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'Z02 02-02 Rek'!H1</f>
        <v>02-02</v>
      </c>
      <c r="G3" s="269"/>
    </row>
    <row r="4" spans="1:80" ht="13.5" thickBot="1" x14ac:dyDescent="0.25">
      <c r="A4" s="270" t="s">
        <v>76</v>
      </c>
      <c r="B4" s="215"/>
      <c r="C4" s="216" t="s">
        <v>3036</v>
      </c>
      <c r="D4" s="271"/>
      <c r="E4" s="272" t="str">
        <f>'Z02 02-02 Rek'!G2</f>
        <v>Příjezd  Z 02</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3050</v>
      </c>
      <c r="C8" s="296" t="s">
        <v>3051</v>
      </c>
      <c r="D8" s="297" t="s">
        <v>265</v>
      </c>
      <c r="E8" s="298">
        <v>3</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294">
        <v>2</v>
      </c>
      <c r="B9" s="295" t="s">
        <v>3052</v>
      </c>
      <c r="C9" s="296" t="s">
        <v>3053</v>
      </c>
      <c r="D9" s="297" t="s">
        <v>265</v>
      </c>
      <c r="E9" s="298">
        <v>3</v>
      </c>
      <c r="F9" s="298">
        <v>0</v>
      </c>
      <c r="G9" s="299">
        <f>E9*F9</f>
        <v>0</v>
      </c>
      <c r="H9" s="300">
        <v>4.99999999999945E-5</v>
      </c>
      <c r="I9" s="301">
        <f>E9*H9</f>
        <v>1.4999999999998351E-4</v>
      </c>
      <c r="J9" s="300">
        <v>0</v>
      </c>
      <c r="K9" s="301">
        <f>E9*J9</f>
        <v>0</v>
      </c>
      <c r="O9" s="293">
        <v>2</v>
      </c>
      <c r="AA9" s="262">
        <v>1</v>
      </c>
      <c r="AB9" s="262">
        <v>1</v>
      </c>
      <c r="AC9" s="262">
        <v>1</v>
      </c>
      <c r="AZ9" s="262">
        <v>1</v>
      </c>
      <c r="BA9" s="262">
        <f>IF(AZ9=1,G9,0)</f>
        <v>0</v>
      </c>
      <c r="BB9" s="262">
        <f>IF(AZ9=2,G9,0)</f>
        <v>0</v>
      </c>
      <c r="BC9" s="262">
        <f>IF(AZ9=3,G9,0)</f>
        <v>0</v>
      </c>
      <c r="BD9" s="262">
        <f>IF(AZ9=4,G9,0)</f>
        <v>0</v>
      </c>
      <c r="BE9" s="262">
        <f>IF(AZ9=5,G9,0)</f>
        <v>0</v>
      </c>
      <c r="CA9" s="293">
        <v>1</v>
      </c>
      <c r="CB9" s="293">
        <v>1</v>
      </c>
    </row>
    <row r="10" spans="1:80" x14ac:dyDescent="0.2">
      <c r="A10" s="294">
        <v>3</v>
      </c>
      <c r="B10" s="295" t="s">
        <v>278</v>
      </c>
      <c r="C10" s="296" t="s">
        <v>279</v>
      </c>
      <c r="D10" s="297" t="s">
        <v>195</v>
      </c>
      <c r="E10" s="298">
        <v>120</v>
      </c>
      <c r="F10" s="298">
        <v>0</v>
      </c>
      <c r="G10" s="299">
        <f>E10*F10</f>
        <v>0</v>
      </c>
      <c r="H10" s="300">
        <v>0</v>
      </c>
      <c r="I10" s="301">
        <f>E10*H10</f>
        <v>0</v>
      </c>
      <c r="J10" s="300">
        <v>-0.13800000000000001</v>
      </c>
      <c r="K10" s="301">
        <f>E10*J10</f>
        <v>-16.560000000000002</v>
      </c>
      <c r="O10" s="293">
        <v>2</v>
      </c>
      <c r="AA10" s="262">
        <v>1</v>
      </c>
      <c r="AB10" s="262">
        <v>1</v>
      </c>
      <c r="AC10" s="262">
        <v>1</v>
      </c>
      <c r="AZ10" s="262">
        <v>1</v>
      </c>
      <c r="BA10" s="262">
        <f>IF(AZ10=1,G10,0)</f>
        <v>0</v>
      </c>
      <c r="BB10" s="262">
        <f>IF(AZ10=2,G10,0)</f>
        <v>0</v>
      </c>
      <c r="BC10" s="262">
        <f>IF(AZ10=3,G10,0)</f>
        <v>0</v>
      </c>
      <c r="BD10" s="262">
        <f>IF(AZ10=4,G10,0)</f>
        <v>0</v>
      </c>
      <c r="BE10" s="262">
        <f>IF(AZ10=5,G10,0)</f>
        <v>0</v>
      </c>
      <c r="CA10" s="293">
        <v>1</v>
      </c>
      <c r="CB10" s="293">
        <v>1</v>
      </c>
    </row>
    <row r="11" spans="1:80" x14ac:dyDescent="0.2">
      <c r="A11" s="294">
        <v>4</v>
      </c>
      <c r="B11" s="295" t="s">
        <v>3054</v>
      </c>
      <c r="C11" s="296" t="s">
        <v>3055</v>
      </c>
      <c r="D11" s="297" t="s">
        <v>195</v>
      </c>
      <c r="E11" s="298">
        <v>1100</v>
      </c>
      <c r="F11" s="298">
        <v>0</v>
      </c>
      <c r="G11" s="299">
        <f>E11*F11</f>
        <v>0</v>
      </c>
      <c r="H11" s="300">
        <v>0</v>
      </c>
      <c r="I11" s="301">
        <f>E11*H11</f>
        <v>0</v>
      </c>
      <c r="J11" s="300">
        <v>-0.77</v>
      </c>
      <c r="K11" s="301">
        <f>E11*J11</f>
        <v>-847</v>
      </c>
      <c r="O11" s="293">
        <v>2</v>
      </c>
      <c r="AA11" s="262">
        <v>1</v>
      </c>
      <c r="AB11" s="262">
        <v>1</v>
      </c>
      <c r="AC11" s="262">
        <v>1</v>
      </c>
      <c r="AZ11" s="262">
        <v>1</v>
      </c>
      <c r="BA11" s="262">
        <f>IF(AZ11=1,G11,0)</f>
        <v>0</v>
      </c>
      <c r="BB11" s="262">
        <f>IF(AZ11=2,G11,0)</f>
        <v>0</v>
      </c>
      <c r="BC11" s="262">
        <f>IF(AZ11=3,G11,0)</f>
        <v>0</v>
      </c>
      <c r="BD11" s="262">
        <f>IF(AZ11=4,G11,0)</f>
        <v>0</v>
      </c>
      <c r="BE11" s="262">
        <f>IF(AZ11=5,G11,0)</f>
        <v>0</v>
      </c>
      <c r="CA11" s="293">
        <v>1</v>
      </c>
      <c r="CB11" s="293">
        <v>1</v>
      </c>
    </row>
    <row r="12" spans="1:80" x14ac:dyDescent="0.2">
      <c r="A12" s="294">
        <v>5</v>
      </c>
      <c r="B12" s="295" t="s">
        <v>3056</v>
      </c>
      <c r="C12" s="296" t="s">
        <v>3057</v>
      </c>
      <c r="D12" s="297" t="s">
        <v>195</v>
      </c>
      <c r="E12" s="298">
        <v>1100</v>
      </c>
      <c r="F12" s="298">
        <v>0</v>
      </c>
      <c r="G12" s="299">
        <f>E12*F12</f>
        <v>0</v>
      </c>
      <c r="H12" s="300">
        <v>0</v>
      </c>
      <c r="I12" s="301">
        <f>E12*H12</f>
        <v>0</v>
      </c>
      <c r="J12" s="300">
        <v>-0.33</v>
      </c>
      <c r="K12" s="301">
        <f>E12*J12</f>
        <v>-363</v>
      </c>
      <c r="O12" s="293">
        <v>2</v>
      </c>
      <c r="AA12" s="262">
        <v>1</v>
      </c>
      <c r="AB12" s="262">
        <v>1</v>
      </c>
      <c r="AC12" s="262">
        <v>1</v>
      </c>
      <c r="AZ12" s="262">
        <v>1</v>
      </c>
      <c r="BA12" s="262">
        <f>IF(AZ12=1,G12,0)</f>
        <v>0</v>
      </c>
      <c r="BB12" s="262">
        <f>IF(AZ12=2,G12,0)</f>
        <v>0</v>
      </c>
      <c r="BC12" s="262">
        <f>IF(AZ12=3,G12,0)</f>
        <v>0</v>
      </c>
      <c r="BD12" s="262">
        <f>IF(AZ12=4,G12,0)</f>
        <v>0</v>
      </c>
      <c r="BE12" s="262">
        <f>IF(AZ12=5,G12,0)</f>
        <v>0</v>
      </c>
      <c r="CA12" s="293">
        <v>1</v>
      </c>
      <c r="CB12" s="293">
        <v>1</v>
      </c>
    </row>
    <row r="13" spans="1:80" x14ac:dyDescent="0.2">
      <c r="A13" s="302"/>
      <c r="B13" s="303"/>
      <c r="C13" s="304" t="s">
        <v>3058</v>
      </c>
      <c r="D13" s="305"/>
      <c r="E13" s="305"/>
      <c r="F13" s="305"/>
      <c r="G13" s="306"/>
      <c r="I13" s="307"/>
      <c r="K13" s="307"/>
      <c r="L13" s="308" t="s">
        <v>3058</v>
      </c>
      <c r="O13" s="293">
        <v>3</v>
      </c>
    </row>
    <row r="14" spans="1:80" x14ac:dyDescent="0.2">
      <c r="A14" s="302"/>
      <c r="B14" s="303"/>
      <c r="C14" s="304" t="s">
        <v>3059</v>
      </c>
      <c r="D14" s="305"/>
      <c r="E14" s="305"/>
      <c r="F14" s="305"/>
      <c r="G14" s="306"/>
      <c r="I14" s="307"/>
      <c r="K14" s="307"/>
      <c r="L14" s="308" t="s">
        <v>3059</v>
      </c>
      <c r="O14" s="293">
        <v>3</v>
      </c>
    </row>
    <row r="15" spans="1:80" x14ac:dyDescent="0.2">
      <c r="A15" s="294">
        <v>6</v>
      </c>
      <c r="B15" s="295" t="s">
        <v>3060</v>
      </c>
      <c r="C15" s="296" t="s">
        <v>3061</v>
      </c>
      <c r="D15" s="297" t="s">
        <v>202</v>
      </c>
      <c r="E15" s="298">
        <v>539</v>
      </c>
      <c r="F15" s="298">
        <v>0</v>
      </c>
      <c r="G15" s="299">
        <f>E15*F15</f>
        <v>0</v>
      </c>
      <c r="H15" s="300">
        <v>0</v>
      </c>
      <c r="I15" s="301">
        <f>E15*H15</f>
        <v>0</v>
      </c>
      <c r="J15" s="300">
        <v>-0.27</v>
      </c>
      <c r="K15" s="301">
        <f>E15*J15</f>
        <v>-145.53</v>
      </c>
      <c r="O15" s="293">
        <v>2</v>
      </c>
      <c r="AA15" s="262">
        <v>1</v>
      </c>
      <c r="AB15" s="262">
        <v>1</v>
      </c>
      <c r="AC15" s="262">
        <v>1</v>
      </c>
      <c r="AZ15" s="262">
        <v>1</v>
      </c>
      <c r="BA15" s="262">
        <f>IF(AZ15=1,G15,0)</f>
        <v>0</v>
      </c>
      <c r="BB15" s="262">
        <f>IF(AZ15=2,G15,0)</f>
        <v>0</v>
      </c>
      <c r="BC15" s="262">
        <f>IF(AZ15=3,G15,0)</f>
        <v>0</v>
      </c>
      <c r="BD15" s="262">
        <f>IF(AZ15=4,G15,0)</f>
        <v>0</v>
      </c>
      <c r="BE15" s="262">
        <f>IF(AZ15=5,G15,0)</f>
        <v>0</v>
      </c>
      <c r="CA15" s="293">
        <v>1</v>
      </c>
      <c r="CB15" s="293">
        <v>1</v>
      </c>
    </row>
    <row r="16" spans="1:80" x14ac:dyDescent="0.2">
      <c r="A16" s="302"/>
      <c r="B16" s="303"/>
      <c r="C16" s="304" t="s">
        <v>3058</v>
      </c>
      <c r="D16" s="305"/>
      <c r="E16" s="305"/>
      <c r="F16" s="305"/>
      <c r="G16" s="306"/>
      <c r="I16" s="307"/>
      <c r="K16" s="307"/>
      <c r="L16" s="308" t="s">
        <v>3058</v>
      </c>
      <c r="O16" s="293">
        <v>3</v>
      </c>
    </row>
    <row r="17" spans="1:80" x14ac:dyDescent="0.2">
      <c r="A17" s="302"/>
      <c r="B17" s="303"/>
      <c r="C17" s="304" t="s">
        <v>3062</v>
      </c>
      <c r="D17" s="305"/>
      <c r="E17" s="305"/>
      <c r="F17" s="305"/>
      <c r="G17" s="306"/>
      <c r="I17" s="307"/>
      <c r="K17" s="307"/>
      <c r="L17" s="308" t="s">
        <v>3062</v>
      </c>
      <c r="O17" s="293">
        <v>3</v>
      </c>
    </row>
    <row r="18" spans="1:80" x14ac:dyDescent="0.2">
      <c r="A18" s="294">
        <v>7</v>
      </c>
      <c r="B18" s="295" t="s">
        <v>3063</v>
      </c>
      <c r="C18" s="296" t="s">
        <v>3064</v>
      </c>
      <c r="D18" s="297" t="s">
        <v>233</v>
      </c>
      <c r="E18" s="298">
        <v>14.1</v>
      </c>
      <c r="F18" s="298">
        <v>0</v>
      </c>
      <c r="G18" s="299">
        <f>E18*F18</f>
        <v>0</v>
      </c>
      <c r="H18" s="300">
        <v>0</v>
      </c>
      <c r="I18" s="301">
        <f>E18*H18</f>
        <v>0</v>
      </c>
      <c r="J18" s="300">
        <v>0</v>
      </c>
      <c r="K18" s="301">
        <f>E18*J18</f>
        <v>0</v>
      </c>
      <c r="O18" s="293">
        <v>2</v>
      </c>
      <c r="AA18" s="262">
        <v>1</v>
      </c>
      <c r="AB18" s="262">
        <v>1</v>
      </c>
      <c r="AC18" s="262">
        <v>1</v>
      </c>
      <c r="AZ18" s="262">
        <v>1</v>
      </c>
      <c r="BA18" s="262">
        <f>IF(AZ18=1,G18,0)</f>
        <v>0</v>
      </c>
      <c r="BB18" s="262">
        <f>IF(AZ18=2,G18,0)</f>
        <v>0</v>
      </c>
      <c r="BC18" s="262">
        <f>IF(AZ18=3,G18,0)</f>
        <v>0</v>
      </c>
      <c r="BD18" s="262">
        <f>IF(AZ18=4,G18,0)</f>
        <v>0</v>
      </c>
      <c r="BE18" s="262">
        <f>IF(AZ18=5,G18,0)</f>
        <v>0</v>
      </c>
      <c r="CA18" s="293">
        <v>1</v>
      </c>
      <c r="CB18" s="293">
        <v>1</v>
      </c>
    </row>
    <row r="19" spans="1:80" x14ac:dyDescent="0.2">
      <c r="A19" s="294">
        <v>8</v>
      </c>
      <c r="B19" s="295" t="s">
        <v>3065</v>
      </c>
      <c r="C19" s="296" t="s">
        <v>3066</v>
      </c>
      <c r="D19" s="297" t="s">
        <v>233</v>
      </c>
      <c r="E19" s="298">
        <v>148.15</v>
      </c>
      <c r="F19" s="298">
        <v>0</v>
      </c>
      <c r="G19" s="299">
        <f>E19*F19</f>
        <v>0</v>
      </c>
      <c r="H19" s="300">
        <v>0</v>
      </c>
      <c r="I19" s="301">
        <f>E19*H19</f>
        <v>0</v>
      </c>
      <c r="J19" s="300">
        <v>0</v>
      </c>
      <c r="K19" s="301">
        <f>E19*J19</f>
        <v>0</v>
      </c>
      <c r="O19" s="293">
        <v>2</v>
      </c>
      <c r="AA19" s="262">
        <v>1</v>
      </c>
      <c r="AB19" s="262">
        <v>1</v>
      </c>
      <c r="AC19" s="262">
        <v>1</v>
      </c>
      <c r="AZ19" s="262">
        <v>1</v>
      </c>
      <c r="BA19" s="262">
        <f>IF(AZ19=1,G19,0)</f>
        <v>0</v>
      </c>
      <c r="BB19" s="262">
        <f>IF(AZ19=2,G19,0)</f>
        <v>0</v>
      </c>
      <c r="BC19" s="262">
        <f>IF(AZ19=3,G19,0)</f>
        <v>0</v>
      </c>
      <c r="BD19" s="262">
        <f>IF(AZ19=4,G19,0)</f>
        <v>0</v>
      </c>
      <c r="BE19" s="262">
        <f>IF(AZ19=5,G19,0)</f>
        <v>0</v>
      </c>
      <c r="CA19" s="293">
        <v>1</v>
      </c>
      <c r="CB19" s="293">
        <v>1</v>
      </c>
    </row>
    <row r="20" spans="1:80" x14ac:dyDescent="0.2">
      <c r="A20" s="302"/>
      <c r="B20" s="309"/>
      <c r="C20" s="310" t="s">
        <v>3067</v>
      </c>
      <c r="D20" s="311"/>
      <c r="E20" s="312">
        <v>70.5</v>
      </c>
      <c r="F20" s="313"/>
      <c r="G20" s="314"/>
      <c r="H20" s="315"/>
      <c r="I20" s="307"/>
      <c r="J20" s="316"/>
      <c r="K20" s="307"/>
      <c r="M20" s="308" t="s">
        <v>3067</v>
      </c>
      <c r="O20" s="293"/>
    </row>
    <row r="21" spans="1:80" x14ac:dyDescent="0.2">
      <c r="A21" s="302"/>
      <c r="B21" s="309"/>
      <c r="C21" s="310" t="s">
        <v>3068</v>
      </c>
      <c r="D21" s="311"/>
      <c r="E21" s="312">
        <v>77.650000000000006</v>
      </c>
      <c r="F21" s="313"/>
      <c r="G21" s="314"/>
      <c r="H21" s="315"/>
      <c r="I21" s="307"/>
      <c r="J21" s="316"/>
      <c r="K21" s="307"/>
      <c r="M21" s="308" t="s">
        <v>3068</v>
      </c>
      <c r="O21" s="293"/>
    </row>
    <row r="22" spans="1:80" x14ac:dyDescent="0.2">
      <c r="A22" s="294">
        <v>9</v>
      </c>
      <c r="B22" s="295" t="s">
        <v>3069</v>
      </c>
      <c r="C22" s="296" t="s">
        <v>3070</v>
      </c>
      <c r="D22" s="297" t="s">
        <v>233</v>
      </c>
      <c r="E22" s="298">
        <v>74.075000000000003</v>
      </c>
      <c r="F22" s="298">
        <v>0</v>
      </c>
      <c r="G22" s="299">
        <f>E22*F22</f>
        <v>0</v>
      </c>
      <c r="H22" s="300">
        <v>0</v>
      </c>
      <c r="I22" s="301">
        <f>E22*H22</f>
        <v>0</v>
      </c>
      <c r="J22" s="300">
        <v>0</v>
      </c>
      <c r="K22" s="301">
        <f>E22*J22</f>
        <v>0</v>
      </c>
      <c r="O22" s="293">
        <v>2</v>
      </c>
      <c r="AA22" s="262">
        <v>1</v>
      </c>
      <c r="AB22" s="262">
        <v>1</v>
      </c>
      <c r="AC22" s="262">
        <v>1</v>
      </c>
      <c r="AZ22" s="262">
        <v>1</v>
      </c>
      <c r="BA22" s="262">
        <f>IF(AZ22=1,G22,0)</f>
        <v>0</v>
      </c>
      <c r="BB22" s="262">
        <f>IF(AZ22=2,G22,0)</f>
        <v>0</v>
      </c>
      <c r="BC22" s="262">
        <f>IF(AZ22=3,G22,0)</f>
        <v>0</v>
      </c>
      <c r="BD22" s="262">
        <f>IF(AZ22=4,G22,0)</f>
        <v>0</v>
      </c>
      <c r="BE22" s="262">
        <f>IF(AZ22=5,G22,0)</f>
        <v>0</v>
      </c>
      <c r="CA22" s="293">
        <v>1</v>
      </c>
      <c r="CB22" s="293">
        <v>1</v>
      </c>
    </row>
    <row r="23" spans="1:80" x14ac:dyDescent="0.2">
      <c r="A23" s="302"/>
      <c r="B23" s="309"/>
      <c r="C23" s="310" t="s">
        <v>3071</v>
      </c>
      <c r="D23" s="311"/>
      <c r="E23" s="312">
        <v>74.075000000000003</v>
      </c>
      <c r="F23" s="313"/>
      <c r="G23" s="314"/>
      <c r="H23" s="315"/>
      <c r="I23" s="307"/>
      <c r="J23" s="316"/>
      <c r="K23" s="307"/>
      <c r="M23" s="308" t="s">
        <v>3071</v>
      </c>
      <c r="O23" s="293"/>
    </row>
    <row r="24" spans="1:80" x14ac:dyDescent="0.2">
      <c r="A24" s="294">
        <v>10</v>
      </c>
      <c r="B24" s="295" t="s">
        <v>3072</v>
      </c>
      <c r="C24" s="296" t="s">
        <v>3073</v>
      </c>
      <c r="D24" s="297" t="s">
        <v>233</v>
      </c>
      <c r="E24" s="298">
        <v>96.54</v>
      </c>
      <c r="F24" s="298">
        <v>0</v>
      </c>
      <c r="G24" s="299">
        <f>E24*F24</f>
        <v>0</v>
      </c>
      <c r="H24" s="300">
        <v>0</v>
      </c>
      <c r="I24" s="301">
        <f>E24*H24</f>
        <v>0</v>
      </c>
      <c r="J24" s="300">
        <v>0</v>
      </c>
      <c r="K24" s="301">
        <f>E24*J24</f>
        <v>0</v>
      </c>
      <c r="O24" s="293">
        <v>2</v>
      </c>
      <c r="AA24" s="262">
        <v>1</v>
      </c>
      <c r="AB24" s="262">
        <v>1</v>
      </c>
      <c r="AC24" s="262">
        <v>1</v>
      </c>
      <c r="AZ24" s="262">
        <v>1</v>
      </c>
      <c r="BA24" s="262">
        <f>IF(AZ24=1,G24,0)</f>
        <v>0</v>
      </c>
      <c r="BB24" s="262">
        <f>IF(AZ24=2,G24,0)</f>
        <v>0</v>
      </c>
      <c r="BC24" s="262">
        <f>IF(AZ24=3,G24,0)</f>
        <v>0</v>
      </c>
      <c r="BD24" s="262">
        <f>IF(AZ24=4,G24,0)</f>
        <v>0</v>
      </c>
      <c r="BE24" s="262">
        <f>IF(AZ24=5,G24,0)</f>
        <v>0</v>
      </c>
      <c r="CA24" s="293">
        <v>1</v>
      </c>
      <c r="CB24" s="293">
        <v>1</v>
      </c>
    </row>
    <row r="25" spans="1:80" x14ac:dyDescent="0.2">
      <c r="A25" s="302"/>
      <c r="B25" s="309"/>
      <c r="C25" s="310" t="s">
        <v>3074</v>
      </c>
      <c r="D25" s="311"/>
      <c r="E25" s="312">
        <v>14.1</v>
      </c>
      <c r="F25" s="313"/>
      <c r="G25" s="314"/>
      <c r="H25" s="315"/>
      <c r="I25" s="307"/>
      <c r="J25" s="316"/>
      <c r="K25" s="307"/>
      <c r="M25" s="308" t="s">
        <v>3074</v>
      </c>
      <c r="O25" s="293"/>
    </row>
    <row r="26" spans="1:80" x14ac:dyDescent="0.2">
      <c r="A26" s="302"/>
      <c r="B26" s="309"/>
      <c r="C26" s="310" t="s">
        <v>3075</v>
      </c>
      <c r="D26" s="311"/>
      <c r="E26" s="312">
        <v>82.44</v>
      </c>
      <c r="F26" s="313"/>
      <c r="G26" s="314"/>
      <c r="H26" s="315"/>
      <c r="I26" s="307"/>
      <c r="J26" s="316"/>
      <c r="K26" s="307"/>
      <c r="M26" s="308" t="s">
        <v>3075</v>
      </c>
      <c r="O26" s="293"/>
    </row>
    <row r="27" spans="1:80" x14ac:dyDescent="0.2">
      <c r="A27" s="294">
        <v>11</v>
      </c>
      <c r="B27" s="295" t="s">
        <v>3076</v>
      </c>
      <c r="C27" s="296" t="s">
        <v>3077</v>
      </c>
      <c r="D27" s="297" t="s">
        <v>265</v>
      </c>
      <c r="E27" s="298">
        <v>3</v>
      </c>
      <c r="F27" s="298">
        <v>0</v>
      </c>
      <c r="G27" s="299">
        <f>E27*F27</f>
        <v>0</v>
      </c>
      <c r="H27" s="300">
        <v>0</v>
      </c>
      <c r="I27" s="301">
        <f>E27*H27</f>
        <v>0</v>
      </c>
      <c r="J27" s="300">
        <v>0</v>
      </c>
      <c r="K27" s="301">
        <f>E27*J27</f>
        <v>0</v>
      </c>
      <c r="O27" s="293">
        <v>2</v>
      </c>
      <c r="AA27" s="262">
        <v>1</v>
      </c>
      <c r="AB27" s="262">
        <v>1</v>
      </c>
      <c r="AC27" s="262">
        <v>1</v>
      </c>
      <c r="AZ27" s="262">
        <v>1</v>
      </c>
      <c r="BA27" s="262">
        <f>IF(AZ27=1,G27,0)</f>
        <v>0</v>
      </c>
      <c r="BB27" s="262">
        <f>IF(AZ27=2,G27,0)</f>
        <v>0</v>
      </c>
      <c r="BC27" s="262">
        <f>IF(AZ27=3,G27,0)</f>
        <v>0</v>
      </c>
      <c r="BD27" s="262">
        <f>IF(AZ27=4,G27,0)</f>
        <v>0</v>
      </c>
      <c r="BE27" s="262">
        <f>IF(AZ27=5,G27,0)</f>
        <v>0</v>
      </c>
      <c r="CA27" s="293">
        <v>1</v>
      </c>
      <c r="CB27" s="293">
        <v>1</v>
      </c>
    </row>
    <row r="28" spans="1:80" x14ac:dyDescent="0.2">
      <c r="A28" s="294">
        <v>12</v>
      </c>
      <c r="B28" s="295" t="s">
        <v>3078</v>
      </c>
      <c r="C28" s="296" t="s">
        <v>3079</v>
      </c>
      <c r="D28" s="297" t="s">
        <v>265</v>
      </c>
      <c r="E28" s="298">
        <v>3</v>
      </c>
      <c r="F28" s="298">
        <v>0</v>
      </c>
      <c r="G28" s="299">
        <f>E28*F28</f>
        <v>0</v>
      </c>
      <c r="H28" s="300">
        <v>0</v>
      </c>
      <c r="I28" s="301">
        <f>E28*H28</f>
        <v>0</v>
      </c>
      <c r="J28" s="300">
        <v>0</v>
      </c>
      <c r="K28" s="301">
        <f>E28*J28</f>
        <v>0</v>
      </c>
      <c r="O28" s="293">
        <v>2</v>
      </c>
      <c r="AA28" s="262">
        <v>1</v>
      </c>
      <c r="AB28" s="262">
        <v>1</v>
      </c>
      <c r="AC28" s="262">
        <v>1</v>
      </c>
      <c r="AZ28" s="262">
        <v>1</v>
      </c>
      <c r="BA28" s="262">
        <f>IF(AZ28=1,G28,0)</f>
        <v>0</v>
      </c>
      <c r="BB28" s="262">
        <f>IF(AZ28=2,G28,0)</f>
        <v>0</v>
      </c>
      <c r="BC28" s="262">
        <f>IF(AZ28=3,G28,0)</f>
        <v>0</v>
      </c>
      <c r="BD28" s="262">
        <f>IF(AZ28=4,G28,0)</f>
        <v>0</v>
      </c>
      <c r="BE28" s="262">
        <f>IF(AZ28=5,G28,0)</f>
        <v>0</v>
      </c>
      <c r="CA28" s="293">
        <v>1</v>
      </c>
      <c r="CB28" s="293">
        <v>1</v>
      </c>
    </row>
    <row r="29" spans="1:80" x14ac:dyDescent="0.2">
      <c r="A29" s="294">
        <v>13</v>
      </c>
      <c r="B29" s="295" t="s">
        <v>3080</v>
      </c>
      <c r="C29" s="296" t="s">
        <v>3081</v>
      </c>
      <c r="D29" s="297" t="s">
        <v>265</v>
      </c>
      <c r="E29" s="298">
        <v>3</v>
      </c>
      <c r="F29" s="298">
        <v>0</v>
      </c>
      <c r="G29" s="299">
        <f>E29*F29</f>
        <v>0</v>
      </c>
      <c r="H29" s="300">
        <v>0</v>
      </c>
      <c r="I29" s="301">
        <f>E29*H29</f>
        <v>0</v>
      </c>
      <c r="J29" s="300">
        <v>0</v>
      </c>
      <c r="K29" s="301">
        <f>E29*J29</f>
        <v>0</v>
      </c>
      <c r="O29" s="293">
        <v>2</v>
      </c>
      <c r="AA29" s="262">
        <v>1</v>
      </c>
      <c r="AB29" s="262">
        <v>1</v>
      </c>
      <c r="AC29" s="262">
        <v>1</v>
      </c>
      <c r="AZ29" s="262">
        <v>1</v>
      </c>
      <c r="BA29" s="262">
        <f>IF(AZ29=1,G29,0)</f>
        <v>0</v>
      </c>
      <c r="BB29" s="262">
        <f>IF(AZ29=2,G29,0)</f>
        <v>0</v>
      </c>
      <c r="BC29" s="262">
        <f>IF(AZ29=3,G29,0)</f>
        <v>0</v>
      </c>
      <c r="BD29" s="262">
        <f>IF(AZ29=4,G29,0)</f>
        <v>0</v>
      </c>
      <c r="BE29" s="262">
        <f>IF(AZ29=5,G29,0)</f>
        <v>0</v>
      </c>
      <c r="CA29" s="293">
        <v>1</v>
      </c>
      <c r="CB29" s="293">
        <v>1</v>
      </c>
    </row>
    <row r="30" spans="1:80" x14ac:dyDescent="0.2">
      <c r="A30" s="294">
        <v>14</v>
      </c>
      <c r="B30" s="295" t="s">
        <v>3082</v>
      </c>
      <c r="C30" s="296" t="s">
        <v>3083</v>
      </c>
      <c r="D30" s="297" t="s">
        <v>233</v>
      </c>
      <c r="E30" s="298">
        <v>106.93</v>
      </c>
      <c r="F30" s="298">
        <v>0</v>
      </c>
      <c r="G30" s="299">
        <f>E30*F30</f>
        <v>0</v>
      </c>
      <c r="H30" s="300">
        <v>0</v>
      </c>
      <c r="I30" s="301">
        <f>E30*H30</f>
        <v>0</v>
      </c>
      <c r="J30" s="300">
        <v>0</v>
      </c>
      <c r="K30" s="301">
        <f>E30*J30</f>
        <v>0</v>
      </c>
      <c r="O30" s="293">
        <v>2</v>
      </c>
      <c r="AA30" s="262">
        <v>1</v>
      </c>
      <c r="AB30" s="262">
        <v>1</v>
      </c>
      <c r="AC30" s="262">
        <v>1</v>
      </c>
      <c r="AZ30" s="262">
        <v>1</v>
      </c>
      <c r="BA30" s="262">
        <f>IF(AZ30=1,G30,0)</f>
        <v>0</v>
      </c>
      <c r="BB30" s="262">
        <f>IF(AZ30=2,G30,0)</f>
        <v>0</v>
      </c>
      <c r="BC30" s="262">
        <f>IF(AZ30=3,G30,0)</f>
        <v>0</v>
      </c>
      <c r="BD30" s="262">
        <f>IF(AZ30=4,G30,0)</f>
        <v>0</v>
      </c>
      <c r="BE30" s="262">
        <f>IF(AZ30=5,G30,0)</f>
        <v>0</v>
      </c>
      <c r="CA30" s="293">
        <v>1</v>
      </c>
      <c r="CB30" s="293">
        <v>1</v>
      </c>
    </row>
    <row r="31" spans="1:80" x14ac:dyDescent="0.2">
      <c r="A31" s="302"/>
      <c r="B31" s="309"/>
      <c r="C31" s="310" t="s">
        <v>3084</v>
      </c>
      <c r="D31" s="311"/>
      <c r="E31" s="312">
        <v>106.93</v>
      </c>
      <c r="F31" s="313"/>
      <c r="G31" s="314"/>
      <c r="H31" s="315"/>
      <c r="I31" s="307"/>
      <c r="J31" s="316"/>
      <c r="K31" s="307"/>
      <c r="M31" s="308" t="s">
        <v>3084</v>
      </c>
      <c r="O31" s="293"/>
    </row>
    <row r="32" spans="1:80" x14ac:dyDescent="0.2">
      <c r="A32" s="294">
        <v>15</v>
      </c>
      <c r="B32" s="295" t="s">
        <v>3085</v>
      </c>
      <c r="C32" s="296" t="s">
        <v>3086</v>
      </c>
      <c r="D32" s="297" t="s">
        <v>233</v>
      </c>
      <c r="E32" s="298">
        <v>641.58000000000004</v>
      </c>
      <c r="F32" s="298">
        <v>0</v>
      </c>
      <c r="G32" s="299">
        <f>E32*F32</f>
        <v>0</v>
      </c>
      <c r="H32" s="300">
        <v>0</v>
      </c>
      <c r="I32" s="301">
        <f>E32*H32</f>
        <v>0</v>
      </c>
      <c r="J32" s="300">
        <v>0</v>
      </c>
      <c r="K32" s="301">
        <f>E32*J32</f>
        <v>0</v>
      </c>
      <c r="O32" s="293">
        <v>2</v>
      </c>
      <c r="AA32" s="262">
        <v>1</v>
      </c>
      <c r="AB32" s="262">
        <v>1</v>
      </c>
      <c r="AC32" s="262">
        <v>1</v>
      </c>
      <c r="AZ32" s="262">
        <v>1</v>
      </c>
      <c r="BA32" s="262">
        <f>IF(AZ32=1,G32,0)</f>
        <v>0</v>
      </c>
      <c r="BB32" s="262">
        <f>IF(AZ32=2,G32,0)</f>
        <v>0</v>
      </c>
      <c r="BC32" s="262">
        <f>IF(AZ32=3,G32,0)</f>
        <v>0</v>
      </c>
      <c r="BD32" s="262">
        <f>IF(AZ32=4,G32,0)</f>
        <v>0</v>
      </c>
      <c r="BE32" s="262">
        <f>IF(AZ32=5,G32,0)</f>
        <v>0</v>
      </c>
      <c r="CA32" s="293">
        <v>1</v>
      </c>
      <c r="CB32" s="293">
        <v>1</v>
      </c>
    </row>
    <row r="33" spans="1:80" x14ac:dyDescent="0.2">
      <c r="A33" s="302"/>
      <c r="B33" s="309"/>
      <c r="C33" s="310" t="s">
        <v>3087</v>
      </c>
      <c r="D33" s="311"/>
      <c r="E33" s="312">
        <v>641.58000000000004</v>
      </c>
      <c r="F33" s="313"/>
      <c r="G33" s="314"/>
      <c r="H33" s="315"/>
      <c r="I33" s="307"/>
      <c r="J33" s="316"/>
      <c r="K33" s="307"/>
      <c r="M33" s="308" t="s">
        <v>3087</v>
      </c>
      <c r="O33" s="293"/>
    </row>
    <row r="34" spans="1:80" x14ac:dyDescent="0.2">
      <c r="A34" s="294">
        <v>16</v>
      </c>
      <c r="B34" s="295" t="s">
        <v>3088</v>
      </c>
      <c r="C34" s="296" t="s">
        <v>3089</v>
      </c>
      <c r="D34" s="297" t="s">
        <v>233</v>
      </c>
      <c r="E34" s="298">
        <v>106.93</v>
      </c>
      <c r="F34" s="298">
        <v>0</v>
      </c>
      <c r="G34" s="299">
        <f>E34*F34</f>
        <v>0</v>
      </c>
      <c r="H34" s="300">
        <v>0</v>
      </c>
      <c r="I34" s="301">
        <f>E34*H34</f>
        <v>0</v>
      </c>
      <c r="J34" s="300">
        <v>0</v>
      </c>
      <c r="K34" s="301">
        <f>E34*J34</f>
        <v>0</v>
      </c>
      <c r="O34" s="293">
        <v>2</v>
      </c>
      <c r="AA34" s="262">
        <v>1</v>
      </c>
      <c r="AB34" s="262">
        <v>1</v>
      </c>
      <c r="AC34" s="262">
        <v>1</v>
      </c>
      <c r="AZ34" s="262">
        <v>1</v>
      </c>
      <c r="BA34" s="262">
        <f>IF(AZ34=1,G34,0)</f>
        <v>0</v>
      </c>
      <c r="BB34" s="262">
        <f>IF(AZ34=2,G34,0)</f>
        <v>0</v>
      </c>
      <c r="BC34" s="262">
        <f>IF(AZ34=3,G34,0)</f>
        <v>0</v>
      </c>
      <c r="BD34" s="262">
        <f>IF(AZ34=4,G34,0)</f>
        <v>0</v>
      </c>
      <c r="BE34" s="262">
        <f>IF(AZ34=5,G34,0)</f>
        <v>0</v>
      </c>
      <c r="CA34" s="293">
        <v>1</v>
      </c>
      <c r="CB34" s="293">
        <v>1</v>
      </c>
    </row>
    <row r="35" spans="1:80" x14ac:dyDescent="0.2">
      <c r="A35" s="302"/>
      <c r="B35" s="303"/>
      <c r="C35" s="304" t="s">
        <v>3058</v>
      </c>
      <c r="D35" s="305"/>
      <c r="E35" s="305"/>
      <c r="F35" s="305"/>
      <c r="G35" s="306"/>
      <c r="I35" s="307"/>
      <c r="K35" s="307"/>
      <c r="L35" s="308" t="s">
        <v>3058</v>
      </c>
      <c r="O35" s="293">
        <v>3</v>
      </c>
    </row>
    <row r="36" spans="1:80" x14ac:dyDescent="0.2">
      <c r="A36" s="302"/>
      <c r="B36" s="303"/>
      <c r="C36" s="304" t="s">
        <v>3090</v>
      </c>
      <c r="D36" s="305"/>
      <c r="E36" s="305"/>
      <c r="F36" s="305"/>
      <c r="G36" s="306"/>
      <c r="I36" s="307"/>
      <c r="K36" s="307"/>
      <c r="L36" s="308" t="s">
        <v>3090</v>
      </c>
      <c r="O36" s="293">
        <v>3</v>
      </c>
    </row>
    <row r="37" spans="1:80" x14ac:dyDescent="0.2">
      <c r="A37" s="294">
        <v>17</v>
      </c>
      <c r="B37" s="295" t="s">
        <v>2296</v>
      </c>
      <c r="C37" s="296" t="s">
        <v>2297</v>
      </c>
      <c r="D37" s="297" t="s">
        <v>233</v>
      </c>
      <c r="E37" s="298">
        <v>55.32</v>
      </c>
      <c r="F37" s="298">
        <v>0</v>
      </c>
      <c r="G37" s="299">
        <f>E37*F37</f>
        <v>0</v>
      </c>
      <c r="H37" s="300">
        <v>0</v>
      </c>
      <c r="I37" s="301">
        <f>E37*H37</f>
        <v>0</v>
      </c>
      <c r="J37" s="300">
        <v>0</v>
      </c>
      <c r="K37" s="301">
        <f>E37*J37</f>
        <v>0</v>
      </c>
      <c r="O37" s="293">
        <v>2</v>
      </c>
      <c r="AA37" s="262">
        <v>1</v>
      </c>
      <c r="AB37" s="262">
        <v>1</v>
      </c>
      <c r="AC37" s="262">
        <v>1</v>
      </c>
      <c r="AZ37" s="262">
        <v>1</v>
      </c>
      <c r="BA37" s="262">
        <f>IF(AZ37=1,G37,0)</f>
        <v>0</v>
      </c>
      <c r="BB37" s="262">
        <f>IF(AZ37=2,G37,0)</f>
        <v>0</v>
      </c>
      <c r="BC37" s="262">
        <f>IF(AZ37=3,G37,0)</f>
        <v>0</v>
      </c>
      <c r="BD37" s="262">
        <f>IF(AZ37=4,G37,0)</f>
        <v>0</v>
      </c>
      <c r="BE37" s="262">
        <f>IF(AZ37=5,G37,0)</f>
        <v>0</v>
      </c>
      <c r="CA37" s="293">
        <v>1</v>
      </c>
      <c r="CB37" s="293">
        <v>1</v>
      </c>
    </row>
    <row r="38" spans="1:80" x14ac:dyDescent="0.2">
      <c r="A38" s="302"/>
      <c r="B38" s="309"/>
      <c r="C38" s="310" t="s">
        <v>3091</v>
      </c>
      <c r="D38" s="311"/>
      <c r="E38" s="312">
        <v>55.32</v>
      </c>
      <c r="F38" s="313"/>
      <c r="G38" s="314"/>
      <c r="H38" s="315"/>
      <c r="I38" s="307"/>
      <c r="J38" s="316"/>
      <c r="K38" s="307"/>
      <c r="M38" s="308" t="s">
        <v>3091</v>
      </c>
      <c r="O38" s="293"/>
    </row>
    <row r="39" spans="1:80" x14ac:dyDescent="0.2">
      <c r="A39" s="294">
        <v>18</v>
      </c>
      <c r="B39" s="295" t="s">
        <v>3092</v>
      </c>
      <c r="C39" s="296" t="s">
        <v>3093</v>
      </c>
      <c r="D39" s="297" t="s">
        <v>233</v>
      </c>
      <c r="E39" s="298">
        <v>41.22</v>
      </c>
      <c r="F39" s="298">
        <v>0</v>
      </c>
      <c r="G39" s="299">
        <f>E39*F39</f>
        <v>0</v>
      </c>
      <c r="H39" s="300">
        <v>0</v>
      </c>
      <c r="I39" s="301">
        <f>E39*H39</f>
        <v>0</v>
      </c>
      <c r="J39" s="300">
        <v>0</v>
      </c>
      <c r="K39" s="301">
        <f>E39*J39</f>
        <v>0</v>
      </c>
      <c r="O39" s="293">
        <v>2</v>
      </c>
      <c r="AA39" s="262">
        <v>1</v>
      </c>
      <c r="AB39" s="262">
        <v>1</v>
      </c>
      <c r="AC39" s="262">
        <v>1</v>
      </c>
      <c r="AZ39" s="262">
        <v>1</v>
      </c>
      <c r="BA39" s="262">
        <f>IF(AZ39=1,G39,0)</f>
        <v>0</v>
      </c>
      <c r="BB39" s="262">
        <f>IF(AZ39=2,G39,0)</f>
        <v>0</v>
      </c>
      <c r="BC39" s="262">
        <f>IF(AZ39=3,G39,0)</f>
        <v>0</v>
      </c>
      <c r="BD39" s="262">
        <f>IF(AZ39=4,G39,0)</f>
        <v>0</v>
      </c>
      <c r="BE39" s="262">
        <f>IF(AZ39=5,G39,0)</f>
        <v>0</v>
      </c>
      <c r="CA39" s="293">
        <v>1</v>
      </c>
      <c r="CB39" s="293">
        <v>1</v>
      </c>
    </row>
    <row r="40" spans="1:80" x14ac:dyDescent="0.2">
      <c r="A40" s="302"/>
      <c r="B40" s="309"/>
      <c r="C40" s="310" t="s">
        <v>3094</v>
      </c>
      <c r="D40" s="311"/>
      <c r="E40" s="312">
        <v>35.64</v>
      </c>
      <c r="F40" s="313"/>
      <c r="G40" s="314"/>
      <c r="H40" s="315"/>
      <c r="I40" s="307"/>
      <c r="J40" s="316"/>
      <c r="K40" s="307"/>
      <c r="M40" s="308" t="s">
        <v>3094</v>
      </c>
      <c r="O40" s="293"/>
    </row>
    <row r="41" spans="1:80" x14ac:dyDescent="0.2">
      <c r="A41" s="302"/>
      <c r="B41" s="309"/>
      <c r="C41" s="310" t="s">
        <v>3095</v>
      </c>
      <c r="D41" s="311"/>
      <c r="E41" s="312">
        <v>5.58</v>
      </c>
      <c r="F41" s="313"/>
      <c r="G41" s="314"/>
      <c r="H41" s="315"/>
      <c r="I41" s="307"/>
      <c r="J41" s="316"/>
      <c r="K41" s="307"/>
      <c r="M41" s="308" t="s">
        <v>3095</v>
      </c>
      <c r="O41" s="293"/>
    </row>
    <row r="42" spans="1:80" x14ac:dyDescent="0.2">
      <c r="A42" s="294">
        <v>19</v>
      </c>
      <c r="B42" s="295" t="s">
        <v>3096</v>
      </c>
      <c r="C42" s="296" t="s">
        <v>3097</v>
      </c>
      <c r="D42" s="297" t="s">
        <v>195</v>
      </c>
      <c r="E42" s="298">
        <v>252</v>
      </c>
      <c r="F42" s="298">
        <v>0</v>
      </c>
      <c r="G42" s="299">
        <f>E42*F42</f>
        <v>0</v>
      </c>
      <c r="H42" s="300">
        <v>0</v>
      </c>
      <c r="I42" s="301">
        <f>E42*H42</f>
        <v>0</v>
      </c>
      <c r="J42" s="300">
        <v>0</v>
      </c>
      <c r="K42" s="301">
        <f>E42*J42</f>
        <v>0</v>
      </c>
      <c r="O42" s="293">
        <v>2</v>
      </c>
      <c r="AA42" s="262">
        <v>1</v>
      </c>
      <c r="AB42" s="262">
        <v>1</v>
      </c>
      <c r="AC42" s="262">
        <v>1</v>
      </c>
      <c r="AZ42" s="262">
        <v>1</v>
      </c>
      <c r="BA42" s="262">
        <f>IF(AZ42=1,G42,0)</f>
        <v>0</v>
      </c>
      <c r="BB42" s="262">
        <f>IF(AZ42=2,G42,0)</f>
        <v>0</v>
      </c>
      <c r="BC42" s="262">
        <f>IF(AZ42=3,G42,0)</f>
        <v>0</v>
      </c>
      <c r="BD42" s="262">
        <f>IF(AZ42=4,G42,0)</f>
        <v>0</v>
      </c>
      <c r="BE42" s="262">
        <f>IF(AZ42=5,G42,0)</f>
        <v>0</v>
      </c>
      <c r="CA42" s="293">
        <v>1</v>
      </c>
      <c r="CB42" s="293">
        <v>1</v>
      </c>
    </row>
    <row r="43" spans="1:80" x14ac:dyDescent="0.2">
      <c r="A43" s="294">
        <v>20</v>
      </c>
      <c r="B43" s="295" t="s">
        <v>3098</v>
      </c>
      <c r="C43" s="296" t="s">
        <v>3099</v>
      </c>
      <c r="D43" s="297" t="s">
        <v>195</v>
      </c>
      <c r="E43" s="298">
        <v>1806.9</v>
      </c>
      <c r="F43" s="298">
        <v>0</v>
      </c>
      <c r="G43" s="299">
        <f>E43*F43</f>
        <v>0</v>
      </c>
      <c r="H43" s="300">
        <v>0</v>
      </c>
      <c r="I43" s="301">
        <f>E43*H43</f>
        <v>0</v>
      </c>
      <c r="J43" s="300">
        <v>0</v>
      </c>
      <c r="K43" s="301">
        <f>E43*J43</f>
        <v>0</v>
      </c>
      <c r="O43" s="293">
        <v>2</v>
      </c>
      <c r="AA43" s="262">
        <v>1</v>
      </c>
      <c r="AB43" s="262">
        <v>1</v>
      </c>
      <c r="AC43" s="262">
        <v>1</v>
      </c>
      <c r="AZ43" s="262">
        <v>1</v>
      </c>
      <c r="BA43" s="262">
        <f>IF(AZ43=1,G43,0)</f>
        <v>0</v>
      </c>
      <c r="BB43" s="262">
        <f>IF(AZ43=2,G43,0)</f>
        <v>0</v>
      </c>
      <c r="BC43" s="262">
        <f>IF(AZ43=3,G43,0)</f>
        <v>0</v>
      </c>
      <c r="BD43" s="262">
        <f>IF(AZ43=4,G43,0)</f>
        <v>0</v>
      </c>
      <c r="BE43" s="262">
        <f>IF(AZ43=5,G43,0)</f>
        <v>0</v>
      </c>
      <c r="CA43" s="293">
        <v>1</v>
      </c>
      <c r="CB43" s="293">
        <v>1</v>
      </c>
    </row>
    <row r="44" spans="1:80" x14ac:dyDescent="0.2">
      <c r="A44" s="302"/>
      <c r="B44" s="309"/>
      <c r="C44" s="310" t="s">
        <v>3100</v>
      </c>
      <c r="D44" s="311"/>
      <c r="E44" s="312">
        <v>1553</v>
      </c>
      <c r="F44" s="313"/>
      <c r="G44" s="314"/>
      <c r="H44" s="315"/>
      <c r="I44" s="307"/>
      <c r="J44" s="316"/>
      <c r="K44" s="307"/>
      <c r="M44" s="308" t="s">
        <v>3100</v>
      </c>
      <c r="O44" s="293"/>
    </row>
    <row r="45" spans="1:80" x14ac:dyDescent="0.2">
      <c r="A45" s="302"/>
      <c r="B45" s="309"/>
      <c r="C45" s="310" t="s">
        <v>3101</v>
      </c>
      <c r="D45" s="311"/>
      <c r="E45" s="312">
        <v>208.4</v>
      </c>
      <c r="F45" s="313"/>
      <c r="G45" s="314"/>
      <c r="H45" s="315"/>
      <c r="I45" s="307"/>
      <c r="J45" s="316"/>
      <c r="K45" s="307"/>
      <c r="M45" s="308" t="s">
        <v>3101</v>
      </c>
      <c r="O45" s="293"/>
    </row>
    <row r="46" spans="1:80" x14ac:dyDescent="0.2">
      <c r="A46" s="302"/>
      <c r="B46" s="309"/>
      <c r="C46" s="310" t="s">
        <v>3102</v>
      </c>
      <c r="D46" s="311"/>
      <c r="E46" s="312">
        <v>23.8</v>
      </c>
      <c r="F46" s="313"/>
      <c r="G46" s="314"/>
      <c r="H46" s="315"/>
      <c r="I46" s="307"/>
      <c r="J46" s="316"/>
      <c r="K46" s="307"/>
      <c r="M46" s="308" t="s">
        <v>3102</v>
      </c>
      <c r="O46" s="293"/>
    </row>
    <row r="47" spans="1:80" x14ac:dyDescent="0.2">
      <c r="A47" s="302"/>
      <c r="B47" s="309"/>
      <c r="C47" s="310" t="s">
        <v>3103</v>
      </c>
      <c r="D47" s="311"/>
      <c r="E47" s="312">
        <v>21.7</v>
      </c>
      <c r="F47" s="313"/>
      <c r="G47" s="314"/>
      <c r="H47" s="315"/>
      <c r="I47" s="307"/>
      <c r="J47" s="316"/>
      <c r="K47" s="307"/>
      <c r="M47" s="308" t="s">
        <v>3103</v>
      </c>
      <c r="O47" s="293"/>
    </row>
    <row r="48" spans="1:80" x14ac:dyDescent="0.2">
      <c r="A48" s="294">
        <v>21</v>
      </c>
      <c r="B48" s="295" t="s">
        <v>3104</v>
      </c>
      <c r="C48" s="296" t="s">
        <v>3105</v>
      </c>
      <c r="D48" s="297" t="s">
        <v>195</v>
      </c>
      <c r="E48" s="298">
        <v>252</v>
      </c>
      <c r="F48" s="298">
        <v>0</v>
      </c>
      <c r="G48" s="299">
        <f>E48*F48</f>
        <v>0</v>
      </c>
      <c r="H48" s="300">
        <v>0</v>
      </c>
      <c r="I48" s="301">
        <f>E48*H48</f>
        <v>0</v>
      </c>
      <c r="J48" s="300">
        <v>0</v>
      </c>
      <c r="K48" s="301">
        <f>E48*J48</f>
        <v>0</v>
      </c>
      <c r="O48" s="293">
        <v>2</v>
      </c>
      <c r="AA48" s="262">
        <v>1</v>
      </c>
      <c r="AB48" s="262">
        <v>1</v>
      </c>
      <c r="AC48" s="262">
        <v>1</v>
      </c>
      <c r="AZ48" s="262">
        <v>1</v>
      </c>
      <c r="BA48" s="262">
        <f>IF(AZ48=1,G48,0)</f>
        <v>0</v>
      </c>
      <c r="BB48" s="262">
        <f>IF(AZ48=2,G48,0)</f>
        <v>0</v>
      </c>
      <c r="BC48" s="262">
        <f>IF(AZ48=3,G48,0)</f>
        <v>0</v>
      </c>
      <c r="BD48" s="262">
        <f>IF(AZ48=4,G48,0)</f>
        <v>0</v>
      </c>
      <c r="BE48" s="262">
        <f>IF(AZ48=5,G48,0)</f>
        <v>0</v>
      </c>
      <c r="CA48" s="293">
        <v>1</v>
      </c>
      <c r="CB48" s="293">
        <v>1</v>
      </c>
    </row>
    <row r="49" spans="1:80" x14ac:dyDescent="0.2">
      <c r="A49" s="294">
        <v>22</v>
      </c>
      <c r="B49" s="295" t="s">
        <v>3106</v>
      </c>
      <c r="C49" s="296" t="s">
        <v>3107</v>
      </c>
      <c r="D49" s="297" t="s">
        <v>265</v>
      </c>
      <c r="E49" s="298">
        <v>4</v>
      </c>
      <c r="F49" s="298">
        <v>0</v>
      </c>
      <c r="G49" s="299">
        <f>E49*F49</f>
        <v>0</v>
      </c>
      <c r="H49" s="300">
        <v>0</v>
      </c>
      <c r="I49" s="301">
        <f>E49*H49</f>
        <v>0</v>
      </c>
      <c r="J49" s="300"/>
      <c r="K49" s="301">
        <f>E49*J49</f>
        <v>0</v>
      </c>
      <c r="O49" s="293">
        <v>2</v>
      </c>
      <c r="AA49" s="262">
        <v>12</v>
      </c>
      <c r="AB49" s="262">
        <v>0</v>
      </c>
      <c r="AC49" s="262">
        <v>1</v>
      </c>
      <c r="AZ49" s="262">
        <v>1</v>
      </c>
      <c r="BA49" s="262">
        <f>IF(AZ49=1,G49,0)</f>
        <v>0</v>
      </c>
      <c r="BB49" s="262">
        <f>IF(AZ49=2,G49,0)</f>
        <v>0</v>
      </c>
      <c r="BC49" s="262">
        <f>IF(AZ49=3,G49,0)</f>
        <v>0</v>
      </c>
      <c r="BD49" s="262">
        <f>IF(AZ49=4,G49,0)</f>
        <v>0</v>
      </c>
      <c r="BE49" s="262">
        <f>IF(AZ49=5,G49,0)</f>
        <v>0</v>
      </c>
      <c r="CA49" s="293">
        <v>12</v>
      </c>
      <c r="CB49" s="293">
        <v>0</v>
      </c>
    </row>
    <row r="50" spans="1:80" x14ac:dyDescent="0.2">
      <c r="A50" s="294">
        <v>23</v>
      </c>
      <c r="B50" s="295" t="s">
        <v>3108</v>
      </c>
      <c r="C50" s="296" t="s">
        <v>3109</v>
      </c>
      <c r="D50" s="297" t="s">
        <v>936</v>
      </c>
      <c r="E50" s="298">
        <v>7.9379999999999997</v>
      </c>
      <c r="F50" s="298">
        <v>0</v>
      </c>
      <c r="G50" s="299">
        <f>E50*F50</f>
        <v>0</v>
      </c>
      <c r="H50" s="300">
        <v>1E-3</v>
      </c>
      <c r="I50" s="301">
        <f>E50*H50</f>
        <v>7.9380000000000006E-3</v>
      </c>
      <c r="J50" s="300"/>
      <c r="K50" s="301">
        <f>E50*J50</f>
        <v>0</v>
      </c>
      <c r="O50" s="293">
        <v>2</v>
      </c>
      <c r="AA50" s="262">
        <v>3</v>
      </c>
      <c r="AB50" s="262">
        <v>1</v>
      </c>
      <c r="AC50" s="262">
        <v>572400</v>
      </c>
      <c r="AZ50" s="262">
        <v>1</v>
      </c>
      <c r="BA50" s="262">
        <f>IF(AZ50=1,G50,0)</f>
        <v>0</v>
      </c>
      <c r="BB50" s="262">
        <f>IF(AZ50=2,G50,0)</f>
        <v>0</v>
      </c>
      <c r="BC50" s="262">
        <f>IF(AZ50=3,G50,0)</f>
        <v>0</v>
      </c>
      <c r="BD50" s="262">
        <f>IF(AZ50=4,G50,0)</f>
        <v>0</v>
      </c>
      <c r="BE50" s="262">
        <f>IF(AZ50=5,G50,0)</f>
        <v>0</v>
      </c>
      <c r="CA50" s="293">
        <v>3</v>
      </c>
      <c r="CB50" s="293">
        <v>1</v>
      </c>
    </row>
    <row r="51" spans="1:80" x14ac:dyDescent="0.2">
      <c r="A51" s="302"/>
      <c r="B51" s="309"/>
      <c r="C51" s="310" t="s">
        <v>3110</v>
      </c>
      <c r="D51" s="311"/>
      <c r="E51" s="312">
        <v>7.9379999999999997</v>
      </c>
      <c r="F51" s="313"/>
      <c r="G51" s="314"/>
      <c r="H51" s="315"/>
      <c r="I51" s="307"/>
      <c r="J51" s="316"/>
      <c r="K51" s="307"/>
      <c r="M51" s="308" t="s">
        <v>3110</v>
      </c>
      <c r="O51" s="293"/>
    </row>
    <row r="52" spans="1:80" x14ac:dyDescent="0.2">
      <c r="A52" s="294">
        <v>24</v>
      </c>
      <c r="B52" s="295" t="s">
        <v>3111</v>
      </c>
      <c r="C52" s="296" t="s">
        <v>3112</v>
      </c>
      <c r="D52" s="297" t="s">
        <v>233</v>
      </c>
      <c r="E52" s="298">
        <v>11.1</v>
      </c>
      <c r="F52" s="298">
        <v>0</v>
      </c>
      <c r="G52" s="299">
        <f>E52*F52</f>
        <v>0</v>
      </c>
      <c r="H52" s="300">
        <v>1.67</v>
      </c>
      <c r="I52" s="301">
        <f>E52*H52</f>
        <v>18.536999999999999</v>
      </c>
      <c r="J52" s="300"/>
      <c r="K52" s="301">
        <f>E52*J52</f>
        <v>0</v>
      </c>
      <c r="O52" s="293">
        <v>2</v>
      </c>
      <c r="AA52" s="262">
        <v>3</v>
      </c>
      <c r="AB52" s="262">
        <v>1</v>
      </c>
      <c r="AC52" s="262">
        <v>10364200</v>
      </c>
      <c r="AZ52" s="262">
        <v>1</v>
      </c>
      <c r="BA52" s="262">
        <f>IF(AZ52=1,G52,0)</f>
        <v>0</v>
      </c>
      <c r="BB52" s="262">
        <f>IF(AZ52=2,G52,0)</f>
        <v>0</v>
      </c>
      <c r="BC52" s="262">
        <f>IF(AZ52=3,G52,0)</f>
        <v>0</v>
      </c>
      <c r="BD52" s="262">
        <f>IF(AZ52=4,G52,0)</f>
        <v>0</v>
      </c>
      <c r="BE52" s="262">
        <f>IF(AZ52=5,G52,0)</f>
        <v>0</v>
      </c>
      <c r="CA52" s="293">
        <v>3</v>
      </c>
      <c r="CB52" s="293">
        <v>1</v>
      </c>
    </row>
    <row r="53" spans="1:80" x14ac:dyDescent="0.2">
      <c r="A53" s="302"/>
      <c r="B53" s="309"/>
      <c r="C53" s="310" t="s">
        <v>3113</v>
      </c>
      <c r="D53" s="311"/>
      <c r="E53" s="312">
        <v>11.1</v>
      </c>
      <c r="F53" s="313"/>
      <c r="G53" s="314"/>
      <c r="H53" s="315"/>
      <c r="I53" s="307"/>
      <c r="J53" s="316"/>
      <c r="K53" s="307"/>
      <c r="M53" s="308" t="s">
        <v>3113</v>
      </c>
      <c r="O53" s="293"/>
    </row>
    <row r="54" spans="1:80" x14ac:dyDescent="0.2">
      <c r="A54" s="317"/>
      <c r="B54" s="318" t="s">
        <v>101</v>
      </c>
      <c r="C54" s="319" t="s">
        <v>192</v>
      </c>
      <c r="D54" s="320"/>
      <c r="E54" s="321"/>
      <c r="F54" s="322"/>
      <c r="G54" s="323">
        <f>SUM(G7:G53)</f>
        <v>0</v>
      </c>
      <c r="H54" s="324"/>
      <c r="I54" s="325">
        <f>SUM(I7:I53)</f>
        <v>18.545088</v>
      </c>
      <c r="J54" s="324"/>
      <c r="K54" s="325">
        <f>SUM(K7:K53)</f>
        <v>-1372.09</v>
      </c>
      <c r="O54" s="293">
        <v>4</v>
      </c>
      <c r="BA54" s="326">
        <f>SUM(BA7:BA53)</f>
        <v>0</v>
      </c>
      <c r="BB54" s="326">
        <f>SUM(BB7:BB53)</f>
        <v>0</v>
      </c>
      <c r="BC54" s="326">
        <f>SUM(BC7:BC53)</f>
        <v>0</v>
      </c>
      <c r="BD54" s="326">
        <f>SUM(BD7:BD53)</f>
        <v>0</v>
      </c>
      <c r="BE54" s="326">
        <f>SUM(BE7:BE53)</f>
        <v>0</v>
      </c>
    </row>
    <row r="55" spans="1:80" x14ac:dyDescent="0.2">
      <c r="A55" s="283" t="s">
        <v>97</v>
      </c>
      <c r="B55" s="284" t="s">
        <v>154</v>
      </c>
      <c r="C55" s="285" t="s">
        <v>405</v>
      </c>
      <c r="D55" s="286"/>
      <c r="E55" s="287"/>
      <c r="F55" s="287"/>
      <c r="G55" s="288"/>
      <c r="H55" s="289"/>
      <c r="I55" s="290"/>
      <c r="J55" s="291"/>
      <c r="K55" s="292"/>
      <c r="O55" s="293">
        <v>1</v>
      </c>
    </row>
    <row r="56" spans="1:80" ht="22.5" x14ac:dyDescent="0.2">
      <c r="A56" s="294">
        <v>25</v>
      </c>
      <c r="B56" s="295" t="s">
        <v>407</v>
      </c>
      <c r="C56" s="296" t="s">
        <v>3114</v>
      </c>
      <c r="D56" s="297" t="s">
        <v>233</v>
      </c>
      <c r="E56" s="298">
        <v>288.76</v>
      </c>
      <c r="F56" s="298">
        <v>0</v>
      </c>
      <c r="G56" s="299">
        <f>E56*F56</f>
        <v>0</v>
      </c>
      <c r="H56" s="300">
        <v>2.1</v>
      </c>
      <c r="I56" s="301">
        <f>E56*H56</f>
        <v>606.39599999999996</v>
      </c>
      <c r="J56" s="300">
        <v>0</v>
      </c>
      <c r="K56" s="301">
        <f>E56*J56</f>
        <v>0</v>
      </c>
      <c r="O56" s="293">
        <v>2</v>
      </c>
      <c r="AA56" s="262">
        <v>1</v>
      </c>
      <c r="AB56" s="262">
        <v>0</v>
      </c>
      <c r="AC56" s="262">
        <v>0</v>
      </c>
      <c r="AZ56" s="262">
        <v>1</v>
      </c>
      <c r="BA56" s="262">
        <f>IF(AZ56=1,G56,0)</f>
        <v>0</v>
      </c>
      <c r="BB56" s="262">
        <f>IF(AZ56=2,G56,0)</f>
        <v>0</v>
      </c>
      <c r="BC56" s="262">
        <f>IF(AZ56=3,G56,0)</f>
        <v>0</v>
      </c>
      <c r="BD56" s="262">
        <f>IF(AZ56=4,G56,0)</f>
        <v>0</v>
      </c>
      <c r="BE56" s="262">
        <f>IF(AZ56=5,G56,0)</f>
        <v>0</v>
      </c>
      <c r="CA56" s="293">
        <v>1</v>
      </c>
      <c r="CB56" s="293">
        <v>0</v>
      </c>
    </row>
    <row r="57" spans="1:80" x14ac:dyDescent="0.2">
      <c r="A57" s="302"/>
      <c r="B57" s="303"/>
      <c r="C57" s="304" t="s">
        <v>1160</v>
      </c>
      <c r="D57" s="305"/>
      <c r="E57" s="305"/>
      <c r="F57" s="305"/>
      <c r="G57" s="306"/>
      <c r="I57" s="307"/>
      <c r="K57" s="307"/>
      <c r="L57" s="308" t="s">
        <v>1160</v>
      </c>
      <c r="O57" s="293">
        <v>3</v>
      </c>
    </row>
    <row r="58" spans="1:80" x14ac:dyDescent="0.2">
      <c r="A58" s="302"/>
      <c r="B58" s="309"/>
      <c r="C58" s="310" t="s">
        <v>3115</v>
      </c>
      <c r="D58" s="311"/>
      <c r="E58" s="312">
        <v>242</v>
      </c>
      <c r="F58" s="313"/>
      <c r="G58" s="314"/>
      <c r="H58" s="315"/>
      <c r="I58" s="307"/>
      <c r="J58" s="316"/>
      <c r="K58" s="307"/>
      <c r="M58" s="308" t="s">
        <v>3115</v>
      </c>
      <c r="O58" s="293"/>
    </row>
    <row r="59" spans="1:80" x14ac:dyDescent="0.2">
      <c r="A59" s="302"/>
      <c r="B59" s="309"/>
      <c r="C59" s="310" t="s">
        <v>3116</v>
      </c>
      <c r="D59" s="311"/>
      <c r="E59" s="312">
        <v>42</v>
      </c>
      <c r="F59" s="313"/>
      <c r="G59" s="314"/>
      <c r="H59" s="315"/>
      <c r="I59" s="307"/>
      <c r="J59" s="316"/>
      <c r="K59" s="307"/>
      <c r="M59" s="308" t="s">
        <v>3116</v>
      </c>
      <c r="O59" s="293"/>
    </row>
    <row r="60" spans="1:80" x14ac:dyDescent="0.2">
      <c r="A60" s="302"/>
      <c r="B60" s="309"/>
      <c r="C60" s="310" t="s">
        <v>3117</v>
      </c>
      <c r="D60" s="311"/>
      <c r="E60" s="312">
        <v>4.76</v>
      </c>
      <c r="F60" s="313"/>
      <c r="G60" s="314"/>
      <c r="H60" s="315"/>
      <c r="I60" s="307"/>
      <c r="J60" s="316"/>
      <c r="K60" s="307"/>
      <c r="M60" s="308" t="s">
        <v>3117</v>
      </c>
      <c r="O60" s="293"/>
    </row>
    <row r="61" spans="1:80" x14ac:dyDescent="0.2">
      <c r="A61" s="317"/>
      <c r="B61" s="318" t="s">
        <v>101</v>
      </c>
      <c r="C61" s="319" t="s">
        <v>406</v>
      </c>
      <c r="D61" s="320"/>
      <c r="E61" s="321"/>
      <c r="F61" s="322"/>
      <c r="G61" s="323">
        <f>SUM(G55:G60)</f>
        <v>0</v>
      </c>
      <c r="H61" s="324"/>
      <c r="I61" s="325">
        <f>SUM(I55:I60)</f>
        <v>606.39599999999996</v>
      </c>
      <c r="J61" s="324"/>
      <c r="K61" s="325">
        <f>SUM(K55:K60)</f>
        <v>0</v>
      </c>
      <c r="O61" s="293">
        <v>4</v>
      </c>
      <c r="BA61" s="326">
        <f>SUM(BA55:BA60)</f>
        <v>0</v>
      </c>
      <c r="BB61" s="326">
        <f>SUM(BB55:BB60)</f>
        <v>0</v>
      </c>
      <c r="BC61" s="326">
        <f>SUM(BC55:BC60)</f>
        <v>0</v>
      </c>
      <c r="BD61" s="326">
        <f>SUM(BD55:BD60)</f>
        <v>0</v>
      </c>
      <c r="BE61" s="326">
        <f>SUM(BE55:BE60)</f>
        <v>0</v>
      </c>
    </row>
    <row r="62" spans="1:80" x14ac:dyDescent="0.2">
      <c r="A62" s="283" t="s">
        <v>97</v>
      </c>
      <c r="B62" s="284" t="s">
        <v>309</v>
      </c>
      <c r="C62" s="285" t="s">
        <v>807</v>
      </c>
      <c r="D62" s="286"/>
      <c r="E62" s="287"/>
      <c r="F62" s="287"/>
      <c r="G62" s="288"/>
      <c r="H62" s="289"/>
      <c r="I62" s="290"/>
      <c r="J62" s="291"/>
      <c r="K62" s="292"/>
      <c r="O62" s="293">
        <v>1</v>
      </c>
    </row>
    <row r="63" spans="1:80" x14ac:dyDescent="0.2">
      <c r="A63" s="294">
        <v>26</v>
      </c>
      <c r="B63" s="295" t="s">
        <v>3118</v>
      </c>
      <c r="C63" s="296" t="s">
        <v>3119</v>
      </c>
      <c r="D63" s="297" t="s">
        <v>195</v>
      </c>
      <c r="E63" s="298">
        <v>5.4</v>
      </c>
      <c r="F63" s="298">
        <v>0</v>
      </c>
      <c r="G63" s="299">
        <f>E63*F63</f>
        <v>0</v>
      </c>
      <c r="H63" s="300">
        <v>0.20199999999999799</v>
      </c>
      <c r="I63" s="301">
        <f>E63*H63</f>
        <v>1.0907999999999891</v>
      </c>
      <c r="J63" s="300">
        <v>0</v>
      </c>
      <c r="K63" s="301">
        <f>E63*J63</f>
        <v>0</v>
      </c>
      <c r="O63" s="293">
        <v>2</v>
      </c>
      <c r="AA63" s="262">
        <v>1</v>
      </c>
      <c r="AB63" s="262">
        <v>1</v>
      </c>
      <c r="AC63" s="262">
        <v>1</v>
      </c>
      <c r="AZ63" s="262">
        <v>1</v>
      </c>
      <c r="BA63" s="262">
        <f>IF(AZ63=1,G63,0)</f>
        <v>0</v>
      </c>
      <c r="BB63" s="262">
        <f>IF(AZ63=2,G63,0)</f>
        <v>0</v>
      </c>
      <c r="BC63" s="262">
        <f>IF(AZ63=3,G63,0)</f>
        <v>0</v>
      </c>
      <c r="BD63" s="262">
        <f>IF(AZ63=4,G63,0)</f>
        <v>0</v>
      </c>
      <c r="BE63" s="262">
        <f>IF(AZ63=5,G63,0)</f>
        <v>0</v>
      </c>
      <c r="CA63" s="293">
        <v>1</v>
      </c>
      <c r="CB63" s="293">
        <v>1</v>
      </c>
    </row>
    <row r="64" spans="1:80" x14ac:dyDescent="0.2">
      <c r="A64" s="302"/>
      <c r="B64" s="309"/>
      <c r="C64" s="310" t="s">
        <v>3120</v>
      </c>
      <c r="D64" s="311"/>
      <c r="E64" s="312">
        <v>5.4</v>
      </c>
      <c r="F64" s="313"/>
      <c r="G64" s="314"/>
      <c r="H64" s="315"/>
      <c r="I64" s="307"/>
      <c r="J64" s="316"/>
      <c r="K64" s="307"/>
      <c r="M64" s="308" t="s">
        <v>3120</v>
      </c>
      <c r="O64" s="293"/>
    </row>
    <row r="65" spans="1:80" x14ac:dyDescent="0.2">
      <c r="A65" s="294">
        <v>27</v>
      </c>
      <c r="B65" s="295" t="s">
        <v>3121</v>
      </c>
      <c r="C65" s="296" t="s">
        <v>3122</v>
      </c>
      <c r="D65" s="297" t="s">
        <v>195</v>
      </c>
      <c r="E65" s="298">
        <v>5.4</v>
      </c>
      <c r="F65" s="298">
        <v>0</v>
      </c>
      <c r="G65" s="299">
        <f>E65*F65</f>
        <v>0</v>
      </c>
      <c r="H65" s="300">
        <v>9.4540000000051805E-2</v>
      </c>
      <c r="I65" s="301">
        <f>E65*H65</f>
        <v>0.51051600000027975</v>
      </c>
      <c r="J65" s="300">
        <v>0</v>
      </c>
      <c r="K65" s="301">
        <f>E65*J65</f>
        <v>0</v>
      </c>
      <c r="O65" s="293">
        <v>2</v>
      </c>
      <c r="AA65" s="262">
        <v>1</v>
      </c>
      <c r="AB65" s="262">
        <v>1</v>
      </c>
      <c r="AC65" s="262">
        <v>1</v>
      </c>
      <c r="AZ65" s="262">
        <v>1</v>
      </c>
      <c r="BA65" s="262">
        <f>IF(AZ65=1,G65,0)</f>
        <v>0</v>
      </c>
      <c r="BB65" s="262">
        <f>IF(AZ65=2,G65,0)</f>
        <v>0</v>
      </c>
      <c r="BC65" s="262">
        <f>IF(AZ65=3,G65,0)</f>
        <v>0</v>
      </c>
      <c r="BD65" s="262">
        <f>IF(AZ65=4,G65,0)</f>
        <v>0</v>
      </c>
      <c r="BE65" s="262">
        <f>IF(AZ65=5,G65,0)</f>
        <v>0</v>
      </c>
      <c r="CA65" s="293">
        <v>1</v>
      </c>
      <c r="CB65" s="293">
        <v>1</v>
      </c>
    </row>
    <row r="66" spans="1:80" x14ac:dyDescent="0.2">
      <c r="A66" s="302"/>
      <c r="B66" s="309"/>
      <c r="C66" s="310" t="s">
        <v>3120</v>
      </c>
      <c r="D66" s="311"/>
      <c r="E66" s="312">
        <v>5.4</v>
      </c>
      <c r="F66" s="313"/>
      <c r="G66" s="314"/>
      <c r="H66" s="315"/>
      <c r="I66" s="307"/>
      <c r="J66" s="316"/>
      <c r="K66" s="307"/>
      <c r="M66" s="308" t="s">
        <v>3120</v>
      </c>
      <c r="O66" s="293"/>
    </row>
    <row r="67" spans="1:80" x14ac:dyDescent="0.2">
      <c r="A67" s="317"/>
      <c r="B67" s="318" t="s">
        <v>101</v>
      </c>
      <c r="C67" s="319" t="s">
        <v>808</v>
      </c>
      <c r="D67" s="320"/>
      <c r="E67" s="321"/>
      <c r="F67" s="322"/>
      <c r="G67" s="323">
        <f>SUM(G62:G66)</f>
        <v>0</v>
      </c>
      <c r="H67" s="324"/>
      <c r="I67" s="325">
        <f>SUM(I62:I66)</f>
        <v>1.6013160000002689</v>
      </c>
      <c r="J67" s="324"/>
      <c r="K67" s="325">
        <f>SUM(K62:K66)</f>
        <v>0</v>
      </c>
      <c r="O67" s="293">
        <v>4</v>
      </c>
      <c r="BA67" s="326">
        <f>SUM(BA62:BA66)</f>
        <v>0</v>
      </c>
      <c r="BB67" s="326">
        <f>SUM(BB62:BB66)</f>
        <v>0</v>
      </c>
      <c r="BC67" s="326">
        <f>SUM(BC62:BC66)</f>
        <v>0</v>
      </c>
      <c r="BD67" s="326">
        <f>SUM(BD62:BD66)</f>
        <v>0</v>
      </c>
      <c r="BE67" s="326">
        <f>SUM(BE62:BE66)</f>
        <v>0</v>
      </c>
    </row>
    <row r="68" spans="1:80" x14ac:dyDescent="0.2">
      <c r="A68" s="283" t="s">
        <v>97</v>
      </c>
      <c r="B68" s="284" t="s">
        <v>204</v>
      </c>
      <c r="C68" s="285" t="s">
        <v>205</v>
      </c>
      <c r="D68" s="286"/>
      <c r="E68" s="287"/>
      <c r="F68" s="287"/>
      <c r="G68" s="288"/>
      <c r="H68" s="289"/>
      <c r="I68" s="290"/>
      <c r="J68" s="291"/>
      <c r="K68" s="292"/>
      <c r="O68" s="293">
        <v>1</v>
      </c>
    </row>
    <row r="69" spans="1:80" x14ac:dyDescent="0.2">
      <c r="A69" s="294">
        <v>28</v>
      </c>
      <c r="B69" s="295" t="s">
        <v>3123</v>
      </c>
      <c r="C69" s="296" t="s">
        <v>3124</v>
      </c>
      <c r="D69" s="297" t="s">
        <v>195</v>
      </c>
      <c r="E69" s="298">
        <v>1138.2</v>
      </c>
      <c r="F69" s="298">
        <v>0</v>
      </c>
      <c r="G69" s="299">
        <f>E69*F69</f>
        <v>0</v>
      </c>
      <c r="H69" s="300">
        <v>0.378</v>
      </c>
      <c r="I69" s="301">
        <f>E69*H69</f>
        <v>430.2396</v>
      </c>
      <c r="J69" s="300">
        <v>0</v>
      </c>
      <c r="K69" s="301">
        <f>E69*J69</f>
        <v>0</v>
      </c>
      <c r="O69" s="293">
        <v>2</v>
      </c>
      <c r="AA69" s="262">
        <v>1</v>
      </c>
      <c r="AB69" s="262">
        <v>1</v>
      </c>
      <c r="AC69" s="262">
        <v>1</v>
      </c>
      <c r="AZ69" s="262">
        <v>1</v>
      </c>
      <c r="BA69" s="262">
        <f>IF(AZ69=1,G69,0)</f>
        <v>0</v>
      </c>
      <c r="BB69" s="262">
        <f>IF(AZ69=2,G69,0)</f>
        <v>0</v>
      </c>
      <c r="BC69" s="262">
        <f>IF(AZ69=3,G69,0)</f>
        <v>0</v>
      </c>
      <c r="BD69" s="262">
        <f>IF(AZ69=4,G69,0)</f>
        <v>0</v>
      </c>
      <c r="BE69" s="262">
        <f>IF(AZ69=5,G69,0)</f>
        <v>0</v>
      </c>
      <c r="CA69" s="293">
        <v>1</v>
      </c>
      <c r="CB69" s="293">
        <v>1</v>
      </c>
    </row>
    <row r="70" spans="1:80" x14ac:dyDescent="0.2">
      <c r="A70" s="302"/>
      <c r="B70" s="309"/>
      <c r="C70" s="310" t="s">
        <v>3125</v>
      </c>
      <c r="D70" s="311"/>
      <c r="E70" s="312">
        <v>776.5</v>
      </c>
      <c r="F70" s="313"/>
      <c r="G70" s="314"/>
      <c r="H70" s="315"/>
      <c r="I70" s="307"/>
      <c r="J70" s="316"/>
      <c r="K70" s="307"/>
      <c r="M70" s="308" t="s">
        <v>3125</v>
      </c>
      <c r="O70" s="293"/>
    </row>
    <row r="71" spans="1:80" x14ac:dyDescent="0.2">
      <c r="A71" s="302"/>
      <c r="B71" s="309"/>
      <c r="C71" s="310" t="s">
        <v>3126</v>
      </c>
      <c r="D71" s="311"/>
      <c r="E71" s="312">
        <v>340</v>
      </c>
      <c r="F71" s="313"/>
      <c r="G71" s="314"/>
      <c r="H71" s="315"/>
      <c r="I71" s="307"/>
      <c r="J71" s="316"/>
      <c r="K71" s="307"/>
      <c r="M71" s="308" t="s">
        <v>3126</v>
      </c>
      <c r="O71" s="293"/>
    </row>
    <row r="72" spans="1:80" x14ac:dyDescent="0.2">
      <c r="A72" s="302"/>
      <c r="B72" s="309"/>
      <c r="C72" s="310" t="s">
        <v>3127</v>
      </c>
      <c r="D72" s="311"/>
      <c r="E72" s="312">
        <v>21.7</v>
      </c>
      <c r="F72" s="313"/>
      <c r="G72" s="314"/>
      <c r="H72" s="315"/>
      <c r="I72" s="307"/>
      <c r="J72" s="316"/>
      <c r="K72" s="307"/>
      <c r="M72" s="308" t="s">
        <v>3127</v>
      </c>
      <c r="O72" s="293"/>
    </row>
    <row r="73" spans="1:80" x14ac:dyDescent="0.2">
      <c r="A73" s="294">
        <v>29</v>
      </c>
      <c r="B73" s="295" t="s">
        <v>3128</v>
      </c>
      <c r="C73" s="296" t="s">
        <v>3129</v>
      </c>
      <c r="D73" s="297" t="s">
        <v>195</v>
      </c>
      <c r="E73" s="298">
        <v>1210</v>
      </c>
      <c r="F73" s="298">
        <v>0</v>
      </c>
      <c r="G73" s="299">
        <f>E73*F73</f>
        <v>0</v>
      </c>
      <c r="H73" s="300">
        <v>0.36833999999998901</v>
      </c>
      <c r="I73" s="301">
        <f>E73*H73</f>
        <v>445.69139999998669</v>
      </c>
      <c r="J73" s="300">
        <v>0</v>
      </c>
      <c r="K73" s="301">
        <f>E73*J73</f>
        <v>0</v>
      </c>
      <c r="O73" s="293">
        <v>2</v>
      </c>
      <c r="AA73" s="262">
        <v>1</v>
      </c>
      <c r="AB73" s="262">
        <v>1</v>
      </c>
      <c r="AC73" s="262">
        <v>1</v>
      </c>
      <c r="AZ73" s="262">
        <v>1</v>
      </c>
      <c r="BA73" s="262">
        <f>IF(AZ73=1,G73,0)</f>
        <v>0</v>
      </c>
      <c r="BB73" s="262">
        <f>IF(AZ73=2,G73,0)</f>
        <v>0</v>
      </c>
      <c r="BC73" s="262">
        <f>IF(AZ73=3,G73,0)</f>
        <v>0</v>
      </c>
      <c r="BD73" s="262">
        <f>IF(AZ73=4,G73,0)</f>
        <v>0</v>
      </c>
      <c r="BE73" s="262">
        <f>IF(AZ73=5,G73,0)</f>
        <v>0</v>
      </c>
      <c r="CA73" s="293">
        <v>1</v>
      </c>
      <c r="CB73" s="293">
        <v>1</v>
      </c>
    </row>
    <row r="74" spans="1:80" x14ac:dyDescent="0.2">
      <c r="A74" s="294">
        <v>30</v>
      </c>
      <c r="B74" s="295" t="s">
        <v>3130</v>
      </c>
      <c r="C74" s="296" t="s">
        <v>3131</v>
      </c>
      <c r="D74" s="297" t="s">
        <v>195</v>
      </c>
      <c r="E74" s="298">
        <v>1210</v>
      </c>
      <c r="F74" s="298">
        <v>0</v>
      </c>
      <c r="G74" s="299">
        <f>E74*F74</f>
        <v>0</v>
      </c>
      <c r="H74" s="300">
        <v>0.21100000000001301</v>
      </c>
      <c r="I74" s="301">
        <f>E74*H74</f>
        <v>255.31000000001575</v>
      </c>
      <c r="J74" s="300">
        <v>0</v>
      </c>
      <c r="K74" s="301">
        <f>E74*J74</f>
        <v>0</v>
      </c>
      <c r="O74" s="293">
        <v>2</v>
      </c>
      <c r="AA74" s="262">
        <v>1</v>
      </c>
      <c r="AB74" s="262">
        <v>1</v>
      </c>
      <c r="AC74" s="262">
        <v>1</v>
      </c>
      <c r="AZ74" s="262">
        <v>1</v>
      </c>
      <c r="BA74" s="262">
        <f>IF(AZ74=1,G74,0)</f>
        <v>0</v>
      </c>
      <c r="BB74" s="262">
        <f>IF(AZ74=2,G74,0)</f>
        <v>0</v>
      </c>
      <c r="BC74" s="262">
        <f>IF(AZ74=3,G74,0)</f>
        <v>0</v>
      </c>
      <c r="BD74" s="262">
        <f>IF(AZ74=4,G74,0)</f>
        <v>0</v>
      </c>
      <c r="BE74" s="262">
        <f>IF(AZ74=5,G74,0)</f>
        <v>0</v>
      </c>
      <c r="CA74" s="293">
        <v>1</v>
      </c>
      <c r="CB74" s="293">
        <v>1</v>
      </c>
    </row>
    <row r="75" spans="1:80" x14ac:dyDescent="0.2">
      <c r="A75" s="294">
        <v>31</v>
      </c>
      <c r="B75" s="295" t="s">
        <v>3132</v>
      </c>
      <c r="C75" s="296" t="s">
        <v>3133</v>
      </c>
      <c r="D75" s="297" t="s">
        <v>195</v>
      </c>
      <c r="E75" s="298">
        <v>187</v>
      </c>
      <c r="F75" s="298">
        <v>0</v>
      </c>
      <c r="G75" s="299">
        <f>E75*F75</f>
        <v>0</v>
      </c>
      <c r="H75" s="300">
        <v>0.30651</v>
      </c>
      <c r="I75" s="301">
        <f>E75*H75</f>
        <v>57.317370000000004</v>
      </c>
      <c r="J75" s="300">
        <v>0</v>
      </c>
      <c r="K75" s="301">
        <f>E75*J75</f>
        <v>0</v>
      </c>
      <c r="O75" s="293">
        <v>2</v>
      </c>
      <c r="AA75" s="262">
        <v>1</v>
      </c>
      <c r="AB75" s="262">
        <v>1</v>
      </c>
      <c r="AC75" s="262">
        <v>1</v>
      </c>
      <c r="AZ75" s="262">
        <v>1</v>
      </c>
      <c r="BA75" s="262">
        <f>IF(AZ75=1,G75,0)</f>
        <v>0</v>
      </c>
      <c r="BB75" s="262">
        <f>IF(AZ75=2,G75,0)</f>
        <v>0</v>
      </c>
      <c r="BC75" s="262">
        <f>IF(AZ75=3,G75,0)</f>
        <v>0</v>
      </c>
      <c r="BD75" s="262">
        <f>IF(AZ75=4,G75,0)</f>
        <v>0</v>
      </c>
      <c r="BE75" s="262">
        <f>IF(AZ75=5,G75,0)</f>
        <v>0</v>
      </c>
      <c r="CA75" s="293">
        <v>1</v>
      </c>
      <c r="CB75" s="293">
        <v>1</v>
      </c>
    </row>
    <row r="76" spans="1:80" x14ac:dyDescent="0.2">
      <c r="A76" s="302"/>
      <c r="B76" s="303"/>
      <c r="C76" s="304" t="s">
        <v>3058</v>
      </c>
      <c r="D76" s="305"/>
      <c r="E76" s="305"/>
      <c r="F76" s="305"/>
      <c r="G76" s="306"/>
      <c r="I76" s="307"/>
      <c r="K76" s="307"/>
      <c r="L76" s="308" t="s">
        <v>3058</v>
      </c>
      <c r="O76" s="293">
        <v>3</v>
      </c>
    </row>
    <row r="77" spans="1:80" x14ac:dyDescent="0.2">
      <c r="A77" s="302"/>
      <c r="B77" s="303"/>
      <c r="C77" s="304" t="s">
        <v>3134</v>
      </c>
      <c r="D77" s="305"/>
      <c r="E77" s="305"/>
      <c r="F77" s="305"/>
      <c r="G77" s="306"/>
      <c r="I77" s="307"/>
      <c r="K77" s="307"/>
      <c r="L77" s="308" t="s">
        <v>3134</v>
      </c>
      <c r="O77" s="293">
        <v>3</v>
      </c>
    </row>
    <row r="78" spans="1:80" x14ac:dyDescent="0.2">
      <c r="A78" s="294">
        <v>32</v>
      </c>
      <c r="B78" s="295" t="s">
        <v>3135</v>
      </c>
      <c r="C78" s="296" t="s">
        <v>3136</v>
      </c>
      <c r="D78" s="297" t="s">
        <v>195</v>
      </c>
      <c r="E78" s="298">
        <v>1210</v>
      </c>
      <c r="F78" s="298">
        <v>0</v>
      </c>
      <c r="G78" s="299">
        <f>E78*F78</f>
        <v>0</v>
      </c>
      <c r="H78" s="300">
        <v>6.0100000000033998E-3</v>
      </c>
      <c r="I78" s="301">
        <f>E78*H78</f>
        <v>7.2721000000041141</v>
      </c>
      <c r="J78" s="300">
        <v>0</v>
      </c>
      <c r="K78" s="301">
        <f>E78*J78</f>
        <v>0</v>
      </c>
      <c r="O78" s="293">
        <v>2</v>
      </c>
      <c r="AA78" s="262">
        <v>1</v>
      </c>
      <c r="AB78" s="262">
        <v>1</v>
      </c>
      <c r="AC78" s="262">
        <v>1</v>
      </c>
      <c r="AZ78" s="262">
        <v>1</v>
      </c>
      <c r="BA78" s="262">
        <f>IF(AZ78=1,G78,0)</f>
        <v>0</v>
      </c>
      <c r="BB78" s="262">
        <f>IF(AZ78=2,G78,0)</f>
        <v>0</v>
      </c>
      <c r="BC78" s="262">
        <f>IF(AZ78=3,G78,0)</f>
        <v>0</v>
      </c>
      <c r="BD78" s="262">
        <f>IF(AZ78=4,G78,0)</f>
        <v>0</v>
      </c>
      <c r="BE78" s="262">
        <f>IF(AZ78=5,G78,0)</f>
        <v>0</v>
      </c>
      <c r="CA78" s="293">
        <v>1</v>
      </c>
      <c r="CB78" s="293">
        <v>1</v>
      </c>
    </row>
    <row r="79" spans="1:80" x14ac:dyDescent="0.2">
      <c r="A79" s="294">
        <v>33</v>
      </c>
      <c r="B79" s="295" t="s">
        <v>3137</v>
      </c>
      <c r="C79" s="296" t="s">
        <v>3138</v>
      </c>
      <c r="D79" s="297" t="s">
        <v>195</v>
      </c>
      <c r="E79" s="298">
        <v>2420</v>
      </c>
      <c r="F79" s="298">
        <v>0</v>
      </c>
      <c r="G79" s="299">
        <f>E79*F79</f>
        <v>0</v>
      </c>
      <c r="H79" s="300">
        <v>7.0999999999976605E-4</v>
      </c>
      <c r="I79" s="301">
        <f>E79*H79</f>
        <v>1.7181999999994337</v>
      </c>
      <c r="J79" s="300">
        <v>0</v>
      </c>
      <c r="K79" s="301">
        <f>E79*J79</f>
        <v>0</v>
      </c>
      <c r="O79" s="293">
        <v>2</v>
      </c>
      <c r="AA79" s="262">
        <v>1</v>
      </c>
      <c r="AB79" s="262">
        <v>1</v>
      </c>
      <c r="AC79" s="262">
        <v>1</v>
      </c>
      <c r="AZ79" s="262">
        <v>1</v>
      </c>
      <c r="BA79" s="262">
        <f>IF(AZ79=1,G79,0)</f>
        <v>0</v>
      </c>
      <c r="BB79" s="262">
        <f>IF(AZ79=2,G79,0)</f>
        <v>0</v>
      </c>
      <c r="BC79" s="262">
        <f>IF(AZ79=3,G79,0)</f>
        <v>0</v>
      </c>
      <c r="BD79" s="262">
        <f>IF(AZ79=4,G79,0)</f>
        <v>0</v>
      </c>
      <c r="BE79" s="262">
        <f>IF(AZ79=5,G79,0)</f>
        <v>0</v>
      </c>
      <c r="CA79" s="293">
        <v>1</v>
      </c>
      <c r="CB79" s="293">
        <v>1</v>
      </c>
    </row>
    <row r="80" spans="1:80" x14ac:dyDescent="0.2">
      <c r="A80" s="302"/>
      <c r="B80" s="309"/>
      <c r="C80" s="310" t="s">
        <v>3139</v>
      </c>
      <c r="D80" s="311"/>
      <c r="E80" s="312">
        <v>2420</v>
      </c>
      <c r="F80" s="313"/>
      <c r="G80" s="314"/>
      <c r="H80" s="315"/>
      <c r="I80" s="307"/>
      <c r="J80" s="316"/>
      <c r="K80" s="307"/>
      <c r="M80" s="308" t="s">
        <v>3139</v>
      </c>
      <c r="O80" s="293"/>
    </row>
    <row r="81" spans="1:80" x14ac:dyDescent="0.2">
      <c r="A81" s="294">
        <v>34</v>
      </c>
      <c r="B81" s="295" t="s">
        <v>3140</v>
      </c>
      <c r="C81" s="296" t="s">
        <v>3141</v>
      </c>
      <c r="D81" s="297" t="s">
        <v>195</v>
      </c>
      <c r="E81" s="298">
        <v>1210</v>
      </c>
      <c r="F81" s="298">
        <v>0</v>
      </c>
      <c r="G81" s="299">
        <f>E81*F81</f>
        <v>0</v>
      </c>
      <c r="H81" s="300">
        <v>0.101409999999987</v>
      </c>
      <c r="I81" s="301">
        <f>E81*H81</f>
        <v>122.70609999998426</v>
      </c>
      <c r="J81" s="300">
        <v>0</v>
      </c>
      <c r="K81" s="301">
        <f>E81*J81</f>
        <v>0</v>
      </c>
      <c r="O81" s="293">
        <v>2</v>
      </c>
      <c r="AA81" s="262">
        <v>1</v>
      </c>
      <c r="AB81" s="262">
        <v>1</v>
      </c>
      <c r="AC81" s="262">
        <v>1</v>
      </c>
      <c r="AZ81" s="262">
        <v>1</v>
      </c>
      <c r="BA81" s="262">
        <f>IF(AZ81=1,G81,0)</f>
        <v>0</v>
      </c>
      <c r="BB81" s="262">
        <f>IF(AZ81=2,G81,0)</f>
        <v>0</v>
      </c>
      <c r="BC81" s="262">
        <f>IF(AZ81=3,G81,0)</f>
        <v>0</v>
      </c>
      <c r="BD81" s="262">
        <f>IF(AZ81=4,G81,0)</f>
        <v>0</v>
      </c>
      <c r="BE81" s="262">
        <f>IF(AZ81=5,G81,0)</f>
        <v>0</v>
      </c>
      <c r="CA81" s="293">
        <v>1</v>
      </c>
      <c r="CB81" s="293">
        <v>1</v>
      </c>
    </row>
    <row r="82" spans="1:80" x14ac:dyDescent="0.2">
      <c r="A82" s="294">
        <v>35</v>
      </c>
      <c r="B82" s="295" t="s">
        <v>3142</v>
      </c>
      <c r="C82" s="296" t="s">
        <v>3143</v>
      </c>
      <c r="D82" s="297" t="s">
        <v>195</v>
      </c>
      <c r="E82" s="298">
        <v>5.0999999999999996</v>
      </c>
      <c r="F82" s="298">
        <v>0</v>
      </c>
      <c r="G82" s="299">
        <f>E82*F82</f>
        <v>0</v>
      </c>
      <c r="H82" s="300">
        <v>0.13149999999996001</v>
      </c>
      <c r="I82" s="301">
        <f>E82*H82</f>
        <v>0.67064999999979602</v>
      </c>
      <c r="J82" s="300">
        <v>0</v>
      </c>
      <c r="K82" s="301">
        <f>E82*J82</f>
        <v>0</v>
      </c>
      <c r="O82" s="293">
        <v>2</v>
      </c>
      <c r="AA82" s="262">
        <v>1</v>
      </c>
      <c r="AB82" s="262">
        <v>1</v>
      </c>
      <c r="AC82" s="262">
        <v>1</v>
      </c>
      <c r="AZ82" s="262">
        <v>1</v>
      </c>
      <c r="BA82" s="262">
        <f>IF(AZ82=1,G82,0)</f>
        <v>0</v>
      </c>
      <c r="BB82" s="262">
        <f>IF(AZ82=2,G82,0)</f>
        <v>0</v>
      </c>
      <c r="BC82" s="262">
        <f>IF(AZ82=3,G82,0)</f>
        <v>0</v>
      </c>
      <c r="BD82" s="262">
        <f>IF(AZ82=4,G82,0)</f>
        <v>0</v>
      </c>
      <c r="BE82" s="262">
        <f>IF(AZ82=5,G82,0)</f>
        <v>0</v>
      </c>
      <c r="CA82" s="293">
        <v>1</v>
      </c>
      <c r="CB82" s="293">
        <v>1</v>
      </c>
    </row>
    <row r="83" spans="1:80" x14ac:dyDescent="0.2">
      <c r="A83" s="302"/>
      <c r="B83" s="309"/>
      <c r="C83" s="310" t="s">
        <v>3144</v>
      </c>
      <c r="D83" s="311"/>
      <c r="E83" s="312">
        <v>5.0999999999999996</v>
      </c>
      <c r="F83" s="313"/>
      <c r="G83" s="314"/>
      <c r="H83" s="315"/>
      <c r="I83" s="307"/>
      <c r="J83" s="316"/>
      <c r="K83" s="307"/>
      <c r="M83" s="308" t="s">
        <v>3144</v>
      </c>
      <c r="O83" s="293"/>
    </row>
    <row r="84" spans="1:80" x14ac:dyDescent="0.2">
      <c r="A84" s="294">
        <v>36</v>
      </c>
      <c r="B84" s="295" t="s">
        <v>3145</v>
      </c>
      <c r="C84" s="296" t="s">
        <v>3146</v>
      </c>
      <c r="D84" s="297" t="s">
        <v>195</v>
      </c>
      <c r="E84" s="298">
        <v>190.74</v>
      </c>
      <c r="F84" s="298">
        <v>0</v>
      </c>
      <c r="G84" s="299">
        <f>E84*F84</f>
        <v>0</v>
      </c>
      <c r="H84" s="300">
        <v>0.172450000000026</v>
      </c>
      <c r="I84" s="301">
        <f>E84*H84</f>
        <v>32.893113000004959</v>
      </c>
      <c r="J84" s="300">
        <v>0</v>
      </c>
      <c r="K84" s="301">
        <f>E84*J84</f>
        <v>0</v>
      </c>
      <c r="O84" s="293">
        <v>2</v>
      </c>
      <c r="AA84" s="262">
        <v>1</v>
      </c>
      <c r="AB84" s="262">
        <v>1</v>
      </c>
      <c r="AC84" s="262">
        <v>1</v>
      </c>
      <c r="AZ84" s="262">
        <v>1</v>
      </c>
      <c r="BA84" s="262">
        <f>IF(AZ84=1,G84,0)</f>
        <v>0</v>
      </c>
      <c r="BB84" s="262">
        <f>IF(AZ84=2,G84,0)</f>
        <v>0</v>
      </c>
      <c r="BC84" s="262">
        <f>IF(AZ84=3,G84,0)</f>
        <v>0</v>
      </c>
      <c r="BD84" s="262">
        <f>IF(AZ84=4,G84,0)</f>
        <v>0</v>
      </c>
      <c r="BE84" s="262">
        <f>IF(AZ84=5,G84,0)</f>
        <v>0</v>
      </c>
      <c r="CA84" s="293">
        <v>1</v>
      </c>
      <c r="CB84" s="293">
        <v>1</v>
      </c>
    </row>
    <row r="85" spans="1:80" x14ac:dyDescent="0.2">
      <c r="A85" s="302"/>
      <c r="B85" s="309"/>
      <c r="C85" s="310" t="s">
        <v>3147</v>
      </c>
      <c r="D85" s="311"/>
      <c r="E85" s="312">
        <v>190.74</v>
      </c>
      <c r="F85" s="313"/>
      <c r="G85" s="314"/>
      <c r="H85" s="315"/>
      <c r="I85" s="307"/>
      <c r="J85" s="316"/>
      <c r="K85" s="307"/>
      <c r="M85" s="308" t="s">
        <v>3147</v>
      </c>
      <c r="O85" s="293"/>
    </row>
    <row r="86" spans="1:80" x14ac:dyDescent="0.2">
      <c r="A86" s="294">
        <v>37</v>
      </c>
      <c r="B86" s="295" t="s">
        <v>3148</v>
      </c>
      <c r="C86" s="296" t="s">
        <v>3149</v>
      </c>
      <c r="D86" s="297" t="s">
        <v>195</v>
      </c>
      <c r="E86" s="298">
        <v>7.9560000000000004</v>
      </c>
      <c r="F86" s="298">
        <v>0</v>
      </c>
      <c r="G86" s="299">
        <f>E86*F86</f>
        <v>0</v>
      </c>
      <c r="H86" s="300">
        <v>0.12953999999990601</v>
      </c>
      <c r="I86" s="301">
        <f>E86*H86</f>
        <v>1.0306202399992523</v>
      </c>
      <c r="J86" s="300">
        <v>0</v>
      </c>
      <c r="K86" s="301">
        <f>E86*J86</f>
        <v>0</v>
      </c>
      <c r="O86" s="293">
        <v>2</v>
      </c>
      <c r="AA86" s="262">
        <v>1</v>
      </c>
      <c r="AB86" s="262">
        <v>1</v>
      </c>
      <c r="AC86" s="262">
        <v>1</v>
      </c>
      <c r="AZ86" s="262">
        <v>1</v>
      </c>
      <c r="BA86" s="262">
        <f>IF(AZ86=1,G86,0)</f>
        <v>0</v>
      </c>
      <c r="BB86" s="262">
        <f>IF(AZ86=2,G86,0)</f>
        <v>0</v>
      </c>
      <c r="BC86" s="262">
        <f>IF(AZ86=3,G86,0)</f>
        <v>0</v>
      </c>
      <c r="BD86" s="262">
        <f>IF(AZ86=4,G86,0)</f>
        <v>0</v>
      </c>
      <c r="BE86" s="262">
        <f>IF(AZ86=5,G86,0)</f>
        <v>0</v>
      </c>
      <c r="CA86" s="293">
        <v>1</v>
      </c>
      <c r="CB86" s="293">
        <v>1</v>
      </c>
    </row>
    <row r="87" spans="1:80" x14ac:dyDescent="0.2">
      <c r="A87" s="302"/>
      <c r="B87" s="309"/>
      <c r="C87" s="310" t="s">
        <v>3150</v>
      </c>
      <c r="D87" s="311"/>
      <c r="E87" s="312">
        <v>7.9560000000000004</v>
      </c>
      <c r="F87" s="313"/>
      <c r="G87" s="314"/>
      <c r="H87" s="315"/>
      <c r="I87" s="307"/>
      <c r="J87" s="316"/>
      <c r="K87" s="307"/>
      <c r="M87" s="308" t="s">
        <v>3150</v>
      </c>
      <c r="O87" s="293"/>
    </row>
    <row r="88" spans="1:80" x14ac:dyDescent="0.2">
      <c r="A88" s="294">
        <v>38</v>
      </c>
      <c r="B88" s="295" t="s">
        <v>3151</v>
      </c>
      <c r="C88" s="296" t="s">
        <v>3152</v>
      </c>
      <c r="D88" s="297" t="s">
        <v>195</v>
      </c>
      <c r="E88" s="298">
        <v>7.9560000000000004</v>
      </c>
      <c r="F88" s="298">
        <v>0</v>
      </c>
      <c r="G88" s="299">
        <f>E88*F88</f>
        <v>0</v>
      </c>
      <c r="H88" s="300">
        <v>0.12953999999990601</v>
      </c>
      <c r="I88" s="301">
        <f>E88*H88</f>
        <v>1.0306202399992523</v>
      </c>
      <c r="J88" s="300">
        <v>0</v>
      </c>
      <c r="K88" s="301">
        <f>E88*J88</f>
        <v>0</v>
      </c>
      <c r="O88" s="293">
        <v>2</v>
      </c>
      <c r="AA88" s="262">
        <v>1</v>
      </c>
      <c r="AB88" s="262">
        <v>1</v>
      </c>
      <c r="AC88" s="262">
        <v>1</v>
      </c>
      <c r="AZ88" s="262">
        <v>1</v>
      </c>
      <c r="BA88" s="262">
        <f>IF(AZ88=1,G88,0)</f>
        <v>0</v>
      </c>
      <c r="BB88" s="262">
        <f>IF(AZ88=2,G88,0)</f>
        <v>0</v>
      </c>
      <c r="BC88" s="262">
        <f>IF(AZ88=3,G88,0)</f>
        <v>0</v>
      </c>
      <c r="BD88" s="262">
        <f>IF(AZ88=4,G88,0)</f>
        <v>0</v>
      </c>
      <c r="BE88" s="262">
        <f>IF(AZ88=5,G88,0)</f>
        <v>0</v>
      </c>
      <c r="CA88" s="293">
        <v>1</v>
      </c>
      <c r="CB88" s="293">
        <v>1</v>
      </c>
    </row>
    <row r="89" spans="1:80" x14ac:dyDescent="0.2">
      <c r="A89" s="302"/>
      <c r="B89" s="309"/>
      <c r="C89" s="310" t="s">
        <v>3150</v>
      </c>
      <c r="D89" s="311"/>
      <c r="E89" s="312">
        <v>7.9560000000000004</v>
      </c>
      <c r="F89" s="313"/>
      <c r="G89" s="314"/>
      <c r="H89" s="315"/>
      <c r="I89" s="307"/>
      <c r="J89" s="316"/>
      <c r="K89" s="307"/>
      <c r="M89" s="308" t="s">
        <v>3150</v>
      </c>
      <c r="O89" s="293"/>
    </row>
    <row r="90" spans="1:80" x14ac:dyDescent="0.2">
      <c r="A90" s="294">
        <v>39</v>
      </c>
      <c r="B90" s="295" t="s">
        <v>210</v>
      </c>
      <c r="C90" s="296" t="s">
        <v>211</v>
      </c>
      <c r="D90" s="297" t="s">
        <v>195</v>
      </c>
      <c r="E90" s="298">
        <v>158</v>
      </c>
      <c r="F90" s="298">
        <v>0</v>
      </c>
      <c r="G90" s="299">
        <f>E90*F90</f>
        <v>0</v>
      </c>
      <c r="H90" s="300">
        <v>7.3899999999980495E-2</v>
      </c>
      <c r="I90" s="301">
        <f>E90*H90</f>
        <v>11.676199999996918</v>
      </c>
      <c r="J90" s="300">
        <v>0</v>
      </c>
      <c r="K90" s="301">
        <f>E90*J90</f>
        <v>0</v>
      </c>
      <c r="O90" s="293">
        <v>2</v>
      </c>
      <c r="AA90" s="262">
        <v>1</v>
      </c>
      <c r="AB90" s="262">
        <v>1</v>
      </c>
      <c r="AC90" s="262">
        <v>1</v>
      </c>
      <c r="AZ90" s="262">
        <v>1</v>
      </c>
      <c r="BA90" s="262">
        <f>IF(AZ90=1,G90,0)</f>
        <v>0</v>
      </c>
      <c r="BB90" s="262">
        <f>IF(AZ90=2,G90,0)</f>
        <v>0</v>
      </c>
      <c r="BC90" s="262">
        <f>IF(AZ90=3,G90,0)</f>
        <v>0</v>
      </c>
      <c r="BD90" s="262">
        <f>IF(AZ90=4,G90,0)</f>
        <v>0</v>
      </c>
      <c r="BE90" s="262">
        <f>IF(AZ90=5,G90,0)</f>
        <v>0</v>
      </c>
      <c r="CA90" s="293">
        <v>1</v>
      </c>
      <c r="CB90" s="293">
        <v>1</v>
      </c>
    </row>
    <row r="91" spans="1:80" x14ac:dyDescent="0.2">
      <c r="A91" s="302"/>
      <c r="B91" s="309"/>
      <c r="C91" s="310" t="s">
        <v>3153</v>
      </c>
      <c r="D91" s="311"/>
      <c r="E91" s="312">
        <v>158</v>
      </c>
      <c r="F91" s="313"/>
      <c r="G91" s="314"/>
      <c r="H91" s="315"/>
      <c r="I91" s="307"/>
      <c r="J91" s="316"/>
      <c r="K91" s="307"/>
      <c r="M91" s="308" t="s">
        <v>3153</v>
      </c>
      <c r="O91" s="293"/>
    </row>
    <row r="92" spans="1:80" x14ac:dyDescent="0.2">
      <c r="A92" s="294">
        <v>40</v>
      </c>
      <c r="B92" s="295" t="s">
        <v>3154</v>
      </c>
      <c r="C92" s="296" t="s">
        <v>3155</v>
      </c>
      <c r="D92" s="297" t="s">
        <v>195</v>
      </c>
      <c r="E92" s="298">
        <v>187</v>
      </c>
      <c r="F92" s="298">
        <v>0</v>
      </c>
      <c r="G92" s="299">
        <f>E92*F92</f>
        <v>0</v>
      </c>
      <c r="H92" s="300">
        <v>7.3899999999980495E-2</v>
      </c>
      <c r="I92" s="301">
        <f>E92*H92</f>
        <v>13.819299999996353</v>
      </c>
      <c r="J92" s="300">
        <v>0</v>
      </c>
      <c r="K92" s="301">
        <f>E92*J92</f>
        <v>0</v>
      </c>
      <c r="O92" s="293">
        <v>2</v>
      </c>
      <c r="AA92" s="262">
        <v>1</v>
      </c>
      <c r="AB92" s="262">
        <v>1</v>
      </c>
      <c r="AC92" s="262">
        <v>1</v>
      </c>
      <c r="AZ92" s="262">
        <v>1</v>
      </c>
      <c r="BA92" s="262">
        <f>IF(AZ92=1,G92,0)</f>
        <v>0</v>
      </c>
      <c r="BB92" s="262">
        <f>IF(AZ92=2,G92,0)</f>
        <v>0</v>
      </c>
      <c r="BC92" s="262">
        <f>IF(AZ92=3,G92,0)</f>
        <v>0</v>
      </c>
      <c r="BD92" s="262">
        <f>IF(AZ92=4,G92,0)</f>
        <v>0</v>
      </c>
      <c r="BE92" s="262">
        <f>IF(AZ92=5,G92,0)</f>
        <v>0</v>
      </c>
      <c r="CA92" s="293">
        <v>1</v>
      </c>
      <c r="CB92" s="293">
        <v>1</v>
      </c>
    </row>
    <row r="93" spans="1:80" x14ac:dyDescent="0.2">
      <c r="A93" s="294">
        <v>41</v>
      </c>
      <c r="B93" s="295" t="s">
        <v>2060</v>
      </c>
      <c r="C93" s="296" t="s">
        <v>2061</v>
      </c>
      <c r="D93" s="297" t="s">
        <v>202</v>
      </c>
      <c r="E93" s="298">
        <v>75</v>
      </c>
      <c r="F93" s="298">
        <v>0</v>
      </c>
      <c r="G93" s="299">
        <f>E93*F93</f>
        <v>0</v>
      </c>
      <c r="H93" s="300">
        <v>3.2999999999994102E-4</v>
      </c>
      <c r="I93" s="301">
        <f>E93*H93</f>
        <v>2.4749999999995578E-2</v>
      </c>
      <c r="J93" s="300">
        <v>0</v>
      </c>
      <c r="K93" s="301">
        <f>E93*J93</f>
        <v>0</v>
      </c>
      <c r="O93" s="293">
        <v>2</v>
      </c>
      <c r="AA93" s="262">
        <v>1</v>
      </c>
      <c r="AB93" s="262">
        <v>1</v>
      </c>
      <c r="AC93" s="262">
        <v>1</v>
      </c>
      <c r="AZ93" s="262">
        <v>1</v>
      </c>
      <c r="BA93" s="262">
        <f>IF(AZ93=1,G93,0)</f>
        <v>0</v>
      </c>
      <c r="BB93" s="262">
        <f>IF(AZ93=2,G93,0)</f>
        <v>0</v>
      </c>
      <c r="BC93" s="262">
        <f>IF(AZ93=3,G93,0)</f>
        <v>0</v>
      </c>
      <c r="BD93" s="262">
        <f>IF(AZ93=4,G93,0)</f>
        <v>0</v>
      </c>
      <c r="BE93" s="262">
        <f>IF(AZ93=5,G93,0)</f>
        <v>0</v>
      </c>
      <c r="CA93" s="293">
        <v>1</v>
      </c>
      <c r="CB93" s="293">
        <v>1</v>
      </c>
    </row>
    <row r="94" spans="1:80" x14ac:dyDescent="0.2">
      <c r="A94" s="294">
        <v>42</v>
      </c>
      <c r="B94" s="295" t="s">
        <v>2122</v>
      </c>
      <c r="C94" s="296" t="s">
        <v>2123</v>
      </c>
      <c r="D94" s="297" t="s">
        <v>202</v>
      </c>
      <c r="E94" s="298">
        <v>90</v>
      </c>
      <c r="F94" s="298">
        <v>0</v>
      </c>
      <c r="G94" s="299">
        <f>E94*F94</f>
        <v>0</v>
      </c>
      <c r="H94" s="300">
        <v>3.6000000000013799E-4</v>
      </c>
      <c r="I94" s="301">
        <f>E94*H94</f>
        <v>3.2400000000012419E-2</v>
      </c>
      <c r="J94" s="300">
        <v>0</v>
      </c>
      <c r="K94" s="301">
        <f>E94*J94</f>
        <v>0</v>
      </c>
      <c r="O94" s="293">
        <v>2</v>
      </c>
      <c r="AA94" s="262">
        <v>1</v>
      </c>
      <c r="AB94" s="262">
        <v>1</v>
      </c>
      <c r="AC94" s="262">
        <v>1</v>
      </c>
      <c r="AZ94" s="262">
        <v>1</v>
      </c>
      <c r="BA94" s="262">
        <f>IF(AZ94=1,G94,0)</f>
        <v>0</v>
      </c>
      <c r="BB94" s="262">
        <f>IF(AZ94=2,G94,0)</f>
        <v>0</v>
      </c>
      <c r="BC94" s="262">
        <f>IF(AZ94=3,G94,0)</f>
        <v>0</v>
      </c>
      <c r="BD94" s="262">
        <f>IF(AZ94=4,G94,0)</f>
        <v>0</v>
      </c>
      <c r="BE94" s="262">
        <f>IF(AZ94=5,G94,0)</f>
        <v>0</v>
      </c>
      <c r="CA94" s="293">
        <v>1</v>
      </c>
      <c r="CB94" s="293">
        <v>1</v>
      </c>
    </row>
    <row r="95" spans="1:80" x14ac:dyDescent="0.2">
      <c r="A95" s="294">
        <v>43</v>
      </c>
      <c r="B95" s="295" t="s">
        <v>3156</v>
      </c>
      <c r="C95" s="296" t="s">
        <v>3157</v>
      </c>
      <c r="D95" s="297" t="s">
        <v>265</v>
      </c>
      <c r="E95" s="298">
        <v>2</v>
      </c>
      <c r="F95" s="298">
        <v>0</v>
      </c>
      <c r="G95" s="299">
        <f>E95*F95</f>
        <v>0</v>
      </c>
      <c r="H95" s="300">
        <v>0.88821999999981904</v>
      </c>
      <c r="I95" s="301">
        <f>E95*H95</f>
        <v>1.7764399999996381</v>
      </c>
      <c r="J95" s="300">
        <v>0</v>
      </c>
      <c r="K95" s="301">
        <f>E95*J95</f>
        <v>0</v>
      </c>
      <c r="O95" s="293">
        <v>2</v>
      </c>
      <c r="AA95" s="262">
        <v>1</v>
      </c>
      <c r="AB95" s="262">
        <v>1</v>
      </c>
      <c r="AC95" s="262">
        <v>1</v>
      </c>
      <c r="AZ95" s="262">
        <v>1</v>
      </c>
      <c r="BA95" s="262">
        <f>IF(AZ95=1,G95,0)</f>
        <v>0</v>
      </c>
      <c r="BB95" s="262">
        <f>IF(AZ95=2,G95,0)</f>
        <v>0</v>
      </c>
      <c r="BC95" s="262">
        <f>IF(AZ95=3,G95,0)</f>
        <v>0</v>
      </c>
      <c r="BD95" s="262">
        <f>IF(AZ95=4,G95,0)</f>
        <v>0</v>
      </c>
      <c r="BE95" s="262">
        <f>IF(AZ95=5,G95,0)</f>
        <v>0</v>
      </c>
      <c r="CA95" s="293">
        <v>1</v>
      </c>
      <c r="CB95" s="293">
        <v>1</v>
      </c>
    </row>
    <row r="96" spans="1:80" x14ac:dyDescent="0.2">
      <c r="A96" s="294">
        <v>44</v>
      </c>
      <c r="B96" s="295" t="s">
        <v>3158</v>
      </c>
      <c r="C96" s="296" t="s">
        <v>3159</v>
      </c>
      <c r="D96" s="297" t="s">
        <v>265</v>
      </c>
      <c r="E96" s="298">
        <v>1</v>
      </c>
      <c r="F96" s="298">
        <v>0</v>
      </c>
      <c r="G96" s="299">
        <f>E96*F96</f>
        <v>0</v>
      </c>
      <c r="H96" s="300">
        <v>0.22271999999998099</v>
      </c>
      <c r="I96" s="301">
        <f>E96*H96</f>
        <v>0.22271999999998099</v>
      </c>
      <c r="J96" s="300">
        <v>0</v>
      </c>
      <c r="K96" s="301">
        <f>E96*J96</f>
        <v>0</v>
      </c>
      <c r="O96" s="293">
        <v>2</v>
      </c>
      <c r="AA96" s="262">
        <v>1</v>
      </c>
      <c r="AB96" s="262">
        <v>1</v>
      </c>
      <c r="AC96" s="262">
        <v>1</v>
      </c>
      <c r="AZ96" s="262">
        <v>1</v>
      </c>
      <c r="BA96" s="262">
        <f>IF(AZ96=1,G96,0)</f>
        <v>0</v>
      </c>
      <c r="BB96" s="262">
        <f>IF(AZ96=2,G96,0)</f>
        <v>0</v>
      </c>
      <c r="BC96" s="262">
        <f>IF(AZ96=3,G96,0)</f>
        <v>0</v>
      </c>
      <c r="BD96" s="262">
        <f>IF(AZ96=4,G96,0)</f>
        <v>0</v>
      </c>
      <c r="BE96" s="262">
        <f>IF(AZ96=5,G96,0)</f>
        <v>0</v>
      </c>
      <c r="CA96" s="293">
        <v>1</v>
      </c>
      <c r="CB96" s="293">
        <v>1</v>
      </c>
    </row>
    <row r="97" spans="1:80" x14ac:dyDescent="0.2">
      <c r="A97" s="294">
        <v>45</v>
      </c>
      <c r="B97" s="295" t="s">
        <v>3160</v>
      </c>
      <c r="C97" s="296" t="s">
        <v>3161</v>
      </c>
      <c r="D97" s="297" t="s">
        <v>202</v>
      </c>
      <c r="E97" s="298">
        <v>28.3</v>
      </c>
      <c r="F97" s="298">
        <v>0</v>
      </c>
      <c r="G97" s="299">
        <f>E97*F97</f>
        <v>0</v>
      </c>
      <c r="H97" s="300">
        <v>3.5999999999999999E-3</v>
      </c>
      <c r="I97" s="301">
        <f>E97*H97</f>
        <v>0.10188</v>
      </c>
      <c r="J97" s="300">
        <v>0</v>
      </c>
      <c r="K97" s="301">
        <f>E97*J97</f>
        <v>0</v>
      </c>
      <c r="O97" s="293">
        <v>2</v>
      </c>
      <c r="AA97" s="262">
        <v>1</v>
      </c>
      <c r="AB97" s="262">
        <v>1</v>
      </c>
      <c r="AC97" s="262">
        <v>1</v>
      </c>
      <c r="AZ97" s="262">
        <v>1</v>
      </c>
      <c r="BA97" s="262">
        <f>IF(AZ97=1,G97,0)</f>
        <v>0</v>
      </c>
      <c r="BB97" s="262">
        <f>IF(AZ97=2,G97,0)</f>
        <v>0</v>
      </c>
      <c r="BC97" s="262">
        <f>IF(AZ97=3,G97,0)</f>
        <v>0</v>
      </c>
      <c r="BD97" s="262">
        <f>IF(AZ97=4,G97,0)</f>
        <v>0</v>
      </c>
      <c r="BE97" s="262">
        <f>IF(AZ97=5,G97,0)</f>
        <v>0</v>
      </c>
      <c r="CA97" s="293">
        <v>1</v>
      </c>
      <c r="CB97" s="293">
        <v>1</v>
      </c>
    </row>
    <row r="98" spans="1:80" x14ac:dyDescent="0.2">
      <c r="A98" s="302"/>
      <c r="B98" s="303"/>
      <c r="C98" s="304" t="s">
        <v>3058</v>
      </c>
      <c r="D98" s="305"/>
      <c r="E98" s="305"/>
      <c r="F98" s="305"/>
      <c r="G98" s="306"/>
      <c r="I98" s="307"/>
      <c r="K98" s="307"/>
      <c r="L98" s="308" t="s">
        <v>3058</v>
      </c>
      <c r="O98" s="293">
        <v>3</v>
      </c>
    </row>
    <row r="99" spans="1:80" x14ac:dyDescent="0.2">
      <c r="A99" s="302"/>
      <c r="B99" s="303"/>
      <c r="C99" s="304" t="s">
        <v>3162</v>
      </c>
      <c r="D99" s="305"/>
      <c r="E99" s="305"/>
      <c r="F99" s="305"/>
      <c r="G99" s="306"/>
      <c r="I99" s="307"/>
      <c r="K99" s="307"/>
      <c r="L99" s="308" t="s">
        <v>3162</v>
      </c>
      <c r="O99" s="293">
        <v>3</v>
      </c>
    </row>
    <row r="100" spans="1:80" x14ac:dyDescent="0.2">
      <c r="A100" s="302"/>
      <c r="B100" s="309"/>
      <c r="C100" s="310" t="s">
        <v>3163</v>
      </c>
      <c r="D100" s="311"/>
      <c r="E100" s="312">
        <v>9.5</v>
      </c>
      <c r="F100" s="313"/>
      <c r="G100" s="314"/>
      <c r="H100" s="315"/>
      <c r="I100" s="307"/>
      <c r="J100" s="316"/>
      <c r="K100" s="307"/>
      <c r="M100" s="308" t="s">
        <v>3163</v>
      </c>
      <c r="O100" s="293"/>
    </row>
    <row r="101" spans="1:80" x14ac:dyDescent="0.2">
      <c r="A101" s="302"/>
      <c r="B101" s="309"/>
      <c r="C101" s="310" t="s">
        <v>3164</v>
      </c>
      <c r="D101" s="311"/>
      <c r="E101" s="312">
        <v>18.8</v>
      </c>
      <c r="F101" s="313"/>
      <c r="G101" s="314"/>
      <c r="H101" s="315"/>
      <c r="I101" s="307"/>
      <c r="J101" s="316"/>
      <c r="K101" s="307"/>
      <c r="M101" s="308" t="s">
        <v>3164</v>
      </c>
      <c r="O101" s="293"/>
    </row>
    <row r="102" spans="1:80" x14ac:dyDescent="0.2">
      <c r="A102" s="294">
        <v>46</v>
      </c>
      <c r="B102" s="295" t="s">
        <v>3165</v>
      </c>
      <c r="C102" s="296" t="s">
        <v>3166</v>
      </c>
      <c r="D102" s="297" t="s">
        <v>265</v>
      </c>
      <c r="E102" s="298">
        <v>2</v>
      </c>
      <c r="F102" s="298">
        <v>0</v>
      </c>
      <c r="G102" s="299">
        <f>E102*F102</f>
        <v>0</v>
      </c>
      <c r="H102" s="300">
        <v>1.35000000000036</v>
      </c>
      <c r="I102" s="301">
        <f>E102*H102</f>
        <v>2.70000000000072</v>
      </c>
      <c r="J102" s="300"/>
      <c r="K102" s="301">
        <f>E102*J102</f>
        <v>0</v>
      </c>
      <c r="O102" s="293">
        <v>2</v>
      </c>
      <c r="AA102" s="262">
        <v>3</v>
      </c>
      <c r="AB102" s="262">
        <v>1</v>
      </c>
      <c r="AC102" s="262">
        <v>59229011</v>
      </c>
      <c r="AZ102" s="262">
        <v>1</v>
      </c>
      <c r="BA102" s="262">
        <f>IF(AZ102=1,G102,0)</f>
        <v>0</v>
      </c>
      <c r="BB102" s="262">
        <f>IF(AZ102=2,G102,0)</f>
        <v>0</v>
      </c>
      <c r="BC102" s="262">
        <f>IF(AZ102=3,G102,0)</f>
        <v>0</v>
      </c>
      <c r="BD102" s="262">
        <f>IF(AZ102=4,G102,0)</f>
        <v>0</v>
      </c>
      <c r="BE102" s="262">
        <f>IF(AZ102=5,G102,0)</f>
        <v>0</v>
      </c>
      <c r="CA102" s="293">
        <v>3</v>
      </c>
      <c r="CB102" s="293">
        <v>1</v>
      </c>
    </row>
    <row r="103" spans="1:80" x14ac:dyDescent="0.2">
      <c r="A103" s="294">
        <v>47</v>
      </c>
      <c r="B103" s="295" t="s">
        <v>3167</v>
      </c>
      <c r="C103" s="296" t="s">
        <v>3168</v>
      </c>
      <c r="D103" s="297" t="s">
        <v>265</v>
      </c>
      <c r="E103" s="298">
        <v>1</v>
      </c>
      <c r="F103" s="298">
        <v>0</v>
      </c>
      <c r="G103" s="299">
        <f>E103*F103</f>
        <v>0</v>
      </c>
      <c r="H103" s="300">
        <v>1.35000000000036</v>
      </c>
      <c r="I103" s="301">
        <f>E103*H103</f>
        <v>1.35000000000036</v>
      </c>
      <c r="J103" s="300"/>
      <c r="K103" s="301">
        <f>E103*J103</f>
        <v>0</v>
      </c>
      <c r="O103" s="293">
        <v>2</v>
      </c>
      <c r="AA103" s="262">
        <v>3</v>
      </c>
      <c r="AB103" s="262">
        <v>1</v>
      </c>
      <c r="AC103" s="262">
        <v>59229012</v>
      </c>
      <c r="AZ103" s="262">
        <v>1</v>
      </c>
      <c r="BA103" s="262">
        <f>IF(AZ103=1,G103,0)</f>
        <v>0</v>
      </c>
      <c r="BB103" s="262">
        <f>IF(AZ103=2,G103,0)</f>
        <v>0</v>
      </c>
      <c r="BC103" s="262">
        <f>IF(AZ103=3,G103,0)</f>
        <v>0</v>
      </c>
      <c r="BD103" s="262">
        <f>IF(AZ103=4,G103,0)</f>
        <v>0</v>
      </c>
      <c r="BE103" s="262">
        <f>IF(AZ103=5,G103,0)</f>
        <v>0</v>
      </c>
      <c r="CA103" s="293">
        <v>3</v>
      </c>
      <c r="CB103" s="293">
        <v>1</v>
      </c>
    </row>
    <row r="104" spans="1:80" x14ac:dyDescent="0.2">
      <c r="A104" s="294">
        <v>48</v>
      </c>
      <c r="B104" s="295" t="s">
        <v>2066</v>
      </c>
      <c r="C104" s="296" t="s">
        <v>2067</v>
      </c>
      <c r="D104" s="297" t="s">
        <v>195</v>
      </c>
      <c r="E104" s="298">
        <v>140.148</v>
      </c>
      <c r="F104" s="298">
        <v>0</v>
      </c>
      <c r="G104" s="299">
        <f>E104*F104</f>
        <v>0</v>
      </c>
      <c r="H104" s="300">
        <v>0.129</v>
      </c>
      <c r="I104" s="301">
        <f>E104*H104</f>
        <v>18.079091999999999</v>
      </c>
      <c r="J104" s="300"/>
      <c r="K104" s="301">
        <f>E104*J104</f>
        <v>0</v>
      </c>
      <c r="O104" s="293">
        <v>2</v>
      </c>
      <c r="AA104" s="262">
        <v>3</v>
      </c>
      <c r="AB104" s="262">
        <v>1</v>
      </c>
      <c r="AC104" s="262">
        <v>59245110</v>
      </c>
      <c r="AZ104" s="262">
        <v>1</v>
      </c>
      <c r="BA104" s="262">
        <f>IF(AZ104=1,G104,0)</f>
        <v>0</v>
      </c>
      <c r="BB104" s="262">
        <f>IF(AZ104=2,G104,0)</f>
        <v>0</v>
      </c>
      <c r="BC104" s="262">
        <f>IF(AZ104=3,G104,0)</f>
        <v>0</v>
      </c>
      <c r="BD104" s="262">
        <f>IF(AZ104=4,G104,0)</f>
        <v>0</v>
      </c>
      <c r="BE104" s="262">
        <f>IF(AZ104=5,G104,0)</f>
        <v>0</v>
      </c>
      <c r="CA104" s="293">
        <v>3</v>
      </c>
      <c r="CB104" s="293">
        <v>1</v>
      </c>
    </row>
    <row r="105" spans="1:80" x14ac:dyDescent="0.2">
      <c r="A105" s="302"/>
      <c r="B105" s="309"/>
      <c r="C105" s="310" t="s">
        <v>3169</v>
      </c>
      <c r="D105" s="311"/>
      <c r="E105" s="312">
        <v>76.5</v>
      </c>
      <c r="F105" s="313"/>
      <c r="G105" s="314"/>
      <c r="H105" s="315"/>
      <c r="I105" s="307"/>
      <c r="J105" s="316"/>
      <c r="K105" s="307"/>
      <c r="M105" s="308" t="s">
        <v>3169</v>
      </c>
      <c r="O105" s="293"/>
    </row>
    <row r="106" spans="1:80" x14ac:dyDescent="0.2">
      <c r="A106" s="302"/>
      <c r="B106" s="309"/>
      <c r="C106" s="310" t="s">
        <v>3170</v>
      </c>
      <c r="D106" s="311"/>
      <c r="E106" s="312">
        <v>63.648000000000003</v>
      </c>
      <c r="F106" s="313"/>
      <c r="G106" s="314"/>
      <c r="H106" s="315"/>
      <c r="I106" s="307"/>
      <c r="J106" s="316"/>
      <c r="K106" s="307"/>
      <c r="M106" s="308" t="s">
        <v>3170</v>
      </c>
      <c r="O106" s="293"/>
    </row>
    <row r="107" spans="1:80" x14ac:dyDescent="0.2">
      <c r="A107" s="317"/>
      <c r="B107" s="318" t="s">
        <v>101</v>
      </c>
      <c r="C107" s="319" t="s">
        <v>206</v>
      </c>
      <c r="D107" s="320"/>
      <c r="E107" s="321"/>
      <c r="F107" s="322"/>
      <c r="G107" s="323">
        <f>SUM(G68:G106)</f>
        <v>0</v>
      </c>
      <c r="H107" s="324"/>
      <c r="I107" s="325">
        <f>SUM(I68:I106)</f>
        <v>1405.6625554799868</v>
      </c>
      <c r="J107" s="324"/>
      <c r="K107" s="325">
        <f>SUM(K68:K106)</f>
        <v>0</v>
      </c>
      <c r="O107" s="293">
        <v>4</v>
      </c>
      <c r="BA107" s="326">
        <f>SUM(BA68:BA106)</f>
        <v>0</v>
      </c>
      <c r="BB107" s="326">
        <f>SUM(BB68:BB106)</f>
        <v>0</v>
      </c>
      <c r="BC107" s="326">
        <f>SUM(BC68:BC106)</f>
        <v>0</v>
      </c>
      <c r="BD107" s="326">
        <f>SUM(BD68:BD106)</f>
        <v>0</v>
      </c>
      <c r="BE107" s="326">
        <f>SUM(BE68:BE106)</f>
        <v>0</v>
      </c>
    </row>
    <row r="108" spans="1:80" x14ac:dyDescent="0.2">
      <c r="A108" s="283" t="s">
        <v>97</v>
      </c>
      <c r="B108" s="284" t="s">
        <v>453</v>
      </c>
      <c r="C108" s="285" t="s">
        <v>454</v>
      </c>
      <c r="D108" s="286"/>
      <c r="E108" s="287"/>
      <c r="F108" s="287"/>
      <c r="G108" s="288"/>
      <c r="H108" s="289"/>
      <c r="I108" s="290"/>
      <c r="J108" s="291"/>
      <c r="K108" s="292"/>
      <c r="O108" s="293">
        <v>1</v>
      </c>
    </row>
    <row r="109" spans="1:80" x14ac:dyDescent="0.2">
      <c r="A109" s="294">
        <v>49</v>
      </c>
      <c r="B109" s="295" t="s">
        <v>3171</v>
      </c>
      <c r="C109" s="296" t="s">
        <v>3172</v>
      </c>
      <c r="D109" s="297" t="s">
        <v>265</v>
      </c>
      <c r="E109" s="298">
        <v>7</v>
      </c>
      <c r="F109" s="298">
        <v>0</v>
      </c>
      <c r="G109" s="299">
        <f>E109*F109</f>
        <v>0</v>
      </c>
      <c r="H109" s="300">
        <v>7.3350000000004897E-2</v>
      </c>
      <c r="I109" s="301">
        <f>E109*H109</f>
        <v>0.51345000000003427</v>
      </c>
      <c r="J109" s="300">
        <v>0</v>
      </c>
      <c r="K109" s="301">
        <f>E109*J109</f>
        <v>0</v>
      </c>
      <c r="O109" s="293">
        <v>2</v>
      </c>
      <c r="AA109" s="262">
        <v>1</v>
      </c>
      <c r="AB109" s="262">
        <v>1</v>
      </c>
      <c r="AC109" s="262">
        <v>1</v>
      </c>
      <c r="AZ109" s="262">
        <v>1</v>
      </c>
      <c r="BA109" s="262">
        <f>IF(AZ109=1,G109,0)</f>
        <v>0</v>
      </c>
      <c r="BB109" s="262">
        <f>IF(AZ109=2,G109,0)</f>
        <v>0</v>
      </c>
      <c r="BC109" s="262">
        <f>IF(AZ109=3,G109,0)</f>
        <v>0</v>
      </c>
      <c r="BD109" s="262">
        <f>IF(AZ109=4,G109,0)</f>
        <v>0</v>
      </c>
      <c r="BE109" s="262">
        <f>IF(AZ109=5,G109,0)</f>
        <v>0</v>
      </c>
      <c r="CA109" s="293">
        <v>1</v>
      </c>
      <c r="CB109" s="293">
        <v>1</v>
      </c>
    </row>
    <row r="110" spans="1:80" ht="22.5" x14ac:dyDescent="0.2">
      <c r="A110" s="294">
        <v>50</v>
      </c>
      <c r="B110" s="295" t="s">
        <v>3173</v>
      </c>
      <c r="C110" s="296" t="s">
        <v>3174</v>
      </c>
      <c r="D110" s="297" t="s">
        <v>265</v>
      </c>
      <c r="E110" s="298">
        <v>6</v>
      </c>
      <c r="F110" s="298">
        <v>0</v>
      </c>
      <c r="G110" s="299">
        <f>E110*F110</f>
        <v>0</v>
      </c>
      <c r="H110" s="300">
        <v>0.82553999999981897</v>
      </c>
      <c r="I110" s="301">
        <f>E110*H110</f>
        <v>4.9532399999989138</v>
      </c>
      <c r="J110" s="300">
        <v>0</v>
      </c>
      <c r="K110" s="301">
        <f>E110*J110</f>
        <v>0</v>
      </c>
      <c r="O110" s="293">
        <v>2</v>
      </c>
      <c r="AA110" s="262">
        <v>1</v>
      </c>
      <c r="AB110" s="262">
        <v>1</v>
      </c>
      <c r="AC110" s="262">
        <v>1</v>
      </c>
      <c r="AZ110" s="262">
        <v>1</v>
      </c>
      <c r="BA110" s="262">
        <f>IF(AZ110=1,G110,0)</f>
        <v>0</v>
      </c>
      <c r="BB110" s="262">
        <f>IF(AZ110=2,G110,0)</f>
        <v>0</v>
      </c>
      <c r="BC110" s="262">
        <f>IF(AZ110=3,G110,0)</f>
        <v>0</v>
      </c>
      <c r="BD110" s="262">
        <f>IF(AZ110=4,G110,0)</f>
        <v>0</v>
      </c>
      <c r="BE110" s="262">
        <f>IF(AZ110=5,G110,0)</f>
        <v>0</v>
      </c>
      <c r="CA110" s="293">
        <v>1</v>
      </c>
      <c r="CB110" s="293">
        <v>1</v>
      </c>
    </row>
    <row r="111" spans="1:80" x14ac:dyDescent="0.2">
      <c r="A111" s="294">
        <v>51</v>
      </c>
      <c r="B111" s="295" t="s">
        <v>3175</v>
      </c>
      <c r="C111" s="296" t="s">
        <v>3176</v>
      </c>
      <c r="D111" s="297" t="s">
        <v>265</v>
      </c>
      <c r="E111" s="298">
        <v>1</v>
      </c>
      <c r="F111" s="298">
        <v>0</v>
      </c>
      <c r="G111" s="299">
        <f>E111*F111</f>
        <v>0</v>
      </c>
      <c r="H111" s="300">
        <v>0.430940000000192</v>
      </c>
      <c r="I111" s="301">
        <f>E111*H111</f>
        <v>0.430940000000192</v>
      </c>
      <c r="J111" s="300">
        <v>0</v>
      </c>
      <c r="K111" s="301">
        <f>E111*J111</f>
        <v>0</v>
      </c>
      <c r="O111" s="293">
        <v>2</v>
      </c>
      <c r="AA111" s="262">
        <v>1</v>
      </c>
      <c r="AB111" s="262">
        <v>1</v>
      </c>
      <c r="AC111" s="262">
        <v>1</v>
      </c>
      <c r="AZ111" s="262">
        <v>1</v>
      </c>
      <c r="BA111" s="262">
        <f>IF(AZ111=1,G111,0)</f>
        <v>0</v>
      </c>
      <c r="BB111" s="262">
        <f>IF(AZ111=2,G111,0)</f>
        <v>0</v>
      </c>
      <c r="BC111" s="262">
        <f>IF(AZ111=3,G111,0)</f>
        <v>0</v>
      </c>
      <c r="BD111" s="262">
        <f>IF(AZ111=4,G111,0)</f>
        <v>0</v>
      </c>
      <c r="BE111" s="262">
        <f>IF(AZ111=5,G111,0)</f>
        <v>0</v>
      </c>
      <c r="CA111" s="293">
        <v>1</v>
      </c>
      <c r="CB111" s="293">
        <v>1</v>
      </c>
    </row>
    <row r="112" spans="1:80" x14ac:dyDescent="0.2">
      <c r="A112" s="294">
        <v>52</v>
      </c>
      <c r="B112" s="295" t="s">
        <v>3177</v>
      </c>
      <c r="C112" s="296" t="s">
        <v>3178</v>
      </c>
      <c r="D112" s="297" t="s">
        <v>202</v>
      </c>
      <c r="E112" s="298">
        <v>25</v>
      </c>
      <c r="F112" s="298">
        <v>0</v>
      </c>
      <c r="G112" s="299">
        <f>E112*F112</f>
        <v>0</v>
      </c>
      <c r="H112" s="300">
        <v>0.57640000000000002</v>
      </c>
      <c r="I112" s="301">
        <f>E112*H112</f>
        <v>14.41</v>
      </c>
      <c r="J112" s="300">
        <v>0</v>
      </c>
      <c r="K112" s="301">
        <f>E112*J112</f>
        <v>0</v>
      </c>
      <c r="O112" s="293">
        <v>2</v>
      </c>
      <c r="AA112" s="262">
        <v>2</v>
      </c>
      <c r="AB112" s="262">
        <v>1</v>
      </c>
      <c r="AC112" s="262">
        <v>1</v>
      </c>
      <c r="AZ112" s="262">
        <v>1</v>
      </c>
      <c r="BA112" s="262">
        <f>IF(AZ112=1,G112,0)</f>
        <v>0</v>
      </c>
      <c r="BB112" s="262">
        <f>IF(AZ112=2,G112,0)</f>
        <v>0</v>
      </c>
      <c r="BC112" s="262">
        <f>IF(AZ112=3,G112,0)</f>
        <v>0</v>
      </c>
      <c r="BD112" s="262">
        <f>IF(AZ112=4,G112,0)</f>
        <v>0</v>
      </c>
      <c r="BE112" s="262">
        <f>IF(AZ112=5,G112,0)</f>
        <v>0</v>
      </c>
      <c r="CA112" s="293">
        <v>2</v>
      </c>
      <c r="CB112" s="293">
        <v>1</v>
      </c>
    </row>
    <row r="113" spans="1:80" x14ac:dyDescent="0.2">
      <c r="A113" s="317"/>
      <c r="B113" s="318" t="s">
        <v>101</v>
      </c>
      <c r="C113" s="319" t="s">
        <v>455</v>
      </c>
      <c r="D113" s="320"/>
      <c r="E113" s="321"/>
      <c r="F113" s="322"/>
      <c r="G113" s="323">
        <f>SUM(G108:G112)</f>
        <v>0</v>
      </c>
      <c r="H113" s="324"/>
      <c r="I113" s="325">
        <f>SUM(I108:I112)</f>
        <v>20.30762999999914</v>
      </c>
      <c r="J113" s="324"/>
      <c r="K113" s="325">
        <f>SUM(K108:K112)</f>
        <v>0</v>
      </c>
      <c r="O113" s="293">
        <v>4</v>
      </c>
      <c r="BA113" s="326">
        <f>SUM(BA108:BA112)</f>
        <v>0</v>
      </c>
      <c r="BB113" s="326">
        <f>SUM(BB108:BB112)</f>
        <v>0</v>
      </c>
      <c r="BC113" s="326">
        <f>SUM(BC108:BC112)</f>
        <v>0</v>
      </c>
      <c r="BD113" s="326">
        <f>SUM(BD108:BD112)</f>
        <v>0</v>
      </c>
      <c r="BE113" s="326">
        <f>SUM(BE108:BE112)</f>
        <v>0</v>
      </c>
    </row>
    <row r="114" spans="1:80" x14ac:dyDescent="0.2">
      <c r="A114" s="283" t="s">
        <v>97</v>
      </c>
      <c r="B114" s="284" t="s">
        <v>216</v>
      </c>
      <c r="C114" s="285" t="s">
        <v>217</v>
      </c>
      <c r="D114" s="286"/>
      <c r="E114" s="287"/>
      <c r="F114" s="287"/>
      <c r="G114" s="288"/>
      <c r="H114" s="289"/>
      <c r="I114" s="290"/>
      <c r="J114" s="291"/>
      <c r="K114" s="292"/>
      <c r="O114" s="293">
        <v>1</v>
      </c>
    </row>
    <row r="115" spans="1:80" x14ac:dyDescent="0.2">
      <c r="A115" s="294">
        <v>53</v>
      </c>
      <c r="B115" s="295" t="s">
        <v>3179</v>
      </c>
      <c r="C115" s="296" t="s">
        <v>3180</v>
      </c>
      <c r="D115" s="297" t="s">
        <v>265</v>
      </c>
      <c r="E115" s="298">
        <v>6</v>
      </c>
      <c r="F115" s="298">
        <v>0</v>
      </c>
      <c r="G115" s="299">
        <f>E115*F115</f>
        <v>0</v>
      </c>
      <c r="H115" s="300">
        <v>0</v>
      </c>
      <c r="I115" s="301">
        <f>E115*H115</f>
        <v>0</v>
      </c>
      <c r="J115" s="300">
        <v>0</v>
      </c>
      <c r="K115" s="301">
        <f>E115*J115</f>
        <v>0</v>
      </c>
      <c r="O115" s="293">
        <v>2</v>
      </c>
      <c r="AA115" s="262">
        <v>1</v>
      </c>
      <c r="AB115" s="262">
        <v>1</v>
      </c>
      <c r="AC115" s="262">
        <v>1</v>
      </c>
      <c r="AZ115" s="262">
        <v>1</v>
      </c>
      <c r="BA115" s="262">
        <f>IF(AZ115=1,G115,0)</f>
        <v>0</v>
      </c>
      <c r="BB115" s="262">
        <f>IF(AZ115=2,G115,0)</f>
        <v>0</v>
      </c>
      <c r="BC115" s="262">
        <f>IF(AZ115=3,G115,0)</f>
        <v>0</v>
      </c>
      <c r="BD115" s="262">
        <f>IF(AZ115=4,G115,0)</f>
        <v>0</v>
      </c>
      <c r="BE115" s="262">
        <f>IF(AZ115=5,G115,0)</f>
        <v>0</v>
      </c>
      <c r="CA115" s="293">
        <v>1</v>
      </c>
      <c r="CB115" s="293">
        <v>1</v>
      </c>
    </row>
    <row r="116" spans="1:80" x14ac:dyDescent="0.2">
      <c r="A116" s="294">
        <v>54</v>
      </c>
      <c r="B116" s="295" t="s">
        <v>3181</v>
      </c>
      <c r="C116" s="296" t="s">
        <v>3182</v>
      </c>
      <c r="D116" s="297" t="s">
        <v>265</v>
      </c>
      <c r="E116" s="298">
        <v>6</v>
      </c>
      <c r="F116" s="298">
        <v>0</v>
      </c>
      <c r="G116" s="299">
        <f>E116*F116</f>
        <v>0</v>
      </c>
      <c r="H116" s="300">
        <v>0</v>
      </c>
      <c r="I116" s="301">
        <f>E116*H116</f>
        <v>0</v>
      </c>
      <c r="J116" s="300">
        <v>0</v>
      </c>
      <c r="K116" s="301">
        <f>E116*J116</f>
        <v>0</v>
      </c>
      <c r="O116" s="293">
        <v>2</v>
      </c>
      <c r="AA116" s="262">
        <v>1</v>
      </c>
      <c r="AB116" s="262">
        <v>1</v>
      </c>
      <c r="AC116" s="262">
        <v>1</v>
      </c>
      <c r="AZ116" s="262">
        <v>1</v>
      </c>
      <c r="BA116" s="262">
        <f>IF(AZ116=1,G116,0)</f>
        <v>0</v>
      </c>
      <c r="BB116" s="262">
        <f>IF(AZ116=2,G116,0)</f>
        <v>0</v>
      </c>
      <c r="BC116" s="262">
        <f>IF(AZ116=3,G116,0)</f>
        <v>0</v>
      </c>
      <c r="BD116" s="262">
        <f>IF(AZ116=4,G116,0)</f>
        <v>0</v>
      </c>
      <c r="BE116" s="262">
        <f>IF(AZ116=5,G116,0)</f>
        <v>0</v>
      </c>
      <c r="CA116" s="293">
        <v>1</v>
      </c>
      <c r="CB116" s="293">
        <v>1</v>
      </c>
    </row>
    <row r="117" spans="1:80" x14ac:dyDescent="0.2">
      <c r="A117" s="294">
        <v>55</v>
      </c>
      <c r="B117" s="295" t="s">
        <v>3183</v>
      </c>
      <c r="C117" s="296" t="s">
        <v>3184</v>
      </c>
      <c r="D117" s="297" t="s">
        <v>265</v>
      </c>
      <c r="E117" s="298">
        <v>12</v>
      </c>
      <c r="F117" s="298">
        <v>0</v>
      </c>
      <c r="G117" s="299">
        <f>E117*F117</f>
        <v>0</v>
      </c>
      <c r="H117" s="300">
        <v>0</v>
      </c>
      <c r="I117" s="301">
        <f>E117*H117</f>
        <v>0</v>
      </c>
      <c r="J117" s="300">
        <v>0</v>
      </c>
      <c r="K117" s="301">
        <f>E117*J117</f>
        <v>0</v>
      </c>
      <c r="O117" s="293">
        <v>2</v>
      </c>
      <c r="AA117" s="262">
        <v>1</v>
      </c>
      <c r="AB117" s="262">
        <v>1</v>
      </c>
      <c r="AC117" s="262">
        <v>1</v>
      </c>
      <c r="AZ117" s="262">
        <v>1</v>
      </c>
      <c r="BA117" s="262">
        <f>IF(AZ117=1,G117,0)</f>
        <v>0</v>
      </c>
      <c r="BB117" s="262">
        <f>IF(AZ117=2,G117,0)</f>
        <v>0</v>
      </c>
      <c r="BC117" s="262">
        <f>IF(AZ117=3,G117,0)</f>
        <v>0</v>
      </c>
      <c r="BD117" s="262">
        <f>IF(AZ117=4,G117,0)</f>
        <v>0</v>
      </c>
      <c r="BE117" s="262">
        <f>IF(AZ117=5,G117,0)</f>
        <v>0</v>
      </c>
      <c r="CA117" s="293">
        <v>1</v>
      </c>
      <c r="CB117" s="293">
        <v>1</v>
      </c>
    </row>
    <row r="118" spans="1:80" x14ac:dyDescent="0.2">
      <c r="A118" s="294">
        <v>56</v>
      </c>
      <c r="B118" s="295" t="s">
        <v>3185</v>
      </c>
      <c r="C118" s="296" t="s">
        <v>3186</v>
      </c>
      <c r="D118" s="297" t="s">
        <v>265</v>
      </c>
      <c r="E118" s="298">
        <v>6</v>
      </c>
      <c r="F118" s="298">
        <v>0</v>
      </c>
      <c r="G118" s="299">
        <f>E118*F118</f>
        <v>0</v>
      </c>
      <c r="H118" s="300">
        <v>0</v>
      </c>
      <c r="I118" s="301">
        <f>E118*H118</f>
        <v>0</v>
      </c>
      <c r="J118" s="300">
        <v>0</v>
      </c>
      <c r="K118" s="301">
        <f>E118*J118</f>
        <v>0</v>
      </c>
      <c r="O118" s="293">
        <v>2</v>
      </c>
      <c r="AA118" s="262">
        <v>1</v>
      </c>
      <c r="AB118" s="262">
        <v>1</v>
      </c>
      <c r="AC118" s="262">
        <v>1</v>
      </c>
      <c r="AZ118" s="262">
        <v>1</v>
      </c>
      <c r="BA118" s="262">
        <f>IF(AZ118=1,G118,0)</f>
        <v>0</v>
      </c>
      <c r="BB118" s="262">
        <f>IF(AZ118=2,G118,0)</f>
        <v>0</v>
      </c>
      <c r="BC118" s="262">
        <f>IF(AZ118=3,G118,0)</f>
        <v>0</v>
      </c>
      <c r="BD118" s="262">
        <f>IF(AZ118=4,G118,0)</f>
        <v>0</v>
      </c>
      <c r="BE118" s="262">
        <f>IF(AZ118=5,G118,0)</f>
        <v>0</v>
      </c>
      <c r="CA118" s="293">
        <v>1</v>
      </c>
      <c r="CB118" s="293">
        <v>1</v>
      </c>
    </row>
    <row r="119" spans="1:80" x14ac:dyDescent="0.2">
      <c r="A119" s="294">
        <v>57</v>
      </c>
      <c r="B119" s="295" t="s">
        <v>3187</v>
      </c>
      <c r="C119" s="296" t="s">
        <v>3188</v>
      </c>
      <c r="D119" s="297" t="s">
        <v>265</v>
      </c>
      <c r="E119" s="298">
        <v>6</v>
      </c>
      <c r="F119" s="298">
        <v>0</v>
      </c>
      <c r="G119" s="299">
        <f>E119*F119</f>
        <v>0</v>
      </c>
      <c r="H119" s="300">
        <v>0.25</v>
      </c>
      <c r="I119" s="301">
        <f>E119*H119</f>
        <v>1.5</v>
      </c>
      <c r="J119" s="300">
        <v>0</v>
      </c>
      <c r="K119" s="301">
        <f>E119*J119</f>
        <v>0</v>
      </c>
      <c r="O119" s="293">
        <v>2</v>
      </c>
      <c r="AA119" s="262">
        <v>1</v>
      </c>
      <c r="AB119" s="262">
        <v>1</v>
      </c>
      <c r="AC119" s="262">
        <v>1</v>
      </c>
      <c r="AZ119" s="262">
        <v>1</v>
      </c>
      <c r="BA119" s="262">
        <f>IF(AZ119=1,G119,0)</f>
        <v>0</v>
      </c>
      <c r="BB119" s="262">
        <f>IF(AZ119=2,G119,0)</f>
        <v>0</v>
      </c>
      <c r="BC119" s="262">
        <f>IF(AZ119=3,G119,0)</f>
        <v>0</v>
      </c>
      <c r="BD119" s="262">
        <f>IF(AZ119=4,G119,0)</f>
        <v>0</v>
      </c>
      <c r="BE119" s="262">
        <f>IF(AZ119=5,G119,0)</f>
        <v>0</v>
      </c>
      <c r="CA119" s="293">
        <v>1</v>
      </c>
      <c r="CB119" s="293">
        <v>1</v>
      </c>
    </row>
    <row r="120" spans="1:80" x14ac:dyDescent="0.2">
      <c r="A120" s="294">
        <v>58</v>
      </c>
      <c r="B120" s="295" t="s">
        <v>3189</v>
      </c>
      <c r="C120" s="296" t="s">
        <v>3190</v>
      </c>
      <c r="D120" s="297" t="s">
        <v>195</v>
      </c>
      <c r="E120" s="298">
        <v>31</v>
      </c>
      <c r="F120" s="298">
        <v>0</v>
      </c>
      <c r="G120" s="299">
        <f>E120*F120</f>
        <v>0</v>
      </c>
      <c r="H120" s="300">
        <v>7.5999999999964995E-4</v>
      </c>
      <c r="I120" s="301">
        <f>E120*H120</f>
        <v>2.3559999999989149E-2</v>
      </c>
      <c r="J120" s="300">
        <v>0</v>
      </c>
      <c r="K120" s="301">
        <f>E120*J120</f>
        <v>0</v>
      </c>
      <c r="O120" s="293">
        <v>2</v>
      </c>
      <c r="AA120" s="262">
        <v>1</v>
      </c>
      <c r="AB120" s="262">
        <v>1</v>
      </c>
      <c r="AC120" s="262">
        <v>1</v>
      </c>
      <c r="AZ120" s="262">
        <v>1</v>
      </c>
      <c r="BA120" s="262">
        <f>IF(AZ120=1,G120,0)</f>
        <v>0</v>
      </c>
      <c r="BB120" s="262">
        <f>IF(AZ120=2,G120,0)</f>
        <v>0</v>
      </c>
      <c r="BC120" s="262">
        <f>IF(AZ120=3,G120,0)</f>
        <v>0</v>
      </c>
      <c r="BD120" s="262">
        <f>IF(AZ120=4,G120,0)</f>
        <v>0</v>
      </c>
      <c r="BE120" s="262">
        <f>IF(AZ120=5,G120,0)</f>
        <v>0</v>
      </c>
      <c r="CA120" s="293">
        <v>1</v>
      </c>
      <c r="CB120" s="293">
        <v>1</v>
      </c>
    </row>
    <row r="121" spans="1:80" x14ac:dyDescent="0.2">
      <c r="A121" s="294">
        <v>59</v>
      </c>
      <c r="B121" s="295" t="s">
        <v>3191</v>
      </c>
      <c r="C121" s="296" t="s">
        <v>3192</v>
      </c>
      <c r="D121" s="297" t="s">
        <v>195</v>
      </c>
      <c r="E121" s="298">
        <v>31</v>
      </c>
      <c r="F121" s="298">
        <v>0</v>
      </c>
      <c r="G121" s="299">
        <f>E121*F121</f>
        <v>0</v>
      </c>
      <c r="H121" s="300">
        <v>0</v>
      </c>
      <c r="I121" s="301">
        <f>E121*H121</f>
        <v>0</v>
      </c>
      <c r="J121" s="300">
        <v>0</v>
      </c>
      <c r="K121" s="301">
        <f>E121*J121</f>
        <v>0</v>
      </c>
      <c r="O121" s="293">
        <v>2</v>
      </c>
      <c r="AA121" s="262">
        <v>1</v>
      </c>
      <c r="AB121" s="262">
        <v>1</v>
      </c>
      <c r="AC121" s="262">
        <v>1</v>
      </c>
      <c r="AZ121" s="262">
        <v>1</v>
      </c>
      <c r="BA121" s="262">
        <f>IF(AZ121=1,G121,0)</f>
        <v>0</v>
      </c>
      <c r="BB121" s="262">
        <f>IF(AZ121=2,G121,0)</f>
        <v>0</v>
      </c>
      <c r="BC121" s="262">
        <f>IF(AZ121=3,G121,0)</f>
        <v>0</v>
      </c>
      <c r="BD121" s="262">
        <f>IF(AZ121=4,G121,0)</f>
        <v>0</v>
      </c>
      <c r="BE121" s="262">
        <f>IF(AZ121=5,G121,0)</f>
        <v>0</v>
      </c>
      <c r="CA121" s="293">
        <v>1</v>
      </c>
      <c r="CB121" s="293">
        <v>1</v>
      </c>
    </row>
    <row r="122" spans="1:80" ht="22.5" x14ac:dyDescent="0.2">
      <c r="A122" s="294">
        <v>60</v>
      </c>
      <c r="B122" s="295" t="s">
        <v>3193</v>
      </c>
      <c r="C122" s="296" t="s">
        <v>3194</v>
      </c>
      <c r="D122" s="297" t="s">
        <v>202</v>
      </c>
      <c r="E122" s="298">
        <v>238</v>
      </c>
      <c r="F122" s="298">
        <v>0</v>
      </c>
      <c r="G122" s="299">
        <f>E122*F122</f>
        <v>0</v>
      </c>
      <c r="H122" s="300">
        <v>0.12471000000005</v>
      </c>
      <c r="I122" s="301">
        <f>E122*H122</f>
        <v>29.6809800000119</v>
      </c>
      <c r="J122" s="300">
        <v>0</v>
      </c>
      <c r="K122" s="301">
        <f>E122*J122</f>
        <v>0</v>
      </c>
      <c r="O122" s="293">
        <v>2</v>
      </c>
      <c r="AA122" s="262">
        <v>1</v>
      </c>
      <c r="AB122" s="262">
        <v>1</v>
      </c>
      <c r="AC122" s="262">
        <v>1</v>
      </c>
      <c r="AZ122" s="262">
        <v>1</v>
      </c>
      <c r="BA122" s="262">
        <f>IF(AZ122=1,G122,0)</f>
        <v>0</v>
      </c>
      <c r="BB122" s="262">
        <f>IF(AZ122=2,G122,0)</f>
        <v>0</v>
      </c>
      <c r="BC122" s="262">
        <f>IF(AZ122=3,G122,0)</f>
        <v>0</v>
      </c>
      <c r="BD122" s="262">
        <f>IF(AZ122=4,G122,0)</f>
        <v>0</v>
      </c>
      <c r="BE122" s="262">
        <f>IF(AZ122=5,G122,0)</f>
        <v>0</v>
      </c>
      <c r="CA122" s="293">
        <v>1</v>
      </c>
      <c r="CB122" s="293">
        <v>1</v>
      </c>
    </row>
    <row r="123" spans="1:80" x14ac:dyDescent="0.2">
      <c r="A123" s="302"/>
      <c r="B123" s="309"/>
      <c r="C123" s="310" t="s">
        <v>3195</v>
      </c>
      <c r="D123" s="311"/>
      <c r="E123" s="312">
        <v>238</v>
      </c>
      <c r="F123" s="313"/>
      <c r="G123" s="314"/>
      <c r="H123" s="315"/>
      <c r="I123" s="307"/>
      <c r="J123" s="316"/>
      <c r="K123" s="307"/>
      <c r="M123" s="308" t="s">
        <v>3195</v>
      </c>
      <c r="O123" s="293"/>
    </row>
    <row r="124" spans="1:80" x14ac:dyDescent="0.2">
      <c r="A124" s="294">
        <v>61</v>
      </c>
      <c r="B124" s="295" t="s">
        <v>3196</v>
      </c>
      <c r="C124" s="296" t="s">
        <v>3197</v>
      </c>
      <c r="D124" s="297" t="s">
        <v>202</v>
      </c>
      <c r="E124" s="298">
        <v>587</v>
      </c>
      <c r="F124" s="298">
        <v>0</v>
      </c>
      <c r="G124" s="299">
        <f>E124*F124</f>
        <v>0</v>
      </c>
      <c r="H124" s="300">
        <v>0.188</v>
      </c>
      <c r="I124" s="301">
        <f>E124*H124</f>
        <v>110.35599999999999</v>
      </c>
      <c r="J124" s="300">
        <v>0</v>
      </c>
      <c r="K124" s="301">
        <f>E124*J124</f>
        <v>0</v>
      </c>
      <c r="O124" s="293">
        <v>2</v>
      </c>
      <c r="AA124" s="262">
        <v>1</v>
      </c>
      <c r="AB124" s="262">
        <v>1</v>
      </c>
      <c r="AC124" s="262">
        <v>1</v>
      </c>
      <c r="AZ124" s="262">
        <v>1</v>
      </c>
      <c r="BA124" s="262">
        <f>IF(AZ124=1,G124,0)</f>
        <v>0</v>
      </c>
      <c r="BB124" s="262">
        <f>IF(AZ124=2,G124,0)</f>
        <v>0</v>
      </c>
      <c r="BC124" s="262">
        <f>IF(AZ124=3,G124,0)</f>
        <v>0</v>
      </c>
      <c r="BD124" s="262">
        <f>IF(AZ124=4,G124,0)</f>
        <v>0</v>
      </c>
      <c r="BE124" s="262">
        <f>IF(AZ124=5,G124,0)</f>
        <v>0</v>
      </c>
      <c r="CA124" s="293">
        <v>1</v>
      </c>
      <c r="CB124" s="293">
        <v>1</v>
      </c>
    </row>
    <row r="125" spans="1:80" x14ac:dyDescent="0.2">
      <c r="A125" s="302"/>
      <c r="B125" s="309"/>
      <c r="C125" s="310" t="s">
        <v>3198</v>
      </c>
      <c r="D125" s="311"/>
      <c r="E125" s="312">
        <v>587</v>
      </c>
      <c r="F125" s="313"/>
      <c r="G125" s="314"/>
      <c r="H125" s="315"/>
      <c r="I125" s="307"/>
      <c r="J125" s="316"/>
      <c r="K125" s="307"/>
      <c r="M125" s="308" t="s">
        <v>3198</v>
      </c>
      <c r="O125" s="293"/>
    </row>
    <row r="126" spans="1:80" x14ac:dyDescent="0.2">
      <c r="A126" s="294">
        <v>62</v>
      </c>
      <c r="B126" s="295" t="s">
        <v>3199</v>
      </c>
      <c r="C126" s="296" t="s">
        <v>3200</v>
      </c>
      <c r="D126" s="297" t="s">
        <v>233</v>
      </c>
      <c r="E126" s="298">
        <v>3.2825000000000002</v>
      </c>
      <c r="F126" s="298">
        <v>0</v>
      </c>
      <c r="G126" s="299">
        <f>E126*F126</f>
        <v>0</v>
      </c>
      <c r="H126" s="300">
        <v>2.5250000000014601</v>
      </c>
      <c r="I126" s="301">
        <f>E126*H126</f>
        <v>8.2883125000047926</v>
      </c>
      <c r="J126" s="300">
        <v>0</v>
      </c>
      <c r="K126" s="301">
        <f>E126*J126</f>
        <v>0</v>
      </c>
      <c r="O126" s="293">
        <v>2</v>
      </c>
      <c r="AA126" s="262">
        <v>1</v>
      </c>
      <c r="AB126" s="262">
        <v>1</v>
      </c>
      <c r="AC126" s="262">
        <v>1</v>
      </c>
      <c r="AZ126" s="262">
        <v>1</v>
      </c>
      <c r="BA126" s="262">
        <f>IF(AZ126=1,G126,0)</f>
        <v>0</v>
      </c>
      <c r="BB126" s="262">
        <f>IF(AZ126=2,G126,0)</f>
        <v>0</v>
      </c>
      <c r="BC126" s="262">
        <f>IF(AZ126=3,G126,0)</f>
        <v>0</v>
      </c>
      <c r="BD126" s="262">
        <f>IF(AZ126=4,G126,0)</f>
        <v>0</v>
      </c>
      <c r="BE126" s="262">
        <f>IF(AZ126=5,G126,0)</f>
        <v>0</v>
      </c>
      <c r="CA126" s="293">
        <v>1</v>
      </c>
      <c r="CB126" s="293">
        <v>1</v>
      </c>
    </row>
    <row r="127" spans="1:80" x14ac:dyDescent="0.2">
      <c r="A127" s="302"/>
      <c r="B127" s="309"/>
      <c r="C127" s="310" t="s">
        <v>3201</v>
      </c>
      <c r="D127" s="311"/>
      <c r="E127" s="312">
        <v>1.2</v>
      </c>
      <c r="F127" s="313"/>
      <c r="G127" s="314"/>
      <c r="H127" s="315"/>
      <c r="I127" s="307"/>
      <c r="J127" s="316"/>
      <c r="K127" s="307"/>
      <c r="M127" s="308" t="s">
        <v>3201</v>
      </c>
      <c r="O127" s="293"/>
    </row>
    <row r="128" spans="1:80" x14ac:dyDescent="0.2">
      <c r="A128" s="302"/>
      <c r="B128" s="309"/>
      <c r="C128" s="310" t="s">
        <v>3202</v>
      </c>
      <c r="D128" s="311"/>
      <c r="E128" s="312">
        <v>2.0825</v>
      </c>
      <c r="F128" s="313"/>
      <c r="G128" s="314"/>
      <c r="H128" s="315"/>
      <c r="I128" s="307"/>
      <c r="J128" s="316"/>
      <c r="K128" s="307"/>
      <c r="M128" s="308" t="s">
        <v>3202</v>
      </c>
      <c r="O128" s="293"/>
    </row>
    <row r="129" spans="1:80" x14ac:dyDescent="0.2">
      <c r="A129" s="294">
        <v>63</v>
      </c>
      <c r="B129" s="295" t="s">
        <v>3203</v>
      </c>
      <c r="C129" s="296" t="s">
        <v>3204</v>
      </c>
      <c r="D129" s="297" t="s">
        <v>233</v>
      </c>
      <c r="E129" s="298">
        <v>0.36</v>
      </c>
      <c r="F129" s="298">
        <v>0</v>
      </c>
      <c r="G129" s="299">
        <f>E129*F129</f>
        <v>0</v>
      </c>
      <c r="H129" s="300">
        <v>2.5353800000011701</v>
      </c>
      <c r="I129" s="301">
        <f>E129*H129</f>
        <v>0.91273680000042123</v>
      </c>
      <c r="J129" s="300">
        <v>0</v>
      </c>
      <c r="K129" s="301">
        <f>E129*J129</f>
        <v>0</v>
      </c>
      <c r="O129" s="293">
        <v>2</v>
      </c>
      <c r="AA129" s="262">
        <v>1</v>
      </c>
      <c r="AB129" s="262">
        <v>1</v>
      </c>
      <c r="AC129" s="262">
        <v>1</v>
      </c>
      <c r="AZ129" s="262">
        <v>1</v>
      </c>
      <c r="BA129" s="262">
        <f>IF(AZ129=1,G129,0)</f>
        <v>0</v>
      </c>
      <c r="BB129" s="262">
        <f>IF(AZ129=2,G129,0)</f>
        <v>0</v>
      </c>
      <c r="BC129" s="262">
        <f>IF(AZ129=3,G129,0)</f>
        <v>0</v>
      </c>
      <c r="BD129" s="262">
        <f>IF(AZ129=4,G129,0)</f>
        <v>0</v>
      </c>
      <c r="BE129" s="262">
        <f>IF(AZ129=5,G129,0)</f>
        <v>0</v>
      </c>
      <c r="CA129" s="293">
        <v>1</v>
      </c>
      <c r="CB129" s="293">
        <v>1</v>
      </c>
    </row>
    <row r="130" spans="1:80" x14ac:dyDescent="0.2">
      <c r="A130" s="302"/>
      <c r="B130" s="309"/>
      <c r="C130" s="310" t="s">
        <v>3205</v>
      </c>
      <c r="D130" s="311"/>
      <c r="E130" s="312">
        <v>0.36</v>
      </c>
      <c r="F130" s="313"/>
      <c r="G130" s="314"/>
      <c r="H130" s="315"/>
      <c r="I130" s="307"/>
      <c r="J130" s="316"/>
      <c r="K130" s="307"/>
      <c r="M130" s="308" t="s">
        <v>3205</v>
      </c>
      <c r="O130" s="293"/>
    </row>
    <row r="131" spans="1:80" x14ac:dyDescent="0.2">
      <c r="A131" s="294">
        <v>64</v>
      </c>
      <c r="B131" s="295" t="s">
        <v>3206</v>
      </c>
      <c r="C131" s="296" t="s">
        <v>3207</v>
      </c>
      <c r="D131" s="297" t="s">
        <v>202</v>
      </c>
      <c r="E131" s="298">
        <v>9.5</v>
      </c>
      <c r="F131" s="298">
        <v>0</v>
      </c>
      <c r="G131" s="299">
        <f>E131*F131</f>
        <v>0</v>
      </c>
      <c r="H131" s="300">
        <v>0</v>
      </c>
      <c r="I131" s="301">
        <f>E131*H131</f>
        <v>0</v>
      </c>
      <c r="J131" s="300">
        <v>0</v>
      </c>
      <c r="K131" s="301">
        <f>E131*J131</f>
        <v>0</v>
      </c>
      <c r="O131" s="293">
        <v>2</v>
      </c>
      <c r="AA131" s="262">
        <v>1</v>
      </c>
      <c r="AB131" s="262">
        <v>1</v>
      </c>
      <c r="AC131" s="262">
        <v>1</v>
      </c>
      <c r="AZ131" s="262">
        <v>1</v>
      </c>
      <c r="BA131" s="262">
        <f>IF(AZ131=1,G131,0)</f>
        <v>0</v>
      </c>
      <c r="BB131" s="262">
        <f>IF(AZ131=2,G131,0)</f>
        <v>0</v>
      </c>
      <c r="BC131" s="262">
        <f>IF(AZ131=3,G131,0)</f>
        <v>0</v>
      </c>
      <c r="BD131" s="262">
        <f>IF(AZ131=4,G131,0)</f>
        <v>0</v>
      </c>
      <c r="BE131" s="262">
        <f>IF(AZ131=5,G131,0)</f>
        <v>0</v>
      </c>
      <c r="CA131" s="293">
        <v>1</v>
      </c>
      <c r="CB131" s="293">
        <v>1</v>
      </c>
    </row>
    <row r="132" spans="1:80" x14ac:dyDescent="0.2">
      <c r="A132" s="294">
        <v>65</v>
      </c>
      <c r="B132" s="295" t="s">
        <v>3208</v>
      </c>
      <c r="C132" s="296" t="s">
        <v>3209</v>
      </c>
      <c r="D132" s="297" t="s">
        <v>265</v>
      </c>
      <c r="E132" s="298">
        <v>2</v>
      </c>
      <c r="F132" s="298">
        <v>0</v>
      </c>
      <c r="G132" s="299">
        <f>E132*F132</f>
        <v>0</v>
      </c>
      <c r="H132" s="300">
        <v>5.1000000000000004E-3</v>
      </c>
      <c r="I132" s="301">
        <f>E132*H132</f>
        <v>1.0200000000000001E-2</v>
      </c>
      <c r="J132" s="300"/>
      <c r="K132" s="301">
        <f>E132*J132</f>
        <v>0</v>
      </c>
      <c r="O132" s="293">
        <v>2</v>
      </c>
      <c r="AA132" s="262">
        <v>3</v>
      </c>
      <c r="AB132" s="262">
        <v>1</v>
      </c>
      <c r="AC132" s="262" t="s">
        <v>3208</v>
      </c>
      <c r="AZ132" s="262">
        <v>1</v>
      </c>
      <c r="BA132" s="262">
        <f>IF(AZ132=1,G132,0)</f>
        <v>0</v>
      </c>
      <c r="BB132" s="262">
        <f>IF(AZ132=2,G132,0)</f>
        <v>0</v>
      </c>
      <c r="BC132" s="262">
        <f>IF(AZ132=3,G132,0)</f>
        <v>0</v>
      </c>
      <c r="BD132" s="262">
        <f>IF(AZ132=4,G132,0)</f>
        <v>0</v>
      </c>
      <c r="BE132" s="262">
        <f>IF(AZ132=5,G132,0)</f>
        <v>0</v>
      </c>
      <c r="CA132" s="293">
        <v>3</v>
      </c>
      <c r="CB132" s="293">
        <v>1</v>
      </c>
    </row>
    <row r="133" spans="1:80" x14ac:dyDescent="0.2">
      <c r="A133" s="294">
        <v>66</v>
      </c>
      <c r="B133" s="295" t="s">
        <v>3210</v>
      </c>
      <c r="C133" s="296" t="s">
        <v>3211</v>
      </c>
      <c r="D133" s="297" t="s">
        <v>265</v>
      </c>
      <c r="E133" s="298">
        <v>4</v>
      </c>
      <c r="F133" s="298">
        <v>0</v>
      </c>
      <c r="G133" s="299">
        <f>E133*F133</f>
        <v>0</v>
      </c>
      <c r="H133" s="300">
        <v>5.1000000000000004E-3</v>
      </c>
      <c r="I133" s="301">
        <f>E133*H133</f>
        <v>2.0400000000000001E-2</v>
      </c>
      <c r="J133" s="300"/>
      <c r="K133" s="301">
        <f>E133*J133</f>
        <v>0</v>
      </c>
      <c r="O133" s="293">
        <v>2</v>
      </c>
      <c r="AA133" s="262">
        <v>3</v>
      </c>
      <c r="AB133" s="262">
        <v>1</v>
      </c>
      <c r="AC133" s="262" t="s">
        <v>3210</v>
      </c>
      <c r="AZ133" s="262">
        <v>1</v>
      </c>
      <c r="BA133" s="262">
        <f>IF(AZ133=1,G133,0)</f>
        <v>0</v>
      </c>
      <c r="BB133" s="262">
        <f>IF(AZ133=2,G133,0)</f>
        <v>0</v>
      </c>
      <c r="BC133" s="262">
        <f>IF(AZ133=3,G133,0)</f>
        <v>0</v>
      </c>
      <c r="BD133" s="262">
        <f>IF(AZ133=4,G133,0)</f>
        <v>0</v>
      </c>
      <c r="BE133" s="262">
        <f>IF(AZ133=5,G133,0)</f>
        <v>0</v>
      </c>
      <c r="CA133" s="293">
        <v>3</v>
      </c>
      <c r="CB133" s="293">
        <v>1</v>
      </c>
    </row>
    <row r="134" spans="1:80" x14ac:dyDescent="0.2">
      <c r="A134" s="294">
        <v>67</v>
      </c>
      <c r="B134" s="295" t="s">
        <v>3212</v>
      </c>
      <c r="C134" s="296" t="s">
        <v>3213</v>
      </c>
      <c r="D134" s="297" t="s">
        <v>265</v>
      </c>
      <c r="E134" s="298">
        <v>62.62</v>
      </c>
      <c r="F134" s="298">
        <v>0</v>
      </c>
      <c r="G134" s="299">
        <f>E134*F134</f>
        <v>0</v>
      </c>
      <c r="H134" s="300">
        <v>0.06</v>
      </c>
      <c r="I134" s="301">
        <f>E134*H134</f>
        <v>3.7571999999999997</v>
      </c>
      <c r="J134" s="300"/>
      <c r="K134" s="301">
        <f>E134*J134</f>
        <v>0</v>
      </c>
      <c r="O134" s="293">
        <v>2</v>
      </c>
      <c r="AA134" s="262">
        <v>3</v>
      </c>
      <c r="AB134" s="262">
        <v>1</v>
      </c>
      <c r="AC134" s="262">
        <v>59217421</v>
      </c>
      <c r="AZ134" s="262">
        <v>1</v>
      </c>
      <c r="BA134" s="262">
        <f>IF(AZ134=1,G134,0)</f>
        <v>0</v>
      </c>
      <c r="BB134" s="262">
        <f>IF(AZ134=2,G134,0)</f>
        <v>0</v>
      </c>
      <c r="BC134" s="262">
        <f>IF(AZ134=3,G134,0)</f>
        <v>0</v>
      </c>
      <c r="BD134" s="262">
        <f>IF(AZ134=4,G134,0)</f>
        <v>0</v>
      </c>
      <c r="BE134" s="262">
        <f>IF(AZ134=5,G134,0)</f>
        <v>0</v>
      </c>
      <c r="CA134" s="293">
        <v>3</v>
      </c>
      <c r="CB134" s="293">
        <v>1</v>
      </c>
    </row>
    <row r="135" spans="1:80" x14ac:dyDescent="0.2">
      <c r="A135" s="302"/>
      <c r="B135" s="309"/>
      <c r="C135" s="310" t="s">
        <v>3214</v>
      </c>
      <c r="D135" s="311"/>
      <c r="E135" s="312">
        <v>62.62</v>
      </c>
      <c r="F135" s="313"/>
      <c r="G135" s="314"/>
      <c r="H135" s="315"/>
      <c r="I135" s="307"/>
      <c r="J135" s="316"/>
      <c r="K135" s="307"/>
      <c r="M135" s="308" t="s">
        <v>3214</v>
      </c>
      <c r="O135" s="293"/>
    </row>
    <row r="136" spans="1:80" x14ac:dyDescent="0.2">
      <c r="A136" s="294">
        <v>68</v>
      </c>
      <c r="B136" s="295" t="s">
        <v>3215</v>
      </c>
      <c r="C136" s="296" t="s">
        <v>3216</v>
      </c>
      <c r="D136" s="297" t="s">
        <v>265</v>
      </c>
      <c r="E136" s="298">
        <v>399.96</v>
      </c>
      <c r="F136" s="298">
        <v>0</v>
      </c>
      <c r="G136" s="299">
        <f>E136*F136</f>
        <v>0</v>
      </c>
      <c r="H136" s="300">
        <v>8.1000000000000003E-2</v>
      </c>
      <c r="I136" s="301">
        <f>E136*H136</f>
        <v>32.39676</v>
      </c>
      <c r="J136" s="300"/>
      <c r="K136" s="301">
        <f>E136*J136</f>
        <v>0</v>
      </c>
      <c r="O136" s="293">
        <v>2</v>
      </c>
      <c r="AA136" s="262">
        <v>3</v>
      </c>
      <c r="AB136" s="262">
        <v>1</v>
      </c>
      <c r="AC136" s="262">
        <v>59217460</v>
      </c>
      <c r="AZ136" s="262">
        <v>1</v>
      </c>
      <c r="BA136" s="262">
        <f>IF(AZ136=1,G136,0)</f>
        <v>0</v>
      </c>
      <c r="BB136" s="262">
        <f>IF(AZ136=2,G136,0)</f>
        <v>0</v>
      </c>
      <c r="BC136" s="262">
        <f>IF(AZ136=3,G136,0)</f>
        <v>0</v>
      </c>
      <c r="BD136" s="262">
        <f>IF(AZ136=4,G136,0)</f>
        <v>0</v>
      </c>
      <c r="BE136" s="262">
        <f>IF(AZ136=5,G136,0)</f>
        <v>0</v>
      </c>
      <c r="CA136" s="293">
        <v>3</v>
      </c>
      <c r="CB136" s="293">
        <v>1</v>
      </c>
    </row>
    <row r="137" spans="1:80" x14ac:dyDescent="0.2">
      <c r="A137" s="302"/>
      <c r="B137" s="309"/>
      <c r="C137" s="310" t="s">
        <v>3217</v>
      </c>
      <c r="D137" s="311"/>
      <c r="E137" s="312">
        <v>399.96</v>
      </c>
      <c r="F137" s="313"/>
      <c r="G137" s="314"/>
      <c r="H137" s="315"/>
      <c r="I137" s="307"/>
      <c r="J137" s="316"/>
      <c r="K137" s="307"/>
      <c r="M137" s="308" t="s">
        <v>3217</v>
      </c>
      <c r="O137" s="293"/>
    </row>
    <row r="138" spans="1:80" x14ac:dyDescent="0.2">
      <c r="A138" s="294">
        <v>69</v>
      </c>
      <c r="B138" s="295" t="s">
        <v>3218</v>
      </c>
      <c r="C138" s="296" t="s">
        <v>3219</v>
      </c>
      <c r="D138" s="297" t="s">
        <v>265</v>
      </c>
      <c r="E138" s="298">
        <v>121.2</v>
      </c>
      <c r="F138" s="298">
        <v>0</v>
      </c>
      <c r="G138" s="299">
        <f>E138*F138</f>
        <v>0</v>
      </c>
      <c r="H138" s="300">
        <v>4.8300000000000003E-2</v>
      </c>
      <c r="I138" s="301">
        <f>E138*H138</f>
        <v>5.8539600000000007</v>
      </c>
      <c r="J138" s="300"/>
      <c r="K138" s="301">
        <f>E138*J138</f>
        <v>0</v>
      </c>
      <c r="O138" s="293">
        <v>2</v>
      </c>
      <c r="AA138" s="262">
        <v>3</v>
      </c>
      <c r="AB138" s="262">
        <v>1</v>
      </c>
      <c r="AC138" s="262">
        <v>59217476</v>
      </c>
      <c r="AZ138" s="262">
        <v>1</v>
      </c>
      <c r="BA138" s="262">
        <f>IF(AZ138=1,G138,0)</f>
        <v>0</v>
      </c>
      <c r="BB138" s="262">
        <f>IF(AZ138=2,G138,0)</f>
        <v>0</v>
      </c>
      <c r="BC138" s="262">
        <f>IF(AZ138=3,G138,0)</f>
        <v>0</v>
      </c>
      <c r="BD138" s="262">
        <f>IF(AZ138=4,G138,0)</f>
        <v>0</v>
      </c>
      <c r="BE138" s="262">
        <f>IF(AZ138=5,G138,0)</f>
        <v>0</v>
      </c>
      <c r="CA138" s="293">
        <v>3</v>
      </c>
      <c r="CB138" s="293">
        <v>1</v>
      </c>
    </row>
    <row r="139" spans="1:80" x14ac:dyDescent="0.2">
      <c r="A139" s="302"/>
      <c r="B139" s="309"/>
      <c r="C139" s="310" t="s">
        <v>3220</v>
      </c>
      <c r="D139" s="311"/>
      <c r="E139" s="312">
        <v>121.2</v>
      </c>
      <c r="F139" s="313"/>
      <c r="G139" s="314"/>
      <c r="H139" s="315"/>
      <c r="I139" s="307"/>
      <c r="J139" s="316"/>
      <c r="K139" s="307"/>
      <c r="M139" s="308" t="s">
        <v>3220</v>
      </c>
      <c r="O139" s="293"/>
    </row>
    <row r="140" spans="1:80" x14ac:dyDescent="0.2">
      <c r="A140" s="294">
        <v>70</v>
      </c>
      <c r="B140" s="295" t="s">
        <v>3221</v>
      </c>
      <c r="C140" s="296" t="s">
        <v>3222</v>
      </c>
      <c r="D140" s="297" t="s">
        <v>265</v>
      </c>
      <c r="E140" s="298">
        <v>4.04</v>
      </c>
      <c r="F140" s="298">
        <v>0</v>
      </c>
      <c r="G140" s="299">
        <f>E140*F140</f>
        <v>0</v>
      </c>
      <c r="H140" s="300">
        <v>6.7000000000000004E-2</v>
      </c>
      <c r="I140" s="301">
        <f>E140*H140</f>
        <v>0.27068000000000003</v>
      </c>
      <c r="J140" s="300"/>
      <c r="K140" s="301">
        <f>E140*J140</f>
        <v>0</v>
      </c>
      <c r="O140" s="293">
        <v>2</v>
      </c>
      <c r="AA140" s="262">
        <v>3</v>
      </c>
      <c r="AB140" s="262">
        <v>1</v>
      </c>
      <c r="AC140" s="262">
        <v>59217480</v>
      </c>
      <c r="AZ140" s="262">
        <v>1</v>
      </c>
      <c r="BA140" s="262">
        <f>IF(AZ140=1,G140,0)</f>
        <v>0</v>
      </c>
      <c r="BB140" s="262">
        <f>IF(AZ140=2,G140,0)</f>
        <v>0</v>
      </c>
      <c r="BC140" s="262">
        <f>IF(AZ140=3,G140,0)</f>
        <v>0</v>
      </c>
      <c r="BD140" s="262">
        <f>IF(AZ140=4,G140,0)</f>
        <v>0</v>
      </c>
      <c r="BE140" s="262">
        <f>IF(AZ140=5,G140,0)</f>
        <v>0</v>
      </c>
      <c r="CA140" s="293">
        <v>3</v>
      </c>
      <c r="CB140" s="293">
        <v>1</v>
      </c>
    </row>
    <row r="141" spans="1:80" x14ac:dyDescent="0.2">
      <c r="A141" s="294">
        <v>71</v>
      </c>
      <c r="B141" s="295" t="s">
        <v>3223</v>
      </c>
      <c r="C141" s="296" t="s">
        <v>3224</v>
      </c>
      <c r="D141" s="297" t="s">
        <v>265</v>
      </c>
      <c r="E141" s="298">
        <v>5.05</v>
      </c>
      <c r="F141" s="298">
        <v>0</v>
      </c>
      <c r="G141" s="299">
        <f>E141*F141</f>
        <v>0</v>
      </c>
      <c r="H141" s="300">
        <v>6.7000000000000004E-2</v>
      </c>
      <c r="I141" s="301">
        <f>E141*H141</f>
        <v>0.33834999999999998</v>
      </c>
      <c r="J141" s="300"/>
      <c r="K141" s="301">
        <f>E141*J141</f>
        <v>0</v>
      </c>
      <c r="O141" s="293">
        <v>2</v>
      </c>
      <c r="AA141" s="262">
        <v>3</v>
      </c>
      <c r="AB141" s="262">
        <v>1</v>
      </c>
      <c r="AC141" s="262">
        <v>59217481</v>
      </c>
      <c r="AZ141" s="262">
        <v>1</v>
      </c>
      <c r="BA141" s="262">
        <f>IF(AZ141=1,G141,0)</f>
        <v>0</v>
      </c>
      <c r="BB141" s="262">
        <f>IF(AZ141=2,G141,0)</f>
        <v>0</v>
      </c>
      <c r="BC141" s="262">
        <f>IF(AZ141=3,G141,0)</f>
        <v>0</v>
      </c>
      <c r="BD141" s="262">
        <f>IF(AZ141=4,G141,0)</f>
        <v>0</v>
      </c>
      <c r="BE141" s="262">
        <f>IF(AZ141=5,G141,0)</f>
        <v>0</v>
      </c>
      <c r="CA141" s="293">
        <v>3</v>
      </c>
      <c r="CB141" s="293">
        <v>1</v>
      </c>
    </row>
    <row r="142" spans="1:80" x14ac:dyDescent="0.2">
      <c r="A142" s="317"/>
      <c r="B142" s="318" t="s">
        <v>101</v>
      </c>
      <c r="C142" s="319" t="s">
        <v>218</v>
      </c>
      <c r="D142" s="320"/>
      <c r="E142" s="321"/>
      <c r="F142" s="322"/>
      <c r="G142" s="323">
        <f>SUM(G114:G141)</f>
        <v>0</v>
      </c>
      <c r="H142" s="324"/>
      <c r="I142" s="325">
        <f>SUM(I114:I141)</f>
        <v>193.4091393000171</v>
      </c>
      <c r="J142" s="324"/>
      <c r="K142" s="325">
        <f>SUM(K114:K141)</f>
        <v>0</v>
      </c>
      <c r="O142" s="293">
        <v>4</v>
      </c>
      <c r="BA142" s="326">
        <f>SUM(BA114:BA141)</f>
        <v>0</v>
      </c>
      <c r="BB142" s="326">
        <f>SUM(BB114:BB141)</f>
        <v>0</v>
      </c>
      <c r="BC142" s="326">
        <f>SUM(BC114:BC141)</f>
        <v>0</v>
      </c>
      <c r="BD142" s="326">
        <f>SUM(BD114:BD141)</f>
        <v>0</v>
      </c>
      <c r="BE142" s="326">
        <f>SUM(BE114:BE141)</f>
        <v>0</v>
      </c>
    </row>
    <row r="143" spans="1:80" x14ac:dyDescent="0.2">
      <c r="A143" s="283" t="s">
        <v>97</v>
      </c>
      <c r="B143" s="284" t="s">
        <v>3225</v>
      </c>
      <c r="C143" s="285" t="s">
        <v>3226</v>
      </c>
      <c r="D143" s="286"/>
      <c r="E143" s="287"/>
      <c r="F143" s="287"/>
      <c r="G143" s="288"/>
      <c r="H143" s="289"/>
      <c r="I143" s="290"/>
      <c r="J143" s="291"/>
      <c r="K143" s="292"/>
      <c r="O143" s="293">
        <v>1</v>
      </c>
    </row>
    <row r="144" spans="1:80" x14ac:dyDescent="0.2">
      <c r="A144" s="294">
        <v>72</v>
      </c>
      <c r="B144" s="295" t="s">
        <v>3228</v>
      </c>
      <c r="C144" s="296" t="s">
        <v>3229</v>
      </c>
      <c r="D144" s="297" t="s">
        <v>195</v>
      </c>
      <c r="E144" s="298">
        <v>9.4</v>
      </c>
      <c r="F144" s="298">
        <v>0</v>
      </c>
      <c r="G144" s="299">
        <f>E144*F144</f>
        <v>0</v>
      </c>
      <c r="H144" s="300">
        <v>1.26499999999936E-2</v>
      </c>
      <c r="I144" s="301">
        <f>E144*H144</f>
        <v>0.11890999999993984</v>
      </c>
      <c r="J144" s="300">
        <v>0</v>
      </c>
      <c r="K144" s="301">
        <f>E144*J144</f>
        <v>0</v>
      </c>
      <c r="O144" s="293">
        <v>2</v>
      </c>
      <c r="AA144" s="262">
        <v>1</v>
      </c>
      <c r="AB144" s="262">
        <v>1</v>
      </c>
      <c r="AC144" s="262">
        <v>1</v>
      </c>
      <c r="AZ144" s="262">
        <v>1</v>
      </c>
      <c r="BA144" s="262">
        <f>IF(AZ144=1,G144,0)</f>
        <v>0</v>
      </c>
      <c r="BB144" s="262">
        <f>IF(AZ144=2,G144,0)</f>
        <v>0</v>
      </c>
      <c r="BC144" s="262">
        <f>IF(AZ144=3,G144,0)</f>
        <v>0</v>
      </c>
      <c r="BD144" s="262">
        <f>IF(AZ144=4,G144,0)</f>
        <v>0</v>
      </c>
      <c r="BE144" s="262">
        <f>IF(AZ144=5,G144,0)</f>
        <v>0</v>
      </c>
      <c r="CA144" s="293">
        <v>1</v>
      </c>
      <c r="CB144" s="293">
        <v>1</v>
      </c>
    </row>
    <row r="145" spans="1:80" x14ac:dyDescent="0.2">
      <c r="A145" s="302"/>
      <c r="B145" s="309"/>
      <c r="C145" s="310" t="s">
        <v>3230</v>
      </c>
      <c r="D145" s="311"/>
      <c r="E145" s="312">
        <v>9.4</v>
      </c>
      <c r="F145" s="313"/>
      <c r="G145" s="314"/>
      <c r="H145" s="315"/>
      <c r="I145" s="307"/>
      <c r="J145" s="316"/>
      <c r="K145" s="307"/>
      <c r="M145" s="308" t="s">
        <v>3230</v>
      </c>
      <c r="O145" s="293"/>
    </row>
    <row r="146" spans="1:80" x14ac:dyDescent="0.2">
      <c r="A146" s="317"/>
      <c r="B146" s="318" t="s">
        <v>101</v>
      </c>
      <c r="C146" s="319" t="s">
        <v>3227</v>
      </c>
      <c r="D146" s="320"/>
      <c r="E146" s="321"/>
      <c r="F146" s="322"/>
      <c r="G146" s="323">
        <f>SUM(G143:G145)</f>
        <v>0</v>
      </c>
      <c r="H146" s="324"/>
      <c r="I146" s="325">
        <f>SUM(I143:I145)</f>
        <v>0.11890999999993984</v>
      </c>
      <c r="J146" s="324"/>
      <c r="K146" s="325">
        <f>SUM(K143:K145)</f>
        <v>0</v>
      </c>
      <c r="O146" s="293">
        <v>4</v>
      </c>
      <c r="BA146" s="326">
        <f>SUM(BA143:BA145)</f>
        <v>0</v>
      </c>
      <c r="BB146" s="326">
        <f>SUM(BB143:BB145)</f>
        <v>0</v>
      </c>
      <c r="BC146" s="326">
        <f>SUM(BC143:BC145)</f>
        <v>0</v>
      </c>
      <c r="BD146" s="326">
        <f>SUM(BD143:BD145)</f>
        <v>0</v>
      </c>
      <c r="BE146" s="326">
        <f>SUM(BE143:BE145)</f>
        <v>0</v>
      </c>
    </row>
    <row r="147" spans="1:80" x14ac:dyDescent="0.2">
      <c r="A147" s="283" t="s">
        <v>97</v>
      </c>
      <c r="B147" s="284" t="s">
        <v>222</v>
      </c>
      <c r="C147" s="285" t="s">
        <v>223</v>
      </c>
      <c r="D147" s="286"/>
      <c r="E147" s="287"/>
      <c r="F147" s="287"/>
      <c r="G147" s="288"/>
      <c r="H147" s="289"/>
      <c r="I147" s="290"/>
      <c r="J147" s="291"/>
      <c r="K147" s="292"/>
      <c r="O147" s="293">
        <v>1</v>
      </c>
    </row>
    <row r="148" spans="1:80" x14ac:dyDescent="0.2">
      <c r="A148" s="294">
        <v>73</v>
      </c>
      <c r="B148" s="295" t="s">
        <v>3231</v>
      </c>
      <c r="C148" s="296" t="s">
        <v>3232</v>
      </c>
      <c r="D148" s="297" t="s">
        <v>227</v>
      </c>
      <c r="E148" s="298">
        <v>2180.1716000000001</v>
      </c>
      <c r="F148" s="298">
        <v>0</v>
      </c>
      <c r="G148" s="299">
        <f>E148*F148</f>
        <v>0</v>
      </c>
      <c r="H148" s="300">
        <v>0</v>
      </c>
      <c r="I148" s="301">
        <f>E148*H148</f>
        <v>0</v>
      </c>
      <c r="J148" s="300">
        <v>0</v>
      </c>
      <c r="K148" s="301">
        <f>E148*J148</f>
        <v>0</v>
      </c>
      <c r="O148" s="293">
        <v>2</v>
      </c>
      <c r="AA148" s="262">
        <v>1</v>
      </c>
      <c r="AB148" s="262">
        <v>2</v>
      </c>
      <c r="AC148" s="262">
        <v>2</v>
      </c>
      <c r="AZ148" s="262">
        <v>1</v>
      </c>
      <c r="BA148" s="262">
        <f>IF(AZ148=1,G148,0)</f>
        <v>0</v>
      </c>
      <c r="BB148" s="262">
        <f>IF(AZ148=2,G148,0)</f>
        <v>0</v>
      </c>
      <c r="BC148" s="262">
        <f>IF(AZ148=3,G148,0)</f>
        <v>0</v>
      </c>
      <c r="BD148" s="262">
        <f>IF(AZ148=4,G148,0)</f>
        <v>0</v>
      </c>
      <c r="BE148" s="262">
        <f>IF(AZ148=5,G148,0)</f>
        <v>0</v>
      </c>
      <c r="CA148" s="293">
        <v>1</v>
      </c>
      <c r="CB148" s="293">
        <v>2</v>
      </c>
    </row>
    <row r="149" spans="1:80" x14ac:dyDescent="0.2">
      <c r="A149" s="317"/>
      <c r="B149" s="318" t="s">
        <v>101</v>
      </c>
      <c r="C149" s="319" t="s">
        <v>224</v>
      </c>
      <c r="D149" s="320"/>
      <c r="E149" s="321"/>
      <c r="F149" s="322"/>
      <c r="G149" s="323">
        <f>SUM(G147:G148)</f>
        <v>0</v>
      </c>
      <c r="H149" s="324"/>
      <c r="I149" s="325">
        <f>SUM(I147:I148)</f>
        <v>0</v>
      </c>
      <c r="J149" s="324"/>
      <c r="K149" s="325">
        <f>SUM(K147:K148)</f>
        <v>0</v>
      </c>
      <c r="O149" s="293">
        <v>4</v>
      </c>
      <c r="BA149" s="326">
        <f>SUM(BA147:BA148)</f>
        <v>0</v>
      </c>
      <c r="BB149" s="326">
        <f>SUM(BB147:BB148)</f>
        <v>0</v>
      </c>
      <c r="BC149" s="326">
        <f>SUM(BC147:BC148)</f>
        <v>0</v>
      </c>
      <c r="BD149" s="326">
        <f>SUM(BD147:BD148)</f>
        <v>0</v>
      </c>
      <c r="BE149" s="326">
        <f>SUM(BE147:BE148)</f>
        <v>0</v>
      </c>
    </row>
    <row r="150" spans="1:80" x14ac:dyDescent="0.2">
      <c r="A150" s="283" t="s">
        <v>97</v>
      </c>
      <c r="B150" s="284" t="s">
        <v>266</v>
      </c>
      <c r="C150" s="285" t="s">
        <v>267</v>
      </c>
      <c r="D150" s="286"/>
      <c r="E150" s="287"/>
      <c r="F150" s="287"/>
      <c r="G150" s="288"/>
      <c r="H150" s="289"/>
      <c r="I150" s="290"/>
      <c r="J150" s="291"/>
      <c r="K150" s="292"/>
      <c r="O150" s="293">
        <v>1</v>
      </c>
    </row>
    <row r="151" spans="1:80" ht="22.5" x14ac:dyDescent="0.2">
      <c r="A151" s="294">
        <v>74</v>
      </c>
      <c r="B151" s="295" t="s">
        <v>269</v>
      </c>
      <c r="C151" s="296" t="s">
        <v>270</v>
      </c>
      <c r="D151" s="297" t="s">
        <v>227</v>
      </c>
      <c r="E151" s="298">
        <v>1372.09</v>
      </c>
      <c r="F151" s="298">
        <v>0</v>
      </c>
      <c r="G151" s="299">
        <f>E151*F151</f>
        <v>0</v>
      </c>
      <c r="H151" s="300">
        <v>0</v>
      </c>
      <c r="I151" s="301">
        <f>E151*H151</f>
        <v>0</v>
      </c>
      <c r="J151" s="300"/>
      <c r="K151" s="301">
        <f>E151*J151</f>
        <v>0</v>
      </c>
      <c r="O151" s="293">
        <v>2</v>
      </c>
      <c r="AA151" s="262">
        <v>8</v>
      </c>
      <c r="AB151" s="262">
        <v>0</v>
      </c>
      <c r="AC151" s="262">
        <v>3</v>
      </c>
      <c r="AZ151" s="262">
        <v>1</v>
      </c>
      <c r="BA151" s="262">
        <f>IF(AZ151=1,G151,0)</f>
        <v>0</v>
      </c>
      <c r="BB151" s="262">
        <f>IF(AZ151=2,G151,0)</f>
        <v>0</v>
      </c>
      <c r="BC151" s="262">
        <f>IF(AZ151=3,G151,0)</f>
        <v>0</v>
      </c>
      <c r="BD151" s="262">
        <f>IF(AZ151=4,G151,0)</f>
        <v>0</v>
      </c>
      <c r="BE151" s="262">
        <f>IF(AZ151=5,G151,0)</f>
        <v>0</v>
      </c>
      <c r="CA151" s="293">
        <v>8</v>
      </c>
      <c r="CB151" s="293">
        <v>0</v>
      </c>
    </row>
    <row r="152" spans="1:80" x14ac:dyDescent="0.2">
      <c r="A152" s="302"/>
      <c r="B152" s="303"/>
      <c r="C152" s="304" t="s">
        <v>234</v>
      </c>
      <c r="D152" s="305"/>
      <c r="E152" s="305"/>
      <c r="F152" s="305"/>
      <c r="G152" s="306"/>
      <c r="I152" s="307"/>
      <c r="K152" s="307"/>
      <c r="L152" s="308" t="s">
        <v>234</v>
      </c>
      <c r="O152" s="293">
        <v>3</v>
      </c>
    </row>
    <row r="153" spans="1:80" x14ac:dyDescent="0.2">
      <c r="A153" s="302"/>
      <c r="B153" s="303"/>
      <c r="C153" s="304"/>
      <c r="D153" s="305"/>
      <c r="E153" s="305"/>
      <c r="F153" s="305"/>
      <c r="G153" s="306"/>
      <c r="I153" s="307"/>
      <c r="K153" s="307"/>
      <c r="L153" s="308"/>
      <c r="O153" s="293">
        <v>3</v>
      </c>
    </row>
    <row r="154" spans="1:80" ht="22.5" x14ac:dyDescent="0.2">
      <c r="A154" s="302"/>
      <c r="B154" s="303"/>
      <c r="C154" s="304" t="s">
        <v>271</v>
      </c>
      <c r="D154" s="305"/>
      <c r="E154" s="305"/>
      <c r="F154" s="305"/>
      <c r="G154" s="306"/>
      <c r="I154" s="307"/>
      <c r="K154" s="307"/>
      <c r="L154" s="308" t="s">
        <v>271</v>
      </c>
      <c r="O154" s="293">
        <v>3</v>
      </c>
    </row>
    <row r="155" spans="1:80" x14ac:dyDescent="0.2">
      <c r="A155" s="317"/>
      <c r="B155" s="318" t="s">
        <v>101</v>
      </c>
      <c r="C155" s="319" t="s">
        <v>268</v>
      </c>
      <c r="D155" s="320"/>
      <c r="E155" s="321"/>
      <c r="F155" s="322"/>
      <c r="G155" s="323">
        <f>SUM(G150:G154)</f>
        <v>0</v>
      </c>
      <c r="H155" s="324"/>
      <c r="I155" s="325">
        <f>SUM(I150:I154)</f>
        <v>0</v>
      </c>
      <c r="J155" s="324"/>
      <c r="K155" s="325">
        <f>SUM(K150:K154)</f>
        <v>0</v>
      </c>
      <c r="O155" s="293">
        <v>4</v>
      </c>
      <c r="BA155" s="326">
        <f>SUM(BA150:BA154)</f>
        <v>0</v>
      </c>
      <c r="BB155" s="326">
        <f>SUM(BB150:BB154)</f>
        <v>0</v>
      </c>
      <c r="BC155" s="326">
        <f>SUM(BC150:BC154)</f>
        <v>0</v>
      </c>
      <c r="BD155" s="326">
        <f>SUM(BD150:BD154)</f>
        <v>0</v>
      </c>
      <c r="BE155" s="326">
        <f>SUM(BE150:BE154)</f>
        <v>0</v>
      </c>
    </row>
    <row r="156" spans="1:80" x14ac:dyDescent="0.2">
      <c r="E156" s="262"/>
    </row>
    <row r="157" spans="1:80" x14ac:dyDescent="0.2">
      <c r="E157" s="262"/>
    </row>
    <row r="158" spans="1:80" x14ac:dyDescent="0.2">
      <c r="E158" s="262"/>
    </row>
    <row r="159" spans="1:80" x14ac:dyDescent="0.2">
      <c r="E159" s="262"/>
    </row>
    <row r="160" spans="1:80" x14ac:dyDescent="0.2">
      <c r="E160" s="262"/>
    </row>
    <row r="161" spans="5:5" x14ac:dyDescent="0.2">
      <c r="E161" s="262"/>
    </row>
    <row r="162" spans="5:5" x14ac:dyDescent="0.2">
      <c r="E162" s="262"/>
    </row>
    <row r="163" spans="5:5" x14ac:dyDescent="0.2">
      <c r="E163" s="262"/>
    </row>
    <row r="164" spans="5:5" x14ac:dyDescent="0.2">
      <c r="E164" s="262"/>
    </row>
    <row r="165" spans="5:5" x14ac:dyDescent="0.2">
      <c r="E165" s="262"/>
    </row>
    <row r="166" spans="5:5" x14ac:dyDescent="0.2">
      <c r="E166" s="262"/>
    </row>
    <row r="167" spans="5:5" x14ac:dyDescent="0.2">
      <c r="E167" s="262"/>
    </row>
    <row r="168" spans="5:5" x14ac:dyDescent="0.2">
      <c r="E168" s="262"/>
    </row>
    <row r="169" spans="5:5" x14ac:dyDescent="0.2">
      <c r="E169" s="262"/>
    </row>
    <row r="170" spans="5:5" x14ac:dyDescent="0.2">
      <c r="E170" s="262"/>
    </row>
    <row r="171" spans="5:5" x14ac:dyDescent="0.2">
      <c r="E171" s="262"/>
    </row>
    <row r="172" spans="5:5" x14ac:dyDescent="0.2">
      <c r="E172" s="262"/>
    </row>
    <row r="173" spans="5:5" x14ac:dyDescent="0.2">
      <c r="E173" s="262"/>
    </row>
    <row r="174" spans="5:5" x14ac:dyDescent="0.2">
      <c r="E174" s="262"/>
    </row>
    <row r="175" spans="5:5" x14ac:dyDescent="0.2">
      <c r="E175" s="262"/>
    </row>
    <row r="176" spans="5:5" x14ac:dyDescent="0.2">
      <c r="E176" s="262"/>
    </row>
    <row r="177" spans="1:7" x14ac:dyDescent="0.2">
      <c r="E177" s="262"/>
    </row>
    <row r="178" spans="1:7" x14ac:dyDescent="0.2">
      <c r="E178" s="262"/>
    </row>
    <row r="179" spans="1:7" x14ac:dyDescent="0.2">
      <c r="A179" s="316"/>
      <c r="B179" s="316"/>
      <c r="C179" s="316"/>
      <c r="D179" s="316"/>
      <c r="E179" s="316"/>
      <c r="F179" s="316"/>
      <c r="G179" s="316"/>
    </row>
    <row r="180" spans="1:7" x14ac:dyDescent="0.2">
      <c r="A180" s="316"/>
      <c r="B180" s="316"/>
      <c r="C180" s="316"/>
      <c r="D180" s="316"/>
      <c r="E180" s="316"/>
      <c r="F180" s="316"/>
      <c r="G180" s="316"/>
    </row>
    <row r="181" spans="1:7" x14ac:dyDescent="0.2">
      <c r="A181" s="316"/>
      <c r="B181" s="316"/>
      <c r="C181" s="316"/>
      <c r="D181" s="316"/>
      <c r="E181" s="316"/>
      <c r="F181" s="316"/>
      <c r="G181" s="316"/>
    </row>
    <row r="182" spans="1:7" x14ac:dyDescent="0.2">
      <c r="A182" s="316"/>
      <c r="B182" s="316"/>
      <c r="C182" s="316"/>
      <c r="D182" s="316"/>
      <c r="E182" s="316"/>
      <c r="F182" s="316"/>
      <c r="G182" s="316"/>
    </row>
    <row r="183" spans="1:7" x14ac:dyDescent="0.2">
      <c r="E183" s="262"/>
    </row>
    <row r="184" spans="1:7" x14ac:dyDescent="0.2">
      <c r="E184" s="262"/>
    </row>
    <row r="185" spans="1:7" x14ac:dyDescent="0.2">
      <c r="E185" s="262"/>
    </row>
    <row r="186" spans="1:7" x14ac:dyDescent="0.2">
      <c r="E186" s="262"/>
    </row>
    <row r="187" spans="1:7" x14ac:dyDescent="0.2">
      <c r="E187" s="262"/>
    </row>
    <row r="188" spans="1:7" x14ac:dyDescent="0.2">
      <c r="E188" s="262"/>
    </row>
    <row r="189" spans="1:7" x14ac:dyDescent="0.2">
      <c r="E189" s="262"/>
    </row>
    <row r="190" spans="1:7" x14ac:dyDescent="0.2">
      <c r="E190" s="262"/>
    </row>
    <row r="191" spans="1:7" x14ac:dyDescent="0.2">
      <c r="E191" s="262"/>
    </row>
    <row r="192" spans="1:7" x14ac:dyDescent="0.2">
      <c r="E192" s="262"/>
    </row>
    <row r="193" spans="5:5" x14ac:dyDescent="0.2">
      <c r="E193" s="262"/>
    </row>
    <row r="194" spans="5:5" x14ac:dyDescent="0.2">
      <c r="E194" s="262"/>
    </row>
    <row r="195" spans="5:5" x14ac:dyDescent="0.2">
      <c r="E195" s="262"/>
    </row>
    <row r="196" spans="5:5" x14ac:dyDescent="0.2">
      <c r="E196" s="262"/>
    </row>
    <row r="197" spans="5:5" x14ac:dyDescent="0.2">
      <c r="E197" s="262"/>
    </row>
    <row r="198" spans="5:5" x14ac:dyDescent="0.2">
      <c r="E198" s="262"/>
    </row>
    <row r="199" spans="5:5" x14ac:dyDescent="0.2">
      <c r="E199" s="262"/>
    </row>
    <row r="200" spans="5:5" x14ac:dyDescent="0.2">
      <c r="E200" s="262"/>
    </row>
    <row r="201" spans="5:5" x14ac:dyDescent="0.2">
      <c r="E201" s="262"/>
    </row>
    <row r="202" spans="5:5" x14ac:dyDescent="0.2">
      <c r="E202" s="262"/>
    </row>
    <row r="203" spans="5:5" x14ac:dyDescent="0.2">
      <c r="E203" s="262"/>
    </row>
    <row r="204" spans="5:5" x14ac:dyDescent="0.2">
      <c r="E204" s="262"/>
    </row>
    <row r="205" spans="5:5" x14ac:dyDescent="0.2">
      <c r="E205" s="262"/>
    </row>
    <row r="206" spans="5:5" x14ac:dyDescent="0.2">
      <c r="E206" s="262"/>
    </row>
    <row r="207" spans="5:5" x14ac:dyDescent="0.2">
      <c r="E207" s="262"/>
    </row>
    <row r="208" spans="5:5" x14ac:dyDescent="0.2">
      <c r="E208" s="262"/>
    </row>
    <row r="209" spans="1:7" x14ac:dyDescent="0.2">
      <c r="E209" s="262"/>
    </row>
    <row r="210" spans="1:7" x14ac:dyDescent="0.2">
      <c r="E210" s="262"/>
    </row>
    <row r="211" spans="1:7" x14ac:dyDescent="0.2">
      <c r="E211" s="262"/>
    </row>
    <row r="212" spans="1:7" x14ac:dyDescent="0.2">
      <c r="E212" s="262"/>
    </row>
    <row r="213" spans="1:7" x14ac:dyDescent="0.2">
      <c r="E213" s="262"/>
    </row>
    <row r="214" spans="1:7" x14ac:dyDescent="0.2">
      <c r="A214" s="327"/>
      <c r="B214" s="327"/>
    </row>
    <row r="215" spans="1:7" x14ac:dyDescent="0.2">
      <c r="A215" s="316"/>
      <c r="B215" s="316"/>
      <c r="C215" s="328"/>
      <c r="D215" s="328"/>
      <c r="E215" s="329"/>
      <c r="F215" s="328"/>
      <c r="G215" s="330"/>
    </row>
    <row r="216" spans="1:7" x14ac:dyDescent="0.2">
      <c r="A216" s="331"/>
      <c r="B216" s="331"/>
      <c r="C216" s="316"/>
      <c r="D216" s="316"/>
      <c r="E216" s="332"/>
      <c r="F216" s="316"/>
      <c r="G216" s="316"/>
    </row>
    <row r="217" spans="1:7" x14ac:dyDescent="0.2">
      <c r="A217" s="316"/>
      <c r="B217" s="316"/>
      <c r="C217" s="316"/>
      <c r="D217" s="316"/>
      <c r="E217" s="332"/>
      <c r="F217" s="316"/>
      <c r="G217" s="316"/>
    </row>
    <row r="218" spans="1:7" x14ac:dyDescent="0.2">
      <c r="A218" s="316"/>
      <c r="B218" s="316"/>
      <c r="C218" s="316"/>
      <c r="D218" s="316"/>
      <c r="E218" s="332"/>
      <c r="F218" s="316"/>
      <c r="G218" s="316"/>
    </row>
    <row r="219" spans="1:7" x14ac:dyDescent="0.2">
      <c r="A219" s="316"/>
      <c r="B219" s="316"/>
      <c r="C219" s="316"/>
      <c r="D219" s="316"/>
      <c r="E219" s="332"/>
      <c r="F219" s="316"/>
      <c r="G219" s="316"/>
    </row>
    <row r="220" spans="1:7" x14ac:dyDescent="0.2">
      <c r="A220" s="316"/>
      <c r="B220" s="316"/>
      <c r="C220" s="316"/>
      <c r="D220" s="316"/>
      <c r="E220" s="332"/>
      <c r="F220" s="316"/>
      <c r="G220" s="316"/>
    </row>
    <row r="221" spans="1:7" x14ac:dyDescent="0.2">
      <c r="A221" s="316"/>
      <c r="B221" s="316"/>
      <c r="C221" s="316"/>
      <c r="D221" s="316"/>
      <c r="E221" s="332"/>
      <c r="F221" s="316"/>
      <c r="G221" s="316"/>
    </row>
    <row r="222" spans="1:7" x14ac:dyDescent="0.2">
      <c r="A222" s="316"/>
      <c r="B222" s="316"/>
      <c r="C222" s="316"/>
      <c r="D222" s="316"/>
      <c r="E222" s="332"/>
      <c r="F222" s="316"/>
      <c r="G222" s="316"/>
    </row>
    <row r="223" spans="1:7" x14ac:dyDescent="0.2">
      <c r="A223" s="316"/>
      <c r="B223" s="316"/>
      <c r="C223" s="316"/>
      <c r="D223" s="316"/>
      <c r="E223" s="332"/>
      <c r="F223" s="316"/>
      <c r="G223" s="316"/>
    </row>
    <row r="224" spans="1:7" x14ac:dyDescent="0.2">
      <c r="A224" s="316"/>
      <c r="B224" s="316"/>
      <c r="C224" s="316"/>
      <c r="D224" s="316"/>
      <c r="E224" s="332"/>
      <c r="F224" s="316"/>
      <c r="G224" s="316"/>
    </row>
    <row r="225" spans="1:7" x14ac:dyDescent="0.2">
      <c r="A225" s="316"/>
      <c r="B225" s="316"/>
      <c r="C225" s="316"/>
      <c r="D225" s="316"/>
      <c r="E225" s="332"/>
      <c r="F225" s="316"/>
      <c r="G225" s="316"/>
    </row>
    <row r="226" spans="1:7" x14ac:dyDescent="0.2">
      <c r="A226" s="316"/>
      <c r="B226" s="316"/>
      <c r="C226" s="316"/>
      <c r="D226" s="316"/>
      <c r="E226" s="332"/>
      <c r="F226" s="316"/>
      <c r="G226" s="316"/>
    </row>
    <row r="227" spans="1:7" x14ac:dyDescent="0.2">
      <c r="A227" s="316"/>
      <c r="B227" s="316"/>
      <c r="C227" s="316"/>
      <c r="D227" s="316"/>
      <c r="E227" s="332"/>
      <c r="F227" s="316"/>
      <c r="G227" s="316"/>
    </row>
    <row r="228" spans="1:7" x14ac:dyDescent="0.2">
      <c r="A228" s="316"/>
      <c r="B228" s="316"/>
      <c r="C228" s="316"/>
      <c r="D228" s="316"/>
      <c r="E228" s="332"/>
      <c r="F228" s="316"/>
      <c r="G228" s="316"/>
    </row>
  </sheetData>
  <mergeCells count="61">
    <mergeCell ref="C152:G152"/>
    <mergeCell ref="C153:G153"/>
    <mergeCell ref="C154:G154"/>
    <mergeCell ref="C135:D135"/>
    <mergeCell ref="C137:D137"/>
    <mergeCell ref="C139:D139"/>
    <mergeCell ref="C145:D145"/>
    <mergeCell ref="C106:D106"/>
    <mergeCell ref="C123:D123"/>
    <mergeCell ref="C125:D125"/>
    <mergeCell ref="C127:D127"/>
    <mergeCell ref="C128:D128"/>
    <mergeCell ref="C130:D130"/>
    <mergeCell ref="C91:D91"/>
    <mergeCell ref="C98:G98"/>
    <mergeCell ref="C99:G99"/>
    <mergeCell ref="C100:D100"/>
    <mergeCell ref="C101:D101"/>
    <mergeCell ref="C105:D105"/>
    <mergeCell ref="C77:G77"/>
    <mergeCell ref="C80:D80"/>
    <mergeCell ref="C83:D83"/>
    <mergeCell ref="C85:D85"/>
    <mergeCell ref="C87:D87"/>
    <mergeCell ref="C89:D89"/>
    <mergeCell ref="C64:D64"/>
    <mergeCell ref="C66:D66"/>
    <mergeCell ref="C70:D70"/>
    <mergeCell ref="C71:D71"/>
    <mergeCell ref="C72:D72"/>
    <mergeCell ref="C76:G76"/>
    <mergeCell ref="C57:G57"/>
    <mergeCell ref="C58:D58"/>
    <mergeCell ref="C59:D59"/>
    <mergeCell ref="C60:D60"/>
    <mergeCell ref="C44:D44"/>
    <mergeCell ref="C45:D45"/>
    <mergeCell ref="C46:D46"/>
    <mergeCell ref="C47:D47"/>
    <mergeCell ref="C51:D51"/>
    <mergeCell ref="C53:D53"/>
    <mergeCell ref="C33:D33"/>
    <mergeCell ref="C35:G35"/>
    <mergeCell ref="C36:G36"/>
    <mergeCell ref="C38:D38"/>
    <mergeCell ref="C40:D40"/>
    <mergeCell ref="C41:D41"/>
    <mergeCell ref="C20:D20"/>
    <mergeCell ref="C21:D21"/>
    <mergeCell ref="C23:D23"/>
    <mergeCell ref="C25:D25"/>
    <mergeCell ref="C26:D26"/>
    <mergeCell ref="C31:D31"/>
    <mergeCell ref="A1:G1"/>
    <mergeCell ref="A3:B3"/>
    <mergeCell ref="A4:B4"/>
    <mergeCell ref="E4:G4"/>
    <mergeCell ref="C13:G13"/>
    <mergeCell ref="C14:G14"/>
    <mergeCell ref="C16:G16"/>
    <mergeCell ref="C17:G17"/>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377</v>
      </c>
      <c r="D2" s="106" t="s">
        <v>378</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374</v>
      </c>
      <c r="B5" s="119"/>
      <c r="C5" s="120" t="s">
        <v>375</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'I0 3 03-01 Rek'!E15</f>
        <v>0</v>
      </c>
      <c r="D15" s="161" t="str">
        <f>'I0 3 03-01 Rek'!A20</f>
        <v>Ztížené výrobní podmínky</v>
      </c>
      <c r="E15" s="162"/>
      <c r="F15" s="163"/>
      <c r="G15" s="160">
        <f>'I0 3 03-01 Rek'!I20</f>
        <v>0</v>
      </c>
    </row>
    <row r="16" spans="1:57" ht="15.95" customHeight="1" x14ac:dyDescent="0.2">
      <c r="A16" s="158" t="s">
        <v>52</v>
      </c>
      <c r="B16" s="159" t="s">
        <v>53</v>
      </c>
      <c r="C16" s="160">
        <f>'I0 3 03-01 Rek'!F15</f>
        <v>0</v>
      </c>
      <c r="D16" s="110" t="str">
        <f>'I0 3 03-01 Rek'!A21</f>
        <v>Oborová přirážka</v>
      </c>
      <c r="E16" s="164"/>
      <c r="F16" s="165"/>
      <c r="G16" s="160">
        <f>'I0 3 03-01 Rek'!I21</f>
        <v>0</v>
      </c>
    </row>
    <row r="17" spans="1:7" ht="15.95" customHeight="1" x14ac:dyDescent="0.2">
      <c r="A17" s="158" t="s">
        <v>54</v>
      </c>
      <c r="B17" s="159" t="s">
        <v>55</v>
      </c>
      <c r="C17" s="160">
        <f>'I0 3 03-01 Rek'!H15</f>
        <v>0</v>
      </c>
      <c r="D17" s="110" t="str">
        <f>'I0 3 03-01 Rek'!A22</f>
        <v>Přesun stavebních kapacit</v>
      </c>
      <c r="E17" s="164"/>
      <c r="F17" s="165"/>
      <c r="G17" s="160">
        <f>'I0 3 03-01 Rek'!I22</f>
        <v>0</v>
      </c>
    </row>
    <row r="18" spans="1:7" ht="15.95" customHeight="1" x14ac:dyDescent="0.2">
      <c r="A18" s="166" t="s">
        <v>56</v>
      </c>
      <c r="B18" s="167" t="s">
        <v>57</v>
      </c>
      <c r="C18" s="160">
        <f>'I0 3 03-01 Rek'!G15</f>
        <v>0</v>
      </c>
      <c r="D18" s="110" t="str">
        <f>'I0 3 03-01 Rek'!A23</f>
        <v>Mimostaveništní doprava</v>
      </c>
      <c r="E18" s="164"/>
      <c r="F18" s="165"/>
      <c r="G18" s="160">
        <f>'I0 3 03-01 Rek'!I23</f>
        <v>0</v>
      </c>
    </row>
    <row r="19" spans="1:7" ht="15.95" customHeight="1" x14ac:dyDescent="0.2">
      <c r="A19" s="168" t="s">
        <v>58</v>
      </c>
      <c r="B19" s="159"/>
      <c r="C19" s="160">
        <f>SUM(C15:C18)</f>
        <v>0</v>
      </c>
      <c r="D19" s="110" t="str">
        <f>'I0 3 03-01 Rek'!A24</f>
        <v>Zařízení staveniště</v>
      </c>
      <c r="E19" s="164"/>
      <c r="F19" s="165"/>
      <c r="G19" s="160">
        <f>'I0 3 03-01 Rek'!I24</f>
        <v>0</v>
      </c>
    </row>
    <row r="20" spans="1:7" ht="15.95" customHeight="1" x14ac:dyDescent="0.2">
      <c r="A20" s="168"/>
      <c r="B20" s="159"/>
      <c r="C20" s="160"/>
      <c r="D20" s="110" t="str">
        <f>'I0 3 03-01 Rek'!A25</f>
        <v>Provoz investora</v>
      </c>
      <c r="E20" s="164"/>
      <c r="F20" s="165"/>
      <c r="G20" s="160">
        <f>'I0 3 03-01 Rek'!I25</f>
        <v>0</v>
      </c>
    </row>
    <row r="21" spans="1:7" ht="15.95" customHeight="1" x14ac:dyDescent="0.2">
      <c r="A21" s="168" t="s">
        <v>29</v>
      </c>
      <c r="B21" s="159"/>
      <c r="C21" s="160">
        <f>'I0 3 03-01 Rek'!I15</f>
        <v>0</v>
      </c>
      <c r="D21" s="110" t="str">
        <f>'I0 3 03-01 Rek'!A26</f>
        <v>Kompletační činnost (IČD)</v>
      </c>
      <c r="E21" s="164"/>
      <c r="F21" s="165"/>
      <c r="G21" s="160">
        <f>'I0 3 03-01 Rek'!I26</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'I0 3 03-01 Rek'!H28</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dimension ref="A1:BE79"/>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9" ht="13.5" thickTop="1" x14ac:dyDescent="0.2">
      <c r="A1" s="206" t="s">
        <v>2</v>
      </c>
      <c r="B1" s="207"/>
      <c r="C1" s="208" t="s">
        <v>106</v>
      </c>
      <c r="D1" s="209"/>
      <c r="E1" s="210"/>
      <c r="F1" s="209"/>
      <c r="G1" s="211" t="s">
        <v>75</v>
      </c>
      <c r="H1" s="212" t="s">
        <v>377</v>
      </c>
      <c r="I1" s="213"/>
    </row>
    <row r="2" spans="1:9" ht="13.5" thickBot="1" x14ac:dyDescent="0.25">
      <c r="A2" s="214" t="s">
        <v>76</v>
      </c>
      <c r="B2" s="215"/>
      <c r="C2" s="216" t="s">
        <v>376</v>
      </c>
      <c r="D2" s="217"/>
      <c r="E2" s="218"/>
      <c r="F2" s="217"/>
      <c r="G2" s="219" t="s">
        <v>378</v>
      </c>
      <c r="H2" s="220"/>
      <c r="I2" s="221"/>
    </row>
    <row r="3" spans="1:9" ht="13.5" thickTop="1" x14ac:dyDescent="0.2">
      <c r="F3" s="138"/>
    </row>
    <row r="4" spans="1:9" ht="19.5" customHeight="1" x14ac:dyDescent="0.25">
      <c r="A4" s="222" t="s">
        <v>77</v>
      </c>
      <c r="B4" s="223"/>
      <c r="C4" s="223"/>
      <c r="D4" s="223"/>
      <c r="E4" s="224"/>
      <c r="F4" s="223"/>
      <c r="G4" s="223"/>
      <c r="H4" s="223"/>
      <c r="I4" s="223"/>
    </row>
    <row r="5" spans="1:9" ht="13.5" thickBot="1" x14ac:dyDescent="0.25"/>
    <row r="6" spans="1:9" s="138" customFormat="1" ht="13.5" thickBot="1" x14ac:dyDescent="0.25">
      <c r="A6" s="225"/>
      <c r="B6" s="226" t="s">
        <v>78</v>
      </c>
      <c r="C6" s="226"/>
      <c r="D6" s="227"/>
      <c r="E6" s="228" t="s">
        <v>25</v>
      </c>
      <c r="F6" s="229" t="s">
        <v>26</v>
      </c>
      <c r="G6" s="229" t="s">
        <v>27</v>
      </c>
      <c r="H6" s="229" t="s">
        <v>28</v>
      </c>
      <c r="I6" s="230" t="s">
        <v>29</v>
      </c>
    </row>
    <row r="7" spans="1:9" s="138" customFormat="1" x14ac:dyDescent="0.2">
      <c r="A7" s="333" t="str">
        <f>'I0 3 03-01 Pol'!B7</f>
        <v>1</v>
      </c>
      <c r="B7" s="70" t="str">
        <f>'I0 3 03-01 Pol'!C7</f>
        <v>Zemní práce</v>
      </c>
      <c r="D7" s="231"/>
      <c r="E7" s="334">
        <f>'I0 3 03-01 Pol'!BA38</f>
        <v>0</v>
      </c>
      <c r="F7" s="335">
        <f>'I0 3 03-01 Pol'!BB38</f>
        <v>0</v>
      </c>
      <c r="G7" s="335">
        <f>'I0 3 03-01 Pol'!BC38</f>
        <v>0</v>
      </c>
      <c r="H7" s="335">
        <f>'I0 3 03-01 Pol'!BD38</f>
        <v>0</v>
      </c>
      <c r="I7" s="336">
        <f>'I0 3 03-01 Pol'!BE38</f>
        <v>0</v>
      </c>
    </row>
    <row r="8" spans="1:9" s="138" customFormat="1" x14ac:dyDescent="0.2">
      <c r="A8" s="333" t="str">
        <f>'I0 3 03-01 Pol'!B39</f>
        <v>2</v>
      </c>
      <c r="B8" s="70" t="str">
        <f>'I0 3 03-01 Pol'!C39</f>
        <v>Základy a zvláštní zakládání</v>
      </c>
      <c r="D8" s="231"/>
      <c r="E8" s="334">
        <f>'I0 3 03-01 Pol'!BA48</f>
        <v>0</v>
      </c>
      <c r="F8" s="335">
        <f>'I0 3 03-01 Pol'!BB48</f>
        <v>0</v>
      </c>
      <c r="G8" s="335">
        <f>'I0 3 03-01 Pol'!BC48</f>
        <v>0</v>
      </c>
      <c r="H8" s="335">
        <f>'I0 3 03-01 Pol'!BD48</f>
        <v>0</v>
      </c>
      <c r="I8" s="336">
        <f>'I0 3 03-01 Pol'!BE48</f>
        <v>0</v>
      </c>
    </row>
    <row r="9" spans="1:9" s="138" customFormat="1" x14ac:dyDescent="0.2">
      <c r="A9" s="333" t="str">
        <f>'I0 3 03-01 Pol'!B49</f>
        <v>5</v>
      </c>
      <c r="B9" s="70" t="str">
        <f>'I0 3 03-01 Pol'!C49</f>
        <v>Komunikace</v>
      </c>
      <c r="D9" s="231"/>
      <c r="E9" s="334">
        <f>'I0 3 03-01 Pol'!BA87</f>
        <v>0</v>
      </c>
      <c r="F9" s="335">
        <f>'I0 3 03-01 Pol'!BB87</f>
        <v>0</v>
      </c>
      <c r="G9" s="335">
        <f>'I0 3 03-01 Pol'!BC87</f>
        <v>0</v>
      </c>
      <c r="H9" s="335">
        <f>'I0 3 03-01 Pol'!BD87</f>
        <v>0</v>
      </c>
      <c r="I9" s="336">
        <f>'I0 3 03-01 Pol'!BE87</f>
        <v>0</v>
      </c>
    </row>
    <row r="10" spans="1:9" s="138" customFormat="1" x14ac:dyDescent="0.2">
      <c r="A10" s="333" t="str">
        <f>'I0 3 03-01 Pol'!B88</f>
        <v>8</v>
      </c>
      <c r="B10" s="70" t="str">
        <f>'I0 3 03-01 Pol'!C88</f>
        <v>Trubní vedení</v>
      </c>
      <c r="D10" s="231"/>
      <c r="E10" s="334">
        <f>'I0 3 03-01 Pol'!BA126</f>
        <v>0</v>
      </c>
      <c r="F10" s="335">
        <f>'I0 3 03-01 Pol'!BB126</f>
        <v>0</v>
      </c>
      <c r="G10" s="335">
        <f>'I0 3 03-01 Pol'!BC126</f>
        <v>0</v>
      </c>
      <c r="H10" s="335">
        <f>'I0 3 03-01 Pol'!BD126</f>
        <v>0</v>
      </c>
      <c r="I10" s="336">
        <f>'I0 3 03-01 Pol'!BE126</f>
        <v>0</v>
      </c>
    </row>
    <row r="11" spans="1:9" s="138" customFormat="1" x14ac:dyDescent="0.2">
      <c r="A11" s="333" t="str">
        <f>'I0 3 03-01 Pol'!B127</f>
        <v>97</v>
      </c>
      <c r="B11" s="70" t="str">
        <f>'I0 3 03-01 Pol'!C127</f>
        <v>Prorážení otvorů</v>
      </c>
      <c r="D11" s="231"/>
      <c r="E11" s="334">
        <f>'I0 3 03-01 Pol'!BA133</f>
        <v>0</v>
      </c>
      <c r="F11" s="335">
        <f>'I0 3 03-01 Pol'!BB133</f>
        <v>0</v>
      </c>
      <c r="G11" s="335">
        <f>'I0 3 03-01 Pol'!BC133</f>
        <v>0</v>
      </c>
      <c r="H11" s="335">
        <f>'I0 3 03-01 Pol'!BD133</f>
        <v>0</v>
      </c>
      <c r="I11" s="336">
        <f>'I0 3 03-01 Pol'!BE133</f>
        <v>0</v>
      </c>
    </row>
    <row r="12" spans="1:9" s="138" customFormat="1" x14ac:dyDescent="0.2">
      <c r="A12" s="333" t="str">
        <f>'I0 3 03-01 Pol'!B134</f>
        <v>99</v>
      </c>
      <c r="B12" s="70" t="str">
        <f>'I0 3 03-01 Pol'!C134</f>
        <v>Staveništní přesun hmot</v>
      </c>
      <c r="D12" s="231"/>
      <c r="E12" s="334">
        <f>'I0 3 03-01 Pol'!BA136</f>
        <v>0</v>
      </c>
      <c r="F12" s="335">
        <f>'I0 3 03-01 Pol'!BB136</f>
        <v>0</v>
      </c>
      <c r="G12" s="335">
        <f>'I0 3 03-01 Pol'!BC136</f>
        <v>0</v>
      </c>
      <c r="H12" s="335">
        <f>'I0 3 03-01 Pol'!BD136</f>
        <v>0</v>
      </c>
      <c r="I12" s="336">
        <f>'I0 3 03-01 Pol'!BE136</f>
        <v>0</v>
      </c>
    </row>
    <row r="13" spans="1:9" s="138" customFormat="1" x14ac:dyDescent="0.2">
      <c r="A13" s="333" t="str">
        <f>'I0 3 03-01 Pol'!B137</f>
        <v>721</v>
      </c>
      <c r="B13" s="70" t="str">
        <f>'I0 3 03-01 Pol'!C137</f>
        <v>Vnitřní kanalizace</v>
      </c>
      <c r="D13" s="231"/>
      <c r="E13" s="334">
        <f>'I0 3 03-01 Pol'!BA148</f>
        <v>0</v>
      </c>
      <c r="F13" s="335">
        <f>'I0 3 03-01 Pol'!BB148</f>
        <v>0</v>
      </c>
      <c r="G13" s="335">
        <f>'I0 3 03-01 Pol'!BC148</f>
        <v>0</v>
      </c>
      <c r="H13" s="335">
        <f>'I0 3 03-01 Pol'!BD148</f>
        <v>0</v>
      </c>
      <c r="I13" s="336">
        <f>'I0 3 03-01 Pol'!BE148</f>
        <v>0</v>
      </c>
    </row>
    <row r="14" spans="1:9" s="138" customFormat="1" ht="13.5" thickBot="1" x14ac:dyDescent="0.25">
      <c r="A14" s="333" t="str">
        <f>'I0 3 03-01 Pol'!B149</f>
        <v>D96</v>
      </c>
      <c r="B14" s="70" t="str">
        <f>'I0 3 03-01 Pol'!C149</f>
        <v>Přesuny suti a vybouraných hmot</v>
      </c>
      <c r="D14" s="231"/>
      <c r="E14" s="334">
        <f>'I0 3 03-01 Pol'!BA154</f>
        <v>0</v>
      </c>
      <c r="F14" s="335">
        <f>'I0 3 03-01 Pol'!BB154</f>
        <v>0</v>
      </c>
      <c r="G14" s="335">
        <f>'I0 3 03-01 Pol'!BC154</f>
        <v>0</v>
      </c>
      <c r="H14" s="335">
        <f>'I0 3 03-01 Pol'!BD154</f>
        <v>0</v>
      </c>
      <c r="I14" s="336">
        <f>'I0 3 03-01 Pol'!BE154</f>
        <v>0</v>
      </c>
    </row>
    <row r="15" spans="1:9" s="14" customFormat="1" ht="13.5" thickBot="1" x14ac:dyDescent="0.25">
      <c r="A15" s="232"/>
      <c r="B15" s="233" t="s">
        <v>79</v>
      </c>
      <c r="C15" s="233"/>
      <c r="D15" s="234"/>
      <c r="E15" s="235">
        <f>SUM(E7:E14)</f>
        <v>0</v>
      </c>
      <c r="F15" s="236">
        <f>SUM(F7:F14)</f>
        <v>0</v>
      </c>
      <c r="G15" s="236">
        <f>SUM(G7:G14)</f>
        <v>0</v>
      </c>
      <c r="H15" s="236">
        <f>SUM(H7:H14)</f>
        <v>0</v>
      </c>
      <c r="I15" s="237">
        <f>SUM(I7:I14)</f>
        <v>0</v>
      </c>
    </row>
    <row r="16" spans="1:9" x14ac:dyDescent="0.2">
      <c r="A16" s="138"/>
      <c r="B16" s="138"/>
      <c r="C16" s="138"/>
      <c r="D16" s="138"/>
      <c r="E16" s="138"/>
      <c r="F16" s="138"/>
      <c r="G16" s="138"/>
      <c r="H16" s="138"/>
      <c r="I16" s="138"/>
    </row>
    <row r="17" spans="1:57" ht="19.5" customHeight="1" x14ac:dyDescent="0.25">
      <c r="A17" s="223" t="s">
        <v>80</v>
      </c>
      <c r="B17" s="223"/>
      <c r="C17" s="223"/>
      <c r="D17" s="223"/>
      <c r="E17" s="223"/>
      <c r="F17" s="223"/>
      <c r="G17" s="238"/>
      <c r="H17" s="223"/>
      <c r="I17" s="223"/>
      <c r="BA17" s="144"/>
      <c r="BB17" s="144"/>
      <c r="BC17" s="144"/>
      <c r="BD17" s="144"/>
      <c r="BE17" s="144"/>
    </row>
    <row r="18" spans="1:57" ht="13.5" thickBot="1" x14ac:dyDescent="0.25"/>
    <row r="19" spans="1:57" x14ac:dyDescent="0.2">
      <c r="A19" s="176" t="s">
        <v>81</v>
      </c>
      <c r="B19" s="177"/>
      <c r="C19" s="177"/>
      <c r="D19" s="239"/>
      <c r="E19" s="240" t="s">
        <v>82</v>
      </c>
      <c r="F19" s="241" t="s">
        <v>12</v>
      </c>
      <c r="G19" s="242" t="s">
        <v>83</v>
      </c>
      <c r="H19" s="243"/>
      <c r="I19" s="244" t="s">
        <v>82</v>
      </c>
    </row>
    <row r="20" spans="1:57" x14ac:dyDescent="0.2">
      <c r="A20" s="168" t="s">
        <v>145</v>
      </c>
      <c r="B20" s="159"/>
      <c r="C20" s="159"/>
      <c r="D20" s="245"/>
      <c r="E20" s="246"/>
      <c r="F20" s="247"/>
      <c r="G20" s="248">
        <v>0</v>
      </c>
      <c r="H20" s="249"/>
      <c r="I20" s="250">
        <f>E20+F20*G20/100</f>
        <v>0</v>
      </c>
      <c r="BA20" s="1">
        <v>0</v>
      </c>
    </row>
    <row r="21" spans="1:57" x14ac:dyDescent="0.2">
      <c r="A21" s="168" t="s">
        <v>146</v>
      </c>
      <c r="B21" s="159"/>
      <c r="C21" s="159"/>
      <c r="D21" s="245"/>
      <c r="E21" s="246"/>
      <c r="F21" s="247"/>
      <c r="G21" s="248">
        <v>0</v>
      </c>
      <c r="H21" s="249"/>
      <c r="I21" s="250">
        <f>E21+F21*G21/100</f>
        <v>0</v>
      </c>
      <c r="BA21" s="1">
        <v>0</v>
      </c>
    </row>
    <row r="22" spans="1:57" x14ac:dyDescent="0.2">
      <c r="A22" s="168" t="s">
        <v>147</v>
      </c>
      <c r="B22" s="159"/>
      <c r="C22" s="159"/>
      <c r="D22" s="245"/>
      <c r="E22" s="246"/>
      <c r="F22" s="247"/>
      <c r="G22" s="248">
        <v>0</v>
      </c>
      <c r="H22" s="249"/>
      <c r="I22" s="250">
        <f>E22+F22*G22/100</f>
        <v>0</v>
      </c>
      <c r="BA22" s="1">
        <v>0</v>
      </c>
    </row>
    <row r="23" spans="1:57" x14ac:dyDescent="0.2">
      <c r="A23" s="168" t="s">
        <v>148</v>
      </c>
      <c r="B23" s="159"/>
      <c r="C23" s="159"/>
      <c r="D23" s="245"/>
      <c r="E23" s="246"/>
      <c r="F23" s="247"/>
      <c r="G23" s="248">
        <v>0</v>
      </c>
      <c r="H23" s="249"/>
      <c r="I23" s="250">
        <f>E23+F23*G23/100</f>
        <v>0</v>
      </c>
      <c r="BA23" s="1">
        <v>0</v>
      </c>
    </row>
    <row r="24" spans="1:57" x14ac:dyDescent="0.2">
      <c r="A24" s="168" t="s">
        <v>149</v>
      </c>
      <c r="B24" s="159"/>
      <c r="C24" s="159"/>
      <c r="D24" s="245"/>
      <c r="E24" s="246"/>
      <c r="F24" s="247"/>
      <c r="G24" s="248">
        <v>0</v>
      </c>
      <c r="H24" s="249"/>
      <c r="I24" s="250">
        <f>E24+F24*G24/100</f>
        <v>0</v>
      </c>
      <c r="BA24" s="1">
        <v>1</v>
      </c>
    </row>
    <row r="25" spans="1:57" x14ac:dyDescent="0.2">
      <c r="A25" s="168" t="s">
        <v>150</v>
      </c>
      <c r="B25" s="159"/>
      <c r="C25" s="159"/>
      <c r="D25" s="245"/>
      <c r="E25" s="246"/>
      <c r="F25" s="247"/>
      <c r="G25" s="248">
        <v>0</v>
      </c>
      <c r="H25" s="249"/>
      <c r="I25" s="250">
        <f>E25+F25*G25/100</f>
        <v>0</v>
      </c>
      <c r="BA25" s="1">
        <v>1</v>
      </c>
    </row>
    <row r="26" spans="1:57" x14ac:dyDescent="0.2">
      <c r="A26" s="168" t="s">
        <v>151</v>
      </c>
      <c r="B26" s="159"/>
      <c r="C26" s="159"/>
      <c r="D26" s="245"/>
      <c r="E26" s="246"/>
      <c r="F26" s="247"/>
      <c r="G26" s="248">
        <v>0</v>
      </c>
      <c r="H26" s="249"/>
      <c r="I26" s="250">
        <f>E26+F26*G26/100</f>
        <v>0</v>
      </c>
      <c r="BA26" s="1">
        <v>2</v>
      </c>
    </row>
    <row r="27" spans="1:57" x14ac:dyDescent="0.2">
      <c r="A27" s="168" t="s">
        <v>152</v>
      </c>
      <c r="B27" s="159"/>
      <c r="C27" s="159"/>
      <c r="D27" s="245"/>
      <c r="E27" s="246"/>
      <c r="F27" s="247"/>
      <c r="G27" s="248">
        <v>0</v>
      </c>
      <c r="H27" s="249"/>
      <c r="I27" s="250">
        <f>E27+F27*G27/100</f>
        <v>0</v>
      </c>
      <c r="BA27" s="1">
        <v>2</v>
      </c>
    </row>
    <row r="28" spans="1:57" ht="13.5" thickBot="1" x14ac:dyDescent="0.25">
      <c r="A28" s="251"/>
      <c r="B28" s="252" t="s">
        <v>84</v>
      </c>
      <c r="C28" s="253"/>
      <c r="D28" s="254"/>
      <c r="E28" s="255"/>
      <c r="F28" s="256"/>
      <c r="G28" s="256"/>
      <c r="H28" s="257">
        <f>SUM(I20:I27)</f>
        <v>0</v>
      </c>
      <c r="I28" s="258"/>
    </row>
    <row r="30" spans="1:57" x14ac:dyDescent="0.2">
      <c r="B30" s="14"/>
      <c r="F30" s="259"/>
      <c r="G30" s="260"/>
      <c r="H30" s="260"/>
      <c r="I30" s="54"/>
    </row>
    <row r="31" spans="1:57" x14ac:dyDescent="0.2">
      <c r="F31" s="259"/>
      <c r="G31" s="260"/>
      <c r="H31" s="260"/>
      <c r="I31" s="54"/>
    </row>
    <row r="32" spans="1:57"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row r="78" spans="6:9" x14ac:dyDescent="0.2">
      <c r="F78" s="259"/>
      <c r="G78" s="260"/>
      <c r="H78" s="260"/>
      <c r="I78" s="54"/>
    </row>
    <row r="79" spans="6:9" x14ac:dyDescent="0.2">
      <c r="F79" s="259"/>
      <c r="G79" s="260"/>
      <c r="H79" s="260"/>
      <c r="I79" s="54"/>
    </row>
  </sheetData>
  <mergeCells count="4">
    <mergeCell ref="A1:B1"/>
    <mergeCell ref="A2:B2"/>
    <mergeCell ref="G2:I2"/>
    <mergeCell ref="H28:I28"/>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CB227"/>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'I0 3 03-01 Rek'!H1</f>
        <v>03-01</v>
      </c>
      <c r="G3" s="269"/>
    </row>
    <row r="4" spans="1:80" ht="13.5" thickBot="1" x14ac:dyDescent="0.25">
      <c r="A4" s="270" t="s">
        <v>76</v>
      </c>
      <c r="B4" s="215"/>
      <c r="C4" s="216" t="s">
        <v>376</v>
      </c>
      <c r="D4" s="271"/>
      <c r="E4" s="272" t="str">
        <f>'I0 3 03-01 Rek'!G2</f>
        <v>Stavební práce IO 3</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379</v>
      </c>
      <c r="C8" s="296" t="s">
        <v>380</v>
      </c>
      <c r="D8" s="297" t="s">
        <v>233</v>
      </c>
      <c r="E8" s="298">
        <v>218.76</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381</v>
      </c>
      <c r="D9" s="311"/>
      <c r="E9" s="312">
        <v>87.048000000000002</v>
      </c>
      <c r="F9" s="313"/>
      <c r="G9" s="314"/>
      <c r="H9" s="315"/>
      <c r="I9" s="307"/>
      <c r="J9" s="316"/>
      <c r="K9" s="307"/>
      <c r="M9" s="308" t="s">
        <v>381</v>
      </c>
      <c r="O9" s="293"/>
    </row>
    <row r="10" spans="1:80" x14ac:dyDescent="0.2">
      <c r="A10" s="302"/>
      <c r="B10" s="309"/>
      <c r="C10" s="310" t="s">
        <v>382</v>
      </c>
      <c r="D10" s="311"/>
      <c r="E10" s="312">
        <v>131.71199999999999</v>
      </c>
      <c r="F10" s="313"/>
      <c r="G10" s="314"/>
      <c r="H10" s="315"/>
      <c r="I10" s="307"/>
      <c r="J10" s="316"/>
      <c r="K10" s="307"/>
      <c r="M10" s="308" t="s">
        <v>382</v>
      </c>
      <c r="O10" s="293"/>
    </row>
    <row r="11" spans="1:80" x14ac:dyDescent="0.2">
      <c r="A11" s="294">
        <v>2</v>
      </c>
      <c r="B11" s="295" t="s">
        <v>383</v>
      </c>
      <c r="C11" s="296" t="s">
        <v>384</v>
      </c>
      <c r="D11" s="297" t="s">
        <v>233</v>
      </c>
      <c r="E11" s="298">
        <v>131.71199999999999</v>
      </c>
      <c r="F11" s="298">
        <v>0</v>
      </c>
      <c r="G11" s="299">
        <f>E11*F11</f>
        <v>0</v>
      </c>
      <c r="H11" s="300">
        <v>0</v>
      </c>
      <c r="I11" s="301">
        <f>E11*H11</f>
        <v>0</v>
      </c>
      <c r="J11" s="300">
        <v>0</v>
      </c>
      <c r="K11" s="301">
        <f>E11*J11</f>
        <v>0</v>
      </c>
      <c r="O11" s="293">
        <v>2</v>
      </c>
      <c r="AA11" s="262">
        <v>1</v>
      </c>
      <c r="AB11" s="262">
        <v>1</v>
      </c>
      <c r="AC11" s="262">
        <v>1</v>
      </c>
      <c r="AZ11" s="262">
        <v>1</v>
      </c>
      <c r="BA11" s="262">
        <f>IF(AZ11=1,G11,0)</f>
        <v>0</v>
      </c>
      <c r="BB11" s="262">
        <f>IF(AZ11=2,G11,0)</f>
        <v>0</v>
      </c>
      <c r="BC11" s="262">
        <f>IF(AZ11=3,G11,0)</f>
        <v>0</v>
      </c>
      <c r="BD11" s="262">
        <f>IF(AZ11=4,G11,0)</f>
        <v>0</v>
      </c>
      <c r="BE11" s="262">
        <f>IF(AZ11=5,G11,0)</f>
        <v>0</v>
      </c>
      <c r="CA11" s="293">
        <v>1</v>
      </c>
      <c r="CB11" s="293">
        <v>1</v>
      </c>
    </row>
    <row r="12" spans="1:80" x14ac:dyDescent="0.2">
      <c r="A12" s="302"/>
      <c r="B12" s="309"/>
      <c r="C12" s="310" t="s">
        <v>382</v>
      </c>
      <c r="D12" s="311"/>
      <c r="E12" s="312">
        <v>131.71199999999999</v>
      </c>
      <c r="F12" s="313"/>
      <c r="G12" s="314"/>
      <c r="H12" s="315"/>
      <c r="I12" s="307"/>
      <c r="J12" s="316"/>
      <c r="K12" s="307"/>
      <c r="M12" s="308" t="s">
        <v>382</v>
      </c>
      <c r="O12" s="293"/>
    </row>
    <row r="13" spans="1:80" x14ac:dyDescent="0.2">
      <c r="A13" s="294">
        <v>3</v>
      </c>
      <c r="B13" s="295" t="s">
        <v>385</v>
      </c>
      <c r="C13" s="296" t="s">
        <v>386</v>
      </c>
      <c r="D13" s="297" t="s">
        <v>233</v>
      </c>
      <c r="E13" s="298">
        <v>87.048000000000002</v>
      </c>
      <c r="F13" s="298">
        <v>0</v>
      </c>
      <c r="G13" s="299">
        <f>E13*F13</f>
        <v>0</v>
      </c>
      <c r="H13" s="300">
        <v>0</v>
      </c>
      <c r="I13" s="301">
        <f>E13*H13</f>
        <v>0</v>
      </c>
      <c r="J13" s="300">
        <v>0</v>
      </c>
      <c r="K13" s="301">
        <f>E13*J13</f>
        <v>0</v>
      </c>
      <c r="O13" s="293">
        <v>2</v>
      </c>
      <c r="AA13" s="262">
        <v>1</v>
      </c>
      <c r="AB13" s="262">
        <v>1</v>
      </c>
      <c r="AC13" s="262">
        <v>1</v>
      </c>
      <c r="AZ13" s="262">
        <v>1</v>
      </c>
      <c r="BA13" s="262">
        <f>IF(AZ13=1,G13,0)</f>
        <v>0</v>
      </c>
      <c r="BB13" s="262">
        <f>IF(AZ13=2,G13,0)</f>
        <v>0</v>
      </c>
      <c r="BC13" s="262">
        <f>IF(AZ13=3,G13,0)</f>
        <v>0</v>
      </c>
      <c r="BD13" s="262">
        <f>IF(AZ13=4,G13,0)</f>
        <v>0</v>
      </c>
      <c r="BE13" s="262">
        <f>IF(AZ13=5,G13,0)</f>
        <v>0</v>
      </c>
      <c r="CA13" s="293">
        <v>1</v>
      </c>
      <c r="CB13" s="293">
        <v>1</v>
      </c>
    </row>
    <row r="14" spans="1:80" x14ac:dyDescent="0.2">
      <c r="A14" s="302"/>
      <c r="B14" s="309"/>
      <c r="C14" s="310" t="s">
        <v>381</v>
      </c>
      <c r="D14" s="311"/>
      <c r="E14" s="312">
        <v>87.048000000000002</v>
      </c>
      <c r="F14" s="313"/>
      <c r="G14" s="314"/>
      <c r="H14" s="315"/>
      <c r="I14" s="307"/>
      <c r="J14" s="316"/>
      <c r="K14" s="307"/>
      <c r="M14" s="308" t="s">
        <v>381</v>
      </c>
      <c r="O14" s="293"/>
    </row>
    <row r="15" spans="1:80" x14ac:dyDescent="0.2">
      <c r="A15" s="294">
        <v>4</v>
      </c>
      <c r="B15" s="295" t="s">
        <v>387</v>
      </c>
      <c r="C15" s="296" t="s">
        <v>388</v>
      </c>
      <c r="D15" s="297" t="s">
        <v>233</v>
      </c>
      <c r="E15" s="298">
        <v>142.84800000000001</v>
      </c>
      <c r="F15" s="298">
        <v>0</v>
      </c>
      <c r="G15" s="299">
        <f>E15*F15</f>
        <v>0</v>
      </c>
      <c r="H15" s="300">
        <v>0</v>
      </c>
      <c r="I15" s="301">
        <f>E15*H15</f>
        <v>0</v>
      </c>
      <c r="J15" s="300">
        <v>0</v>
      </c>
      <c r="K15" s="301">
        <f>E15*J15</f>
        <v>0</v>
      </c>
      <c r="O15" s="293">
        <v>2</v>
      </c>
      <c r="AA15" s="262">
        <v>1</v>
      </c>
      <c r="AB15" s="262">
        <v>1</v>
      </c>
      <c r="AC15" s="262">
        <v>1</v>
      </c>
      <c r="AZ15" s="262">
        <v>1</v>
      </c>
      <c r="BA15" s="262">
        <f>IF(AZ15=1,G15,0)</f>
        <v>0</v>
      </c>
      <c r="BB15" s="262">
        <f>IF(AZ15=2,G15,0)</f>
        <v>0</v>
      </c>
      <c r="BC15" s="262">
        <f>IF(AZ15=3,G15,0)</f>
        <v>0</v>
      </c>
      <c r="BD15" s="262">
        <f>IF(AZ15=4,G15,0)</f>
        <v>0</v>
      </c>
      <c r="BE15" s="262">
        <f>IF(AZ15=5,G15,0)</f>
        <v>0</v>
      </c>
      <c r="CA15" s="293">
        <v>1</v>
      </c>
      <c r="CB15" s="293">
        <v>1</v>
      </c>
    </row>
    <row r="16" spans="1:80" x14ac:dyDescent="0.2">
      <c r="A16" s="302"/>
      <c r="B16" s="309"/>
      <c r="C16" s="310" t="s">
        <v>389</v>
      </c>
      <c r="D16" s="311"/>
      <c r="E16" s="312">
        <v>29.015999999999998</v>
      </c>
      <c r="F16" s="313"/>
      <c r="G16" s="314"/>
      <c r="H16" s="315"/>
      <c r="I16" s="307"/>
      <c r="J16" s="316"/>
      <c r="K16" s="307"/>
      <c r="M16" s="308" t="s">
        <v>389</v>
      </c>
      <c r="O16" s="293"/>
    </row>
    <row r="17" spans="1:80" x14ac:dyDescent="0.2">
      <c r="A17" s="302"/>
      <c r="B17" s="309"/>
      <c r="C17" s="310" t="s">
        <v>390</v>
      </c>
      <c r="D17" s="311"/>
      <c r="E17" s="312">
        <v>113.83199999999999</v>
      </c>
      <c r="F17" s="313"/>
      <c r="G17" s="314"/>
      <c r="H17" s="315"/>
      <c r="I17" s="307"/>
      <c r="J17" s="316"/>
      <c r="K17" s="307"/>
      <c r="M17" s="308" t="s">
        <v>390</v>
      </c>
      <c r="O17" s="293"/>
    </row>
    <row r="18" spans="1:80" x14ac:dyDescent="0.2">
      <c r="A18" s="294">
        <v>5</v>
      </c>
      <c r="B18" s="295" t="s">
        <v>391</v>
      </c>
      <c r="C18" s="296" t="s">
        <v>392</v>
      </c>
      <c r="D18" s="297" t="s">
        <v>233</v>
      </c>
      <c r="E18" s="298">
        <v>218.76</v>
      </c>
      <c r="F18" s="298">
        <v>0</v>
      </c>
      <c r="G18" s="299">
        <f>E18*F18</f>
        <v>0</v>
      </c>
      <c r="H18" s="300">
        <v>0</v>
      </c>
      <c r="I18" s="301">
        <f>E18*H18</f>
        <v>0</v>
      </c>
      <c r="J18" s="300">
        <v>0</v>
      </c>
      <c r="K18" s="301">
        <f>E18*J18</f>
        <v>0</v>
      </c>
      <c r="O18" s="293">
        <v>2</v>
      </c>
      <c r="AA18" s="262">
        <v>1</v>
      </c>
      <c r="AB18" s="262">
        <v>1</v>
      </c>
      <c r="AC18" s="262">
        <v>1</v>
      </c>
      <c r="AZ18" s="262">
        <v>1</v>
      </c>
      <c r="BA18" s="262">
        <f>IF(AZ18=1,G18,0)</f>
        <v>0</v>
      </c>
      <c r="BB18" s="262">
        <f>IF(AZ18=2,G18,0)</f>
        <v>0</v>
      </c>
      <c r="BC18" s="262">
        <f>IF(AZ18=3,G18,0)</f>
        <v>0</v>
      </c>
      <c r="BD18" s="262">
        <f>IF(AZ18=4,G18,0)</f>
        <v>0</v>
      </c>
      <c r="BE18" s="262">
        <f>IF(AZ18=5,G18,0)</f>
        <v>0</v>
      </c>
      <c r="CA18" s="293">
        <v>1</v>
      </c>
      <c r="CB18" s="293">
        <v>1</v>
      </c>
    </row>
    <row r="19" spans="1:80" x14ac:dyDescent="0.2">
      <c r="A19" s="302"/>
      <c r="B19" s="309"/>
      <c r="C19" s="310" t="s">
        <v>381</v>
      </c>
      <c r="D19" s="311"/>
      <c r="E19" s="312">
        <v>87.048000000000002</v>
      </c>
      <c r="F19" s="313"/>
      <c r="G19" s="314"/>
      <c r="H19" s="315"/>
      <c r="I19" s="307"/>
      <c r="J19" s="316"/>
      <c r="K19" s="307"/>
      <c r="M19" s="308" t="s">
        <v>381</v>
      </c>
      <c r="O19" s="293"/>
    </row>
    <row r="20" spans="1:80" x14ac:dyDescent="0.2">
      <c r="A20" s="302"/>
      <c r="B20" s="309"/>
      <c r="C20" s="310" t="s">
        <v>382</v>
      </c>
      <c r="D20" s="311"/>
      <c r="E20" s="312">
        <v>131.71199999999999</v>
      </c>
      <c r="F20" s="313"/>
      <c r="G20" s="314"/>
      <c r="H20" s="315"/>
      <c r="I20" s="307"/>
      <c r="J20" s="316"/>
      <c r="K20" s="307"/>
      <c r="M20" s="308" t="s">
        <v>382</v>
      </c>
      <c r="O20" s="293"/>
    </row>
    <row r="21" spans="1:80" ht="22.5" x14ac:dyDescent="0.2">
      <c r="A21" s="294">
        <v>6</v>
      </c>
      <c r="B21" s="295" t="s">
        <v>231</v>
      </c>
      <c r="C21" s="296" t="s">
        <v>232</v>
      </c>
      <c r="D21" s="297" t="s">
        <v>233</v>
      </c>
      <c r="E21" s="298">
        <v>75.912000000000006</v>
      </c>
      <c r="F21" s="298">
        <v>0</v>
      </c>
      <c r="G21" s="299">
        <f>E21*F21</f>
        <v>0</v>
      </c>
      <c r="H21" s="300">
        <v>0</v>
      </c>
      <c r="I21" s="301">
        <f>E21*H21</f>
        <v>0</v>
      </c>
      <c r="J21" s="300">
        <v>0</v>
      </c>
      <c r="K21" s="301">
        <f>E21*J21</f>
        <v>0</v>
      </c>
      <c r="O21" s="293">
        <v>2</v>
      </c>
      <c r="AA21" s="262">
        <v>1</v>
      </c>
      <c r="AB21" s="262">
        <v>1</v>
      </c>
      <c r="AC21" s="262">
        <v>1</v>
      </c>
      <c r="AZ21" s="262">
        <v>1</v>
      </c>
      <c r="BA21" s="262">
        <f>IF(AZ21=1,G21,0)</f>
        <v>0</v>
      </c>
      <c r="BB21" s="262">
        <f>IF(AZ21=2,G21,0)</f>
        <v>0</v>
      </c>
      <c r="BC21" s="262">
        <f>IF(AZ21=3,G21,0)</f>
        <v>0</v>
      </c>
      <c r="BD21" s="262">
        <f>IF(AZ21=4,G21,0)</f>
        <v>0</v>
      </c>
      <c r="BE21" s="262">
        <f>IF(AZ21=5,G21,0)</f>
        <v>0</v>
      </c>
      <c r="CA21" s="293">
        <v>1</v>
      </c>
      <c r="CB21" s="293">
        <v>1</v>
      </c>
    </row>
    <row r="22" spans="1:80" x14ac:dyDescent="0.2">
      <c r="A22" s="302"/>
      <c r="B22" s="303"/>
      <c r="C22" s="304" t="s">
        <v>234</v>
      </c>
      <c r="D22" s="305"/>
      <c r="E22" s="305"/>
      <c r="F22" s="305"/>
      <c r="G22" s="306"/>
      <c r="I22" s="307"/>
      <c r="K22" s="307"/>
      <c r="L22" s="308" t="s">
        <v>234</v>
      </c>
      <c r="O22" s="293">
        <v>3</v>
      </c>
    </row>
    <row r="23" spans="1:80" ht="22.5" x14ac:dyDescent="0.2">
      <c r="A23" s="302"/>
      <c r="B23" s="303"/>
      <c r="C23" s="304" t="s">
        <v>235</v>
      </c>
      <c r="D23" s="305"/>
      <c r="E23" s="305"/>
      <c r="F23" s="305"/>
      <c r="G23" s="306"/>
      <c r="I23" s="307"/>
      <c r="K23" s="307"/>
      <c r="L23" s="308" t="s">
        <v>235</v>
      </c>
      <c r="O23" s="293">
        <v>3</v>
      </c>
    </row>
    <row r="24" spans="1:80" x14ac:dyDescent="0.2">
      <c r="A24" s="302"/>
      <c r="B24" s="309"/>
      <c r="C24" s="310" t="s">
        <v>393</v>
      </c>
      <c r="D24" s="311"/>
      <c r="E24" s="312">
        <v>58.031999999999996</v>
      </c>
      <c r="F24" s="313"/>
      <c r="G24" s="314"/>
      <c r="H24" s="315"/>
      <c r="I24" s="307"/>
      <c r="J24" s="316"/>
      <c r="K24" s="307"/>
      <c r="M24" s="308" t="s">
        <v>393</v>
      </c>
      <c r="O24" s="293"/>
    </row>
    <row r="25" spans="1:80" x14ac:dyDescent="0.2">
      <c r="A25" s="302"/>
      <c r="B25" s="309"/>
      <c r="C25" s="310" t="s">
        <v>394</v>
      </c>
      <c r="D25" s="311"/>
      <c r="E25" s="312">
        <v>17.88</v>
      </c>
      <c r="F25" s="313"/>
      <c r="G25" s="314"/>
      <c r="H25" s="315"/>
      <c r="I25" s="307"/>
      <c r="J25" s="316"/>
      <c r="K25" s="307"/>
      <c r="M25" s="308" t="s">
        <v>394</v>
      </c>
      <c r="O25" s="293"/>
    </row>
    <row r="26" spans="1:80" x14ac:dyDescent="0.2">
      <c r="A26" s="294">
        <v>7</v>
      </c>
      <c r="B26" s="295" t="s">
        <v>395</v>
      </c>
      <c r="C26" s="296" t="s">
        <v>396</v>
      </c>
      <c r="D26" s="297" t="s">
        <v>233</v>
      </c>
      <c r="E26" s="298">
        <v>142.84800000000001</v>
      </c>
      <c r="F26" s="298">
        <v>0</v>
      </c>
      <c r="G26" s="299">
        <f>E26*F26</f>
        <v>0</v>
      </c>
      <c r="H26" s="300">
        <v>0</v>
      </c>
      <c r="I26" s="301">
        <f>E26*H26</f>
        <v>0</v>
      </c>
      <c r="J26" s="300">
        <v>0</v>
      </c>
      <c r="K26" s="301">
        <f>E26*J26</f>
        <v>0</v>
      </c>
      <c r="O26" s="293">
        <v>2</v>
      </c>
      <c r="AA26" s="262">
        <v>1</v>
      </c>
      <c r="AB26" s="262">
        <v>1</v>
      </c>
      <c r="AC26" s="262">
        <v>1</v>
      </c>
      <c r="AZ26" s="262">
        <v>1</v>
      </c>
      <c r="BA26" s="262">
        <f>IF(AZ26=1,G26,0)</f>
        <v>0</v>
      </c>
      <c r="BB26" s="262">
        <f>IF(AZ26=2,G26,0)</f>
        <v>0</v>
      </c>
      <c r="BC26" s="262">
        <f>IF(AZ26=3,G26,0)</f>
        <v>0</v>
      </c>
      <c r="BD26" s="262">
        <f>IF(AZ26=4,G26,0)</f>
        <v>0</v>
      </c>
      <c r="BE26" s="262">
        <f>IF(AZ26=5,G26,0)</f>
        <v>0</v>
      </c>
      <c r="CA26" s="293">
        <v>1</v>
      </c>
      <c r="CB26" s="293">
        <v>1</v>
      </c>
    </row>
    <row r="27" spans="1:80" x14ac:dyDescent="0.2">
      <c r="A27" s="302"/>
      <c r="B27" s="303"/>
      <c r="C27" s="304" t="s">
        <v>397</v>
      </c>
      <c r="D27" s="305"/>
      <c r="E27" s="305"/>
      <c r="F27" s="305"/>
      <c r="G27" s="306"/>
      <c r="I27" s="307"/>
      <c r="K27" s="307"/>
      <c r="L27" s="308" t="s">
        <v>397</v>
      </c>
      <c r="O27" s="293">
        <v>3</v>
      </c>
    </row>
    <row r="28" spans="1:80" x14ac:dyDescent="0.2">
      <c r="A28" s="302"/>
      <c r="B28" s="309"/>
      <c r="C28" s="310" t="s">
        <v>389</v>
      </c>
      <c r="D28" s="311"/>
      <c r="E28" s="312">
        <v>29.015999999999998</v>
      </c>
      <c r="F28" s="313"/>
      <c r="G28" s="314"/>
      <c r="H28" s="315"/>
      <c r="I28" s="307"/>
      <c r="J28" s="316"/>
      <c r="K28" s="307"/>
      <c r="M28" s="308" t="s">
        <v>389</v>
      </c>
      <c r="O28" s="293"/>
    </row>
    <row r="29" spans="1:80" x14ac:dyDescent="0.2">
      <c r="A29" s="302"/>
      <c r="B29" s="309"/>
      <c r="C29" s="310" t="s">
        <v>390</v>
      </c>
      <c r="D29" s="311"/>
      <c r="E29" s="312">
        <v>113.83199999999999</v>
      </c>
      <c r="F29" s="313"/>
      <c r="G29" s="314"/>
      <c r="H29" s="315"/>
      <c r="I29" s="307"/>
      <c r="J29" s="316"/>
      <c r="K29" s="307"/>
      <c r="M29" s="308" t="s">
        <v>390</v>
      </c>
      <c r="O29" s="293"/>
    </row>
    <row r="30" spans="1:80" x14ac:dyDescent="0.2">
      <c r="A30" s="294">
        <v>8</v>
      </c>
      <c r="B30" s="295" t="s">
        <v>398</v>
      </c>
      <c r="C30" s="296" t="s">
        <v>399</v>
      </c>
      <c r="D30" s="297" t="s">
        <v>233</v>
      </c>
      <c r="E30" s="298">
        <v>142.84800000000001</v>
      </c>
      <c r="F30" s="298">
        <v>0</v>
      </c>
      <c r="G30" s="299">
        <f>E30*F30</f>
        <v>0</v>
      </c>
      <c r="H30" s="300">
        <v>0</v>
      </c>
      <c r="I30" s="301">
        <f>E30*H30</f>
        <v>0</v>
      </c>
      <c r="J30" s="300">
        <v>0</v>
      </c>
      <c r="K30" s="301">
        <f>E30*J30</f>
        <v>0</v>
      </c>
      <c r="O30" s="293">
        <v>2</v>
      </c>
      <c r="AA30" s="262">
        <v>1</v>
      </c>
      <c r="AB30" s="262">
        <v>1</v>
      </c>
      <c r="AC30" s="262">
        <v>1</v>
      </c>
      <c r="AZ30" s="262">
        <v>1</v>
      </c>
      <c r="BA30" s="262">
        <f>IF(AZ30=1,G30,0)</f>
        <v>0</v>
      </c>
      <c r="BB30" s="262">
        <f>IF(AZ30=2,G30,0)</f>
        <v>0</v>
      </c>
      <c r="BC30" s="262">
        <f>IF(AZ30=3,G30,0)</f>
        <v>0</v>
      </c>
      <c r="BD30" s="262">
        <f>IF(AZ30=4,G30,0)</f>
        <v>0</v>
      </c>
      <c r="BE30" s="262">
        <f>IF(AZ30=5,G30,0)</f>
        <v>0</v>
      </c>
      <c r="CA30" s="293">
        <v>1</v>
      </c>
      <c r="CB30" s="293">
        <v>1</v>
      </c>
    </row>
    <row r="31" spans="1:80" x14ac:dyDescent="0.2">
      <c r="A31" s="302"/>
      <c r="B31" s="303"/>
      <c r="C31" s="304" t="s">
        <v>397</v>
      </c>
      <c r="D31" s="305"/>
      <c r="E31" s="305"/>
      <c r="F31" s="305"/>
      <c r="G31" s="306"/>
      <c r="I31" s="307"/>
      <c r="K31" s="307"/>
      <c r="L31" s="308" t="s">
        <v>397</v>
      </c>
      <c r="O31" s="293">
        <v>3</v>
      </c>
    </row>
    <row r="32" spans="1:80" x14ac:dyDescent="0.2">
      <c r="A32" s="302"/>
      <c r="B32" s="309"/>
      <c r="C32" s="310" t="s">
        <v>389</v>
      </c>
      <c r="D32" s="311"/>
      <c r="E32" s="312">
        <v>29.015999999999998</v>
      </c>
      <c r="F32" s="313"/>
      <c r="G32" s="314"/>
      <c r="H32" s="315"/>
      <c r="I32" s="307"/>
      <c r="J32" s="316"/>
      <c r="K32" s="307"/>
      <c r="M32" s="308" t="s">
        <v>389</v>
      </c>
      <c r="O32" s="293"/>
    </row>
    <row r="33" spans="1:80" x14ac:dyDescent="0.2">
      <c r="A33" s="302"/>
      <c r="B33" s="309"/>
      <c r="C33" s="310" t="s">
        <v>390</v>
      </c>
      <c r="D33" s="311"/>
      <c r="E33" s="312">
        <v>113.83199999999999</v>
      </c>
      <c r="F33" s="313"/>
      <c r="G33" s="314"/>
      <c r="H33" s="315"/>
      <c r="I33" s="307"/>
      <c r="J33" s="316"/>
      <c r="K33" s="307"/>
      <c r="M33" s="308" t="s">
        <v>390</v>
      </c>
      <c r="O33" s="293"/>
    </row>
    <row r="34" spans="1:80" x14ac:dyDescent="0.2">
      <c r="A34" s="294">
        <v>9</v>
      </c>
      <c r="B34" s="295" t="s">
        <v>400</v>
      </c>
      <c r="C34" s="296" t="s">
        <v>401</v>
      </c>
      <c r="D34" s="297" t="s">
        <v>233</v>
      </c>
      <c r="E34" s="298">
        <v>58.031999999999996</v>
      </c>
      <c r="F34" s="298">
        <v>0</v>
      </c>
      <c r="G34" s="299">
        <f>E34*F34</f>
        <v>0</v>
      </c>
      <c r="H34" s="300">
        <v>0</v>
      </c>
      <c r="I34" s="301">
        <f>E34*H34</f>
        <v>0</v>
      </c>
      <c r="J34" s="300">
        <v>0</v>
      </c>
      <c r="K34" s="301">
        <f>E34*J34</f>
        <v>0</v>
      </c>
      <c r="O34" s="293">
        <v>2</v>
      </c>
      <c r="AA34" s="262">
        <v>1</v>
      </c>
      <c r="AB34" s="262">
        <v>0</v>
      </c>
      <c r="AC34" s="262">
        <v>0</v>
      </c>
      <c r="AZ34" s="262">
        <v>1</v>
      </c>
      <c r="BA34" s="262">
        <f>IF(AZ34=1,G34,0)</f>
        <v>0</v>
      </c>
      <c r="BB34" s="262">
        <f>IF(AZ34=2,G34,0)</f>
        <v>0</v>
      </c>
      <c r="BC34" s="262">
        <f>IF(AZ34=3,G34,0)</f>
        <v>0</v>
      </c>
      <c r="BD34" s="262">
        <f>IF(AZ34=4,G34,0)</f>
        <v>0</v>
      </c>
      <c r="BE34" s="262">
        <f>IF(AZ34=5,G34,0)</f>
        <v>0</v>
      </c>
      <c r="CA34" s="293">
        <v>1</v>
      </c>
      <c r="CB34" s="293">
        <v>0</v>
      </c>
    </row>
    <row r="35" spans="1:80" x14ac:dyDescent="0.2">
      <c r="A35" s="302"/>
      <c r="B35" s="309"/>
      <c r="C35" s="310" t="s">
        <v>393</v>
      </c>
      <c r="D35" s="311"/>
      <c r="E35" s="312">
        <v>58.031999999999996</v>
      </c>
      <c r="F35" s="313"/>
      <c r="G35" s="314"/>
      <c r="H35" s="315"/>
      <c r="I35" s="307"/>
      <c r="J35" s="316"/>
      <c r="K35" s="307"/>
      <c r="M35" s="308" t="s">
        <v>393</v>
      </c>
      <c r="O35" s="293"/>
    </row>
    <row r="36" spans="1:80" x14ac:dyDescent="0.2">
      <c r="A36" s="294">
        <v>10</v>
      </c>
      <c r="B36" s="295" t="s">
        <v>402</v>
      </c>
      <c r="C36" s="296" t="s">
        <v>403</v>
      </c>
      <c r="D36" s="297" t="s">
        <v>227</v>
      </c>
      <c r="E36" s="298">
        <v>121.8672</v>
      </c>
      <c r="F36" s="298">
        <v>0</v>
      </c>
      <c r="G36" s="299">
        <f>E36*F36</f>
        <v>0</v>
      </c>
      <c r="H36" s="300">
        <v>1</v>
      </c>
      <c r="I36" s="301">
        <f>E36*H36</f>
        <v>121.8672</v>
      </c>
      <c r="J36" s="300"/>
      <c r="K36" s="301">
        <f>E36*J36</f>
        <v>0</v>
      </c>
      <c r="O36" s="293">
        <v>2</v>
      </c>
      <c r="AA36" s="262">
        <v>3</v>
      </c>
      <c r="AB36" s="262">
        <v>1</v>
      </c>
      <c r="AC36" s="262">
        <v>583315024</v>
      </c>
      <c r="AZ36" s="262">
        <v>1</v>
      </c>
      <c r="BA36" s="262">
        <f>IF(AZ36=1,G36,0)</f>
        <v>0</v>
      </c>
      <c r="BB36" s="262">
        <f>IF(AZ36=2,G36,0)</f>
        <v>0</v>
      </c>
      <c r="BC36" s="262">
        <f>IF(AZ36=3,G36,0)</f>
        <v>0</v>
      </c>
      <c r="BD36" s="262">
        <f>IF(AZ36=4,G36,0)</f>
        <v>0</v>
      </c>
      <c r="BE36" s="262">
        <f>IF(AZ36=5,G36,0)</f>
        <v>0</v>
      </c>
      <c r="CA36" s="293">
        <v>3</v>
      </c>
      <c r="CB36" s="293">
        <v>1</v>
      </c>
    </row>
    <row r="37" spans="1:80" x14ac:dyDescent="0.2">
      <c r="A37" s="302"/>
      <c r="B37" s="309"/>
      <c r="C37" s="310" t="s">
        <v>404</v>
      </c>
      <c r="D37" s="311"/>
      <c r="E37" s="312">
        <v>121.8672</v>
      </c>
      <c r="F37" s="313"/>
      <c r="G37" s="314"/>
      <c r="H37" s="315"/>
      <c r="I37" s="307"/>
      <c r="J37" s="316"/>
      <c r="K37" s="307"/>
      <c r="M37" s="308" t="s">
        <v>404</v>
      </c>
      <c r="O37" s="293"/>
    </row>
    <row r="38" spans="1:80" x14ac:dyDescent="0.2">
      <c r="A38" s="317"/>
      <c r="B38" s="318" t="s">
        <v>101</v>
      </c>
      <c r="C38" s="319" t="s">
        <v>192</v>
      </c>
      <c r="D38" s="320"/>
      <c r="E38" s="321"/>
      <c r="F38" s="322"/>
      <c r="G38" s="323">
        <f>SUM(G7:G37)</f>
        <v>0</v>
      </c>
      <c r="H38" s="324"/>
      <c r="I38" s="325">
        <f>SUM(I7:I37)</f>
        <v>121.8672</v>
      </c>
      <c r="J38" s="324"/>
      <c r="K38" s="325">
        <f>SUM(K7:K37)</f>
        <v>0</v>
      </c>
      <c r="O38" s="293">
        <v>4</v>
      </c>
      <c r="BA38" s="326">
        <f>SUM(BA7:BA37)</f>
        <v>0</v>
      </c>
      <c r="BB38" s="326">
        <f>SUM(BB7:BB37)</f>
        <v>0</v>
      </c>
      <c r="BC38" s="326">
        <f>SUM(BC7:BC37)</f>
        <v>0</v>
      </c>
      <c r="BD38" s="326">
        <f>SUM(BD7:BD37)</f>
        <v>0</v>
      </c>
      <c r="BE38" s="326">
        <f>SUM(BE7:BE37)</f>
        <v>0</v>
      </c>
    </row>
    <row r="39" spans="1:80" x14ac:dyDescent="0.2">
      <c r="A39" s="283" t="s">
        <v>97</v>
      </c>
      <c r="B39" s="284" t="s">
        <v>154</v>
      </c>
      <c r="C39" s="285" t="s">
        <v>405</v>
      </c>
      <c r="D39" s="286"/>
      <c r="E39" s="287"/>
      <c r="F39" s="287"/>
      <c r="G39" s="288"/>
      <c r="H39" s="289"/>
      <c r="I39" s="290"/>
      <c r="J39" s="291"/>
      <c r="K39" s="292"/>
      <c r="O39" s="293">
        <v>1</v>
      </c>
    </row>
    <row r="40" spans="1:80" x14ac:dyDescent="0.2">
      <c r="A40" s="294">
        <v>11</v>
      </c>
      <c r="B40" s="295" t="s">
        <v>407</v>
      </c>
      <c r="C40" s="296" t="s">
        <v>408</v>
      </c>
      <c r="D40" s="297" t="s">
        <v>233</v>
      </c>
      <c r="E40" s="298">
        <v>2.5874999999999999</v>
      </c>
      <c r="F40" s="298">
        <v>0</v>
      </c>
      <c r="G40" s="299">
        <f>E40*F40</f>
        <v>0</v>
      </c>
      <c r="H40" s="300">
        <v>2.1</v>
      </c>
      <c r="I40" s="301">
        <f>E40*H40</f>
        <v>5.4337499999999999</v>
      </c>
      <c r="J40" s="300">
        <v>0</v>
      </c>
      <c r="K40" s="301">
        <f>E40*J40</f>
        <v>0</v>
      </c>
      <c r="O40" s="293">
        <v>2</v>
      </c>
      <c r="AA40" s="262">
        <v>1</v>
      </c>
      <c r="AB40" s="262">
        <v>0</v>
      </c>
      <c r="AC40" s="262">
        <v>0</v>
      </c>
      <c r="AZ40" s="262">
        <v>1</v>
      </c>
      <c r="BA40" s="262">
        <f>IF(AZ40=1,G40,0)</f>
        <v>0</v>
      </c>
      <c r="BB40" s="262">
        <f>IF(AZ40=2,G40,0)</f>
        <v>0</v>
      </c>
      <c r="BC40" s="262">
        <f>IF(AZ40=3,G40,0)</f>
        <v>0</v>
      </c>
      <c r="BD40" s="262">
        <f>IF(AZ40=4,G40,0)</f>
        <v>0</v>
      </c>
      <c r="BE40" s="262">
        <f>IF(AZ40=5,G40,0)</f>
        <v>0</v>
      </c>
      <c r="CA40" s="293">
        <v>1</v>
      </c>
      <c r="CB40" s="293">
        <v>0</v>
      </c>
    </row>
    <row r="41" spans="1:80" x14ac:dyDescent="0.2">
      <c r="A41" s="302"/>
      <c r="B41" s="303"/>
      <c r="C41" s="304" t="s">
        <v>409</v>
      </c>
      <c r="D41" s="305"/>
      <c r="E41" s="305"/>
      <c r="F41" s="305"/>
      <c r="G41" s="306"/>
      <c r="I41" s="307"/>
      <c r="K41" s="307"/>
      <c r="L41" s="308" t="s">
        <v>409</v>
      </c>
      <c r="O41" s="293">
        <v>3</v>
      </c>
    </row>
    <row r="42" spans="1:80" x14ac:dyDescent="0.2">
      <c r="A42" s="302"/>
      <c r="B42" s="309"/>
      <c r="C42" s="310" t="s">
        <v>410</v>
      </c>
      <c r="D42" s="311"/>
      <c r="E42" s="312">
        <v>2.25</v>
      </c>
      <c r="F42" s="313"/>
      <c r="G42" s="314"/>
      <c r="H42" s="315"/>
      <c r="I42" s="307"/>
      <c r="J42" s="316"/>
      <c r="K42" s="307"/>
      <c r="M42" s="308" t="s">
        <v>410</v>
      </c>
      <c r="O42" s="293"/>
    </row>
    <row r="43" spans="1:80" x14ac:dyDescent="0.2">
      <c r="A43" s="302"/>
      <c r="B43" s="309"/>
      <c r="C43" s="310" t="s">
        <v>411</v>
      </c>
      <c r="D43" s="311"/>
      <c r="E43" s="312">
        <v>0.33750000000000002</v>
      </c>
      <c r="F43" s="313"/>
      <c r="G43" s="314"/>
      <c r="H43" s="315"/>
      <c r="I43" s="307"/>
      <c r="J43" s="316"/>
      <c r="K43" s="307"/>
      <c r="M43" s="308" t="s">
        <v>411</v>
      </c>
      <c r="O43" s="293"/>
    </row>
    <row r="44" spans="1:80" x14ac:dyDescent="0.2">
      <c r="A44" s="294">
        <v>12</v>
      </c>
      <c r="B44" s="295" t="s">
        <v>412</v>
      </c>
      <c r="C44" s="296" t="s">
        <v>413</v>
      </c>
      <c r="D44" s="297" t="s">
        <v>265</v>
      </c>
      <c r="E44" s="298">
        <v>1</v>
      </c>
      <c r="F44" s="298">
        <v>0</v>
      </c>
      <c r="G44" s="299">
        <f>E44*F44</f>
        <v>0</v>
      </c>
      <c r="H44" s="300">
        <v>1.112E-2</v>
      </c>
      <c r="I44" s="301">
        <f>E44*H44</f>
        <v>1.112E-2</v>
      </c>
      <c r="J44" s="300">
        <v>0</v>
      </c>
      <c r="K44" s="301">
        <f>E44*J44</f>
        <v>0</v>
      </c>
      <c r="O44" s="293">
        <v>2</v>
      </c>
      <c r="AA44" s="262">
        <v>1</v>
      </c>
      <c r="AB44" s="262">
        <v>0</v>
      </c>
      <c r="AC44" s="262">
        <v>0</v>
      </c>
      <c r="AZ44" s="262">
        <v>1</v>
      </c>
      <c r="BA44" s="262">
        <f>IF(AZ44=1,G44,0)</f>
        <v>0</v>
      </c>
      <c r="BB44" s="262">
        <f>IF(AZ44=2,G44,0)</f>
        <v>0</v>
      </c>
      <c r="BC44" s="262">
        <f>IF(AZ44=3,G44,0)</f>
        <v>0</v>
      </c>
      <c r="BD44" s="262">
        <f>IF(AZ44=4,G44,0)</f>
        <v>0</v>
      </c>
      <c r="BE44" s="262">
        <f>IF(AZ44=5,G44,0)</f>
        <v>0</v>
      </c>
      <c r="CA44" s="293">
        <v>1</v>
      </c>
      <c r="CB44" s="293">
        <v>0</v>
      </c>
    </row>
    <row r="45" spans="1:80" ht="22.5" x14ac:dyDescent="0.2">
      <c r="A45" s="302"/>
      <c r="B45" s="303"/>
      <c r="C45" s="304" t="s">
        <v>414</v>
      </c>
      <c r="D45" s="305"/>
      <c r="E45" s="305"/>
      <c r="F45" s="305"/>
      <c r="G45" s="306"/>
      <c r="I45" s="307"/>
      <c r="K45" s="307"/>
      <c r="L45" s="308" t="s">
        <v>414</v>
      </c>
      <c r="O45" s="293">
        <v>3</v>
      </c>
    </row>
    <row r="46" spans="1:80" x14ac:dyDescent="0.2">
      <c r="A46" s="302"/>
      <c r="B46" s="303"/>
      <c r="C46" s="304" t="s">
        <v>415</v>
      </c>
      <c r="D46" s="305"/>
      <c r="E46" s="305"/>
      <c r="F46" s="305"/>
      <c r="G46" s="306"/>
      <c r="I46" s="307"/>
      <c r="K46" s="307"/>
      <c r="L46" s="308" t="s">
        <v>415</v>
      </c>
      <c r="O46" s="293">
        <v>3</v>
      </c>
    </row>
    <row r="47" spans="1:80" x14ac:dyDescent="0.2">
      <c r="A47" s="302"/>
      <c r="B47" s="309"/>
      <c r="C47" s="310" t="s">
        <v>98</v>
      </c>
      <c r="D47" s="311"/>
      <c r="E47" s="312">
        <v>1</v>
      </c>
      <c r="F47" s="313"/>
      <c r="G47" s="314"/>
      <c r="H47" s="315"/>
      <c r="I47" s="307"/>
      <c r="J47" s="316"/>
      <c r="K47" s="307"/>
      <c r="M47" s="308">
        <v>1</v>
      </c>
      <c r="O47" s="293"/>
    </row>
    <row r="48" spans="1:80" x14ac:dyDescent="0.2">
      <c r="A48" s="317"/>
      <c r="B48" s="318" t="s">
        <v>101</v>
      </c>
      <c r="C48" s="319" t="s">
        <v>406</v>
      </c>
      <c r="D48" s="320"/>
      <c r="E48" s="321"/>
      <c r="F48" s="322"/>
      <c r="G48" s="323">
        <f>SUM(G39:G47)</f>
        <v>0</v>
      </c>
      <c r="H48" s="324"/>
      <c r="I48" s="325">
        <f>SUM(I39:I47)</f>
        <v>5.4448699999999999</v>
      </c>
      <c r="J48" s="324"/>
      <c r="K48" s="325">
        <f>SUM(K39:K47)</f>
        <v>0</v>
      </c>
      <c r="O48" s="293">
        <v>4</v>
      </c>
      <c r="BA48" s="326">
        <f>SUM(BA39:BA47)</f>
        <v>0</v>
      </c>
      <c r="BB48" s="326">
        <f>SUM(BB39:BB47)</f>
        <v>0</v>
      </c>
      <c r="BC48" s="326">
        <f>SUM(BC39:BC47)</f>
        <v>0</v>
      </c>
      <c r="BD48" s="326">
        <f>SUM(BD39:BD47)</f>
        <v>0</v>
      </c>
      <c r="BE48" s="326">
        <f>SUM(BE39:BE47)</f>
        <v>0</v>
      </c>
    </row>
    <row r="49" spans="1:80" x14ac:dyDescent="0.2">
      <c r="A49" s="283" t="s">
        <v>97</v>
      </c>
      <c r="B49" s="284" t="s">
        <v>204</v>
      </c>
      <c r="C49" s="285" t="s">
        <v>205</v>
      </c>
      <c r="D49" s="286"/>
      <c r="E49" s="287"/>
      <c r="F49" s="287"/>
      <c r="G49" s="288"/>
      <c r="H49" s="289"/>
      <c r="I49" s="290"/>
      <c r="J49" s="291"/>
      <c r="K49" s="292"/>
      <c r="O49" s="293">
        <v>1</v>
      </c>
    </row>
    <row r="50" spans="1:80" ht="22.5" x14ac:dyDescent="0.2">
      <c r="A50" s="294">
        <v>13</v>
      </c>
      <c r="B50" s="295" t="s">
        <v>416</v>
      </c>
      <c r="C50" s="296" t="s">
        <v>417</v>
      </c>
      <c r="D50" s="297" t="s">
        <v>265</v>
      </c>
      <c r="E50" s="298">
        <v>13</v>
      </c>
      <c r="F50" s="298">
        <v>0</v>
      </c>
      <c r="G50" s="299">
        <f>E50*F50</f>
        <v>0</v>
      </c>
      <c r="H50" s="300">
        <v>8.9039999999999994E-2</v>
      </c>
      <c r="I50" s="301">
        <f>E50*H50</f>
        <v>1.1575199999999999</v>
      </c>
      <c r="J50" s="300">
        <v>0</v>
      </c>
      <c r="K50" s="301">
        <f>E50*J50</f>
        <v>0</v>
      </c>
      <c r="O50" s="293">
        <v>2</v>
      </c>
      <c r="AA50" s="262">
        <v>1</v>
      </c>
      <c r="AB50" s="262">
        <v>1</v>
      </c>
      <c r="AC50" s="262">
        <v>1</v>
      </c>
      <c r="AZ50" s="262">
        <v>1</v>
      </c>
      <c r="BA50" s="262">
        <f>IF(AZ50=1,G50,0)</f>
        <v>0</v>
      </c>
      <c r="BB50" s="262">
        <f>IF(AZ50=2,G50,0)</f>
        <v>0</v>
      </c>
      <c r="BC50" s="262">
        <f>IF(AZ50=3,G50,0)</f>
        <v>0</v>
      </c>
      <c r="BD50" s="262">
        <f>IF(AZ50=4,G50,0)</f>
        <v>0</v>
      </c>
      <c r="BE50" s="262">
        <f>IF(AZ50=5,G50,0)</f>
        <v>0</v>
      </c>
      <c r="CA50" s="293">
        <v>1</v>
      </c>
      <c r="CB50" s="293">
        <v>1</v>
      </c>
    </row>
    <row r="51" spans="1:80" x14ac:dyDescent="0.2">
      <c r="A51" s="302"/>
      <c r="B51" s="303"/>
      <c r="C51" s="304" t="s">
        <v>418</v>
      </c>
      <c r="D51" s="305"/>
      <c r="E51" s="305"/>
      <c r="F51" s="305"/>
      <c r="G51" s="306"/>
      <c r="I51" s="307"/>
      <c r="K51" s="307"/>
      <c r="L51" s="308" t="s">
        <v>418</v>
      </c>
      <c r="O51" s="293">
        <v>3</v>
      </c>
    </row>
    <row r="52" spans="1:80" x14ac:dyDescent="0.2">
      <c r="A52" s="302"/>
      <c r="B52" s="303"/>
      <c r="C52" s="304" t="s">
        <v>419</v>
      </c>
      <c r="D52" s="305"/>
      <c r="E52" s="305"/>
      <c r="F52" s="305"/>
      <c r="G52" s="306"/>
      <c r="I52" s="307"/>
      <c r="K52" s="307"/>
      <c r="L52" s="308" t="s">
        <v>419</v>
      </c>
      <c r="O52" s="293">
        <v>3</v>
      </c>
    </row>
    <row r="53" spans="1:80" x14ac:dyDescent="0.2">
      <c r="A53" s="302"/>
      <c r="B53" s="309"/>
      <c r="C53" s="310" t="s">
        <v>420</v>
      </c>
      <c r="D53" s="311"/>
      <c r="E53" s="312">
        <v>11.4</v>
      </c>
      <c r="F53" s="313"/>
      <c r="G53" s="314"/>
      <c r="H53" s="315"/>
      <c r="I53" s="307"/>
      <c r="J53" s="316"/>
      <c r="K53" s="307"/>
      <c r="M53" s="308" t="s">
        <v>420</v>
      </c>
      <c r="O53" s="293"/>
    </row>
    <row r="54" spans="1:80" x14ac:dyDescent="0.2">
      <c r="A54" s="302"/>
      <c r="B54" s="309"/>
      <c r="C54" s="310" t="s">
        <v>421</v>
      </c>
      <c r="D54" s="311"/>
      <c r="E54" s="312">
        <v>0.6</v>
      </c>
      <c r="F54" s="313"/>
      <c r="G54" s="314"/>
      <c r="H54" s="315"/>
      <c r="I54" s="307"/>
      <c r="J54" s="316"/>
      <c r="K54" s="307"/>
      <c r="M54" s="308" t="s">
        <v>421</v>
      </c>
      <c r="O54" s="293"/>
    </row>
    <row r="55" spans="1:80" x14ac:dyDescent="0.2">
      <c r="A55" s="302"/>
      <c r="B55" s="309"/>
      <c r="C55" s="310" t="s">
        <v>422</v>
      </c>
      <c r="D55" s="311"/>
      <c r="E55" s="312">
        <v>-2</v>
      </c>
      <c r="F55" s="313"/>
      <c r="G55" s="314"/>
      <c r="H55" s="315"/>
      <c r="I55" s="307"/>
      <c r="J55" s="316"/>
      <c r="K55" s="307"/>
      <c r="M55" s="308">
        <v>-2</v>
      </c>
      <c r="O55" s="293"/>
    </row>
    <row r="56" spans="1:80" x14ac:dyDescent="0.2">
      <c r="A56" s="302"/>
      <c r="B56" s="309"/>
      <c r="C56" s="310" t="s">
        <v>423</v>
      </c>
      <c r="D56" s="311"/>
      <c r="E56" s="312">
        <v>3</v>
      </c>
      <c r="F56" s="313"/>
      <c r="G56" s="314"/>
      <c r="H56" s="315"/>
      <c r="I56" s="307"/>
      <c r="J56" s="316"/>
      <c r="K56" s="307"/>
      <c r="M56" s="308" t="s">
        <v>423</v>
      </c>
      <c r="O56" s="293"/>
    </row>
    <row r="57" spans="1:80" ht="22.5" x14ac:dyDescent="0.2">
      <c r="A57" s="294">
        <v>14</v>
      </c>
      <c r="B57" s="295" t="s">
        <v>424</v>
      </c>
      <c r="C57" s="296" t="s">
        <v>425</v>
      </c>
      <c r="D57" s="297" t="s">
        <v>265</v>
      </c>
      <c r="E57" s="298">
        <v>3</v>
      </c>
      <c r="F57" s="298">
        <v>0</v>
      </c>
      <c r="G57" s="299">
        <f>E57*F57</f>
        <v>0</v>
      </c>
      <c r="H57" s="300">
        <v>0.06</v>
      </c>
      <c r="I57" s="301">
        <f>E57*H57</f>
        <v>0.18</v>
      </c>
      <c r="J57" s="300">
        <v>0</v>
      </c>
      <c r="K57" s="301">
        <f>E57*J57</f>
        <v>0</v>
      </c>
      <c r="O57" s="293">
        <v>2</v>
      </c>
      <c r="AA57" s="262">
        <v>1</v>
      </c>
      <c r="AB57" s="262">
        <v>1</v>
      </c>
      <c r="AC57" s="262">
        <v>1</v>
      </c>
      <c r="AZ57" s="262">
        <v>1</v>
      </c>
      <c r="BA57" s="262">
        <f>IF(AZ57=1,G57,0)</f>
        <v>0</v>
      </c>
      <c r="BB57" s="262">
        <f>IF(AZ57=2,G57,0)</f>
        <v>0</v>
      </c>
      <c r="BC57" s="262">
        <f>IF(AZ57=3,G57,0)</f>
        <v>0</v>
      </c>
      <c r="BD57" s="262">
        <f>IF(AZ57=4,G57,0)</f>
        <v>0</v>
      </c>
      <c r="BE57" s="262">
        <f>IF(AZ57=5,G57,0)</f>
        <v>0</v>
      </c>
      <c r="CA57" s="293">
        <v>1</v>
      </c>
      <c r="CB57" s="293">
        <v>1</v>
      </c>
    </row>
    <row r="58" spans="1:80" x14ac:dyDescent="0.2">
      <c r="A58" s="302"/>
      <c r="B58" s="309"/>
      <c r="C58" s="310" t="s">
        <v>426</v>
      </c>
      <c r="D58" s="311"/>
      <c r="E58" s="312">
        <v>3</v>
      </c>
      <c r="F58" s="313"/>
      <c r="G58" s="314"/>
      <c r="H58" s="315"/>
      <c r="I58" s="307"/>
      <c r="J58" s="316"/>
      <c r="K58" s="307"/>
      <c r="M58" s="308">
        <v>3</v>
      </c>
      <c r="O58" s="293"/>
    </row>
    <row r="59" spans="1:80" x14ac:dyDescent="0.2">
      <c r="A59" s="294">
        <v>15</v>
      </c>
      <c r="B59" s="295" t="s">
        <v>427</v>
      </c>
      <c r="C59" s="296" t="s">
        <v>428</v>
      </c>
      <c r="D59" s="297" t="s">
        <v>265</v>
      </c>
      <c r="E59" s="298">
        <v>93</v>
      </c>
      <c r="F59" s="298">
        <v>0</v>
      </c>
      <c r="G59" s="299">
        <f>E59*F59</f>
        <v>0</v>
      </c>
      <c r="H59" s="300">
        <v>1.3699999999999999E-3</v>
      </c>
      <c r="I59" s="301">
        <f>E59*H59</f>
        <v>0.12741</v>
      </c>
      <c r="J59" s="300">
        <v>0</v>
      </c>
      <c r="K59" s="301">
        <f>E59*J59</f>
        <v>0</v>
      </c>
      <c r="O59" s="293">
        <v>2</v>
      </c>
      <c r="AA59" s="262">
        <v>1</v>
      </c>
      <c r="AB59" s="262">
        <v>0</v>
      </c>
      <c r="AC59" s="262">
        <v>0</v>
      </c>
      <c r="AZ59" s="262">
        <v>1</v>
      </c>
      <c r="BA59" s="262">
        <f>IF(AZ59=1,G59,0)</f>
        <v>0</v>
      </c>
      <c r="BB59" s="262">
        <f>IF(AZ59=2,G59,0)</f>
        <v>0</v>
      </c>
      <c r="BC59" s="262">
        <f>IF(AZ59=3,G59,0)</f>
        <v>0</v>
      </c>
      <c r="BD59" s="262">
        <f>IF(AZ59=4,G59,0)</f>
        <v>0</v>
      </c>
      <c r="BE59" s="262">
        <f>IF(AZ59=5,G59,0)</f>
        <v>0</v>
      </c>
      <c r="CA59" s="293">
        <v>1</v>
      </c>
      <c r="CB59" s="293">
        <v>0</v>
      </c>
    </row>
    <row r="60" spans="1:80" ht="45" x14ac:dyDescent="0.2">
      <c r="A60" s="302"/>
      <c r="B60" s="303"/>
      <c r="C60" s="304" t="s">
        <v>429</v>
      </c>
      <c r="D60" s="305"/>
      <c r="E60" s="305"/>
      <c r="F60" s="305"/>
      <c r="G60" s="306"/>
      <c r="I60" s="307"/>
      <c r="K60" s="307"/>
      <c r="L60" s="308" t="s">
        <v>429</v>
      </c>
      <c r="O60" s="293">
        <v>3</v>
      </c>
    </row>
    <row r="61" spans="1:80" x14ac:dyDescent="0.2">
      <c r="A61" s="302"/>
      <c r="B61" s="309"/>
      <c r="C61" s="310" t="s">
        <v>430</v>
      </c>
      <c r="D61" s="311"/>
      <c r="E61" s="312">
        <v>77</v>
      </c>
      <c r="F61" s="313"/>
      <c r="G61" s="314"/>
      <c r="H61" s="315"/>
      <c r="I61" s="307"/>
      <c r="J61" s="316"/>
      <c r="K61" s="307"/>
      <c r="M61" s="308">
        <v>77</v>
      </c>
      <c r="O61" s="293"/>
    </row>
    <row r="62" spans="1:80" x14ac:dyDescent="0.2">
      <c r="A62" s="302"/>
      <c r="B62" s="309"/>
      <c r="C62" s="310" t="s">
        <v>431</v>
      </c>
      <c r="D62" s="311"/>
      <c r="E62" s="312">
        <v>13</v>
      </c>
      <c r="F62" s="313"/>
      <c r="G62" s="314"/>
      <c r="H62" s="315"/>
      <c r="I62" s="307"/>
      <c r="J62" s="316"/>
      <c r="K62" s="307"/>
      <c r="M62" s="308">
        <v>13</v>
      </c>
      <c r="O62" s="293"/>
    </row>
    <row r="63" spans="1:80" x14ac:dyDescent="0.2">
      <c r="A63" s="302"/>
      <c r="B63" s="309"/>
      <c r="C63" s="310" t="s">
        <v>426</v>
      </c>
      <c r="D63" s="311"/>
      <c r="E63" s="312">
        <v>3</v>
      </c>
      <c r="F63" s="313"/>
      <c r="G63" s="314"/>
      <c r="H63" s="315"/>
      <c r="I63" s="307"/>
      <c r="J63" s="316"/>
      <c r="K63" s="307"/>
      <c r="M63" s="308">
        <v>3</v>
      </c>
      <c r="O63" s="293"/>
    </row>
    <row r="64" spans="1:80" x14ac:dyDescent="0.2">
      <c r="A64" s="294">
        <v>16</v>
      </c>
      <c r="B64" s="295" t="s">
        <v>432</v>
      </c>
      <c r="C64" s="296" t="s">
        <v>433</v>
      </c>
      <c r="D64" s="297" t="s">
        <v>265</v>
      </c>
      <c r="E64" s="298">
        <v>180</v>
      </c>
      <c r="F64" s="298">
        <v>0</v>
      </c>
      <c r="G64" s="299">
        <f>E64*F64</f>
        <v>0</v>
      </c>
      <c r="H64" s="300">
        <v>2.5200000000000001E-3</v>
      </c>
      <c r="I64" s="301">
        <f>E64*H64</f>
        <v>0.4536</v>
      </c>
      <c r="J64" s="300">
        <v>0</v>
      </c>
      <c r="K64" s="301">
        <f>E64*J64</f>
        <v>0</v>
      </c>
      <c r="O64" s="293">
        <v>2</v>
      </c>
      <c r="AA64" s="262">
        <v>1</v>
      </c>
      <c r="AB64" s="262">
        <v>1</v>
      </c>
      <c r="AC64" s="262">
        <v>1</v>
      </c>
      <c r="AZ64" s="262">
        <v>1</v>
      </c>
      <c r="BA64" s="262">
        <f>IF(AZ64=1,G64,0)</f>
        <v>0</v>
      </c>
      <c r="BB64" s="262">
        <f>IF(AZ64=2,G64,0)</f>
        <v>0</v>
      </c>
      <c r="BC64" s="262">
        <f>IF(AZ64=3,G64,0)</f>
        <v>0</v>
      </c>
      <c r="BD64" s="262">
        <f>IF(AZ64=4,G64,0)</f>
        <v>0</v>
      </c>
      <c r="BE64" s="262">
        <f>IF(AZ64=5,G64,0)</f>
        <v>0</v>
      </c>
      <c r="CA64" s="293">
        <v>1</v>
      </c>
      <c r="CB64" s="293">
        <v>1</v>
      </c>
    </row>
    <row r="65" spans="1:80" ht="45" x14ac:dyDescent="0.2">
      <c r="A65" s="302"/>
      <c r="B65" s="303"/>
      <c r="C65" s="304" t="s">
        <v>429</v>
      </c>
      <c r="D65" s="305"/>
      <c r="E65" s="305"/>
      <c r="F65" s="305"/>
      <c r="G65" s="306"/>
      <c r="I65" s="307"/>
      <c r="K65" s="307"/>
      <c r="L65" s="308" t="s">
        <v>429</v>
      </c>
      <c r="O65" s="293">
        <v>3</v>
      </c>
    </row>
    <row r="66" spans="1:80" x14ac:dyDescent="0.2">
      <c r="A66" s="302"/>
      <c r="B66" s="309"/>
      <c r="C66" s="310" t="s">
        <v>434</v>
      </c>
      <c r="D66" s="311"/>
      <c r="E66" s="312">
        <v>177</v>
      </c>
      <c r="F66" s="313"/>
      <c r="G66" s="314"/>
      <c r="H66" s="315"/>
      <c r="I66" s="307"/>
      <c r="J66" s="316"/>
      <c r="K66" s="307"/>
      <c r="M66" s="308">
        <v>177</v>
      </c>
      <c r="O66" s="293"/>
    </row>
    <row r="67" spans="1:80" x14ac:dyDescent="0.2">
      <c r="A67" s="302"/>
      <c r="B67" s="309"/>
      <c r="C67" s="310" t="s">
        <v>426</v>
      </c>
      <c r="D67" s="311"/>
      <c r="E67" s="312">
        <v>3</v>
      </c>
      <c r="F67" s="313"/>
      <c r="G67" s="314"/>
      <c r="H67" s="315"/>
      <c r="I67" s="307"/>
      <c r="J67" s="316"/>
      <c r="K67" s="307"/>
      <c r="M67" s="308">
        <v>3</v>
      </c>
      <c r="O67" s="293"/>
    </row>
    <row r="68" spans="1:80" x14ac:dyDescent="0.2">
      <c r="A68" s="294">
        <v>17</v>
      </c>
      <c r="B68" s="295" t="s">
        <v>435</v>
      </c>
      <c r="C68" s="296" t="s">
        <v>436</v>
      </c>
      <c r="D68" s="297" t="s">
        <v>265</v>
      </c>
      <c r="E68" s="298">
        <v>16</v>
      </c>
      <c r="F68" s="298">
        <v>0</v>
      </c>
      <c r="G68" s="299">
        <f>E68*F68</f>
        <v>0</v>
      </c>
      <c r="H68" s="300">
        <v>8.2049999999999998E-2</v>
      </c>
      <c r="I68" s="301">
        <f>E68*H68</f>
        <v>1.3128</v>
      </c>
      <c r="J68" s="300">
        <v>0</v>
      </c>
      <c r="K68" s="301">
        <f>E68*J68</f>
        <v>0</v>
      </c>
      <c r="O68" s="293">
        <v>2</v>
      </c>
      <c r="AA68" s="262">
        <v>1</v>
      </c>
      <c r="AB68" s="262">
        <v>1</v>
      </c>
      <c r="AC68" s="262">
        <v>1</v>
      </c>
      <c r="AZ68" s="262">
        <v>1</v>
      </c>
      <c r="BA68" s="262">
        <f>IF(AZ68=1,G68,0)</f>
        <v>0</v>
      </c>
      <c r="BB68" s="262">
        <f>IF(AZ68=2,G68,0)</f>
        <v>0</v>
      </c>
      <c r="BC68" s="262">
        <f>IF(AZ68=3,G68,0)</f>
        <v>0</v>
      </c>
      <c r="BD68" s="262">
        <f>IF(AZ68=4,G68,0)</f>
        <v>0</v>
      </c>
      <c r="BE68" s="262">
        <f>IF(AZ68=5,G68,0)</f>
        <v>0</v>
      </c>
      <c r="CA68" s="293">
        <v>1</v>
      </c>
      <c r="CB68" s="293">
        <v>1</v>
      </c>
    </row>
    <row r="69" spans="1:80" ht="33.75" x14ac:dyDescent="0.2">
      <c r="A69" s="302"/>
      <c r="B69" s="303"/>
      <c r="C69" s="304" t="s">
        <v>437</v>
      </c>
      <c r="D69" s="305"/>
      <c r="E69" s="305"/>
      <c r="F69" s="305"/>
      <c r="G69" s="306"/>
      <c r="I69" s="307"/>
      <c r="K69" s="307"/>
      <c r="L69" s="308" t="s">
        <v>437</v>
      </c>
      <c r="O69" s="293">
        <v>3</v>
      </c>
    </row>
    <row r="70" spans="1:80" x14ac:dyDescent="0.2">
      <c r="A70" s="302"/>
      <c r="B70" s="309"/>
      <c r="C70" s="310" t="s">
        <v>221</v>
      </c>
      <c r="D70" s="311"/>
      <c r="E70" s="312">
        <v>9</v>
      </c>
      <c r="F70" s="313"/>
      <c r="G70" s="314"/>
      <c r="H70" s="315"/>
      <c r="I70" s="307"/>
      <c r="J70" s="316"/>
      <c r="K70" s="307"/>
      <c r="M70" s="308">
        <v>9</v>
      </c>
      <c r="O70" s="293"/>
    </row>
    <row r="71" spans="1:80" x14ac:dyDescent="0.2">
      <c r="A71" s="302"/>
      <c r="B71" s="309"/>
      <c r="C71" s="310" t="s">
        <v>309</v>
      </c>
      <c r="D71" s="311"/>
      <c r="E71" s="312">
        <v>4</v>
      </c>
      <c r="F71" s="313"/>
      <c r="G71" s="314"/>
      <c r="H71" s="315"/>
      <c r="I71" s="307"/>
      <c r="J71" s="316"/>
      <c r="K71" s="307"/>
      <c r="M71" s="308">
        <v>4</v>
      </c>
      <c r="O71" s="293"/>
    </row>
    <row r="72" spans="1:80" x14ac:dyDescent="0.2">
      <c r="A72" s="302"/>
      <c r="B72" s="309"/>
      <c r="C72" s="310" t="s">
        <v>426</v>
      </c>
      <c r="D72" s="311"/>
      <c r="E72" s="312">
        <v>3</v>
      </c>
      <c r="F72" s="313"/>
      <c r="G72" s="314"/>
      <c r="H72" s="315"/>
      <c r="I72" s="307"/>
      <c r="J72" s="316"/>
      <c r="K72" s="307"/>
      <c r="M72" s="308">
        <v>3</v>
      </c>
      <c r="O72" s="293"/>
    </row>
    <row r="73" spans="1:80" ht="22.5" x14ac:dyDescent="0.2">
      <c r="A73" s="294">
        <v>18</v>
      </c>
      <c r="B73" s="295" t="s">
        <v>438</v>
      </c>
      <c r="C73" s="296" t="s">
        <v>439</v>
      </c>
      <c r="D73" s="297" t="s">
        <v>265</v>
      </c>
      <c r="E73" s="298">
        <v>77</v>
      </c>
      <c r="F73" s="298">
        <v>0</v>
      </c>
      <c r="G73" s="299">
        <f>E73*F73</f>
        <v>0</v>
      </c>
      <c r="H73" s="300">
        <v>4.7500000000000001E-2</v>
      </c>
      <c r="I73" s="301">
        <f>E73*H73</f>
        <v>3.6575000000000002</v>
      </c>
      <c r="J73" s="300">
        <v>0</v>
      </c>
      <c r="K73" s="301">
        <f>E73*J73</f>
        <v>0</v>
      </c>
      <c r="O73" s="293">
        <v>2</v>
      </c>
      <c r="AA73" s="262">
        <v>1</v>
      </c>
      <c r="AB73" s="262">
        <v>1</v>
      </c>
      <c r="AC73" s="262">
        <v>1</v>
      </c>
      <c r="AZ73" s="262">
        <v>1</v>
      </c>
      <c r="BA73" s="262">
        <f>IF(AZ73=1,G73,0)</f>
        <v>0</v>
      </c>
      <c r="BB73" s="262">
        <f>IF(AZ73=2,G73,0)</f>
        <v>0</v>
      </c>
      <c r="BC73" s="262">
        <f>IF(AZ73=3,G73,0)</f>
        <v>0</v>
      </c>
      <c r="BD73" s="262">
        <f>IF(AZ73=4,G73,0)</f>
        <v>0</v>
      </c>
      <c r="BE73" s="262">
        <f>IF(AZ73=5,G73,0)</f>
        <v>0</v>
      </c>
      <c r="CA73" s="293">
        <v>1</v>
      </c>
      <c r="CB73" s="293">
        <v>1</v>
      </c>
    </row>
    <row r="74" spans="1:80" x14ac:dyDescent="0.2">
      <c r="A74" s="302"/>
      <c r="B74" s="303"/>
      <c r="C74" s="304" t="s">
        <v>440</v>
      </c>
      <c r="D74" s="305"/>
      <c r="E74" s="305"/>
      <c r="F74" s="305"/>
      <c r="G74" s="306"/>
      <c r="I74" s="307"/>
      <c r="K74" s="307"/>
      <c r="L74" s="308" t="s">
        <v>440</v>
      </c>
      <c r="O74" s="293">
        <v>3</v>
      </c>
    </row>
    <row r="75" spans="1:80" ht="33.75" x14ac:dyDescent="0.2">
      <c r="A75" s="302"/>
      <c r="B75" s="303"/>
      <c r="C75" s="304" t="s">
        <v>441</v>
      </c>
      <c r="D75" s="305"/>
      <c r="E75" s="305"/>
      <c r="F75" s="305"/>
      <c r="G75" s="306"/>
      <c r="I75" s="307"/>
      <c r="K75" s="307"/>
      <c r="L75" s="308" t="s">
        <v>441</v>
      </c>
      <c r="O75" s="293">
        <v>3</v>
      </c>
    </row>
    <row r="76" spans="1:80" x14ac:dyDescent="0.2">
      <c r="A76" s="302"/>
      <c r="B76" s="309"/>
      <c r="C76" s="310" t="s">
        <v>442</v>
      </c>
      <c r="D76" s="311"/>
      <c r="E76" s="312">
        <v>79.128</v>
      </c>
      <c r="F76" s="313"/>
      <c r="G76" s="314"/>
      <c r="H76" s="315"/>
      <c r="I76" s="307"/>
      <c r="J76" s="316"/>
      <c r="K76" s="307"/>
      <c r="M76" s="308" t="s">
        <v>442</v>
      </c>
      <c r="O76" s="293"/>
    </row>
    <row r="77" spans="1:80" x14ac:dyDescent="0.2">
      <c r="A77" s="302"/>
      <c r="B77" s="309"/>
      <c r="C77" s="310" t="s">
        <v>443</v>
      </c>
      <c r="D77" s="311"/>
      <c r="E77" s="312">
        <v>0.872</v>
      </c>
      <c r="F77" s="313"/>
      <c r="G77" s="314"/>
      <c r="H77" s="315"/>
      <c r="I77" s="307"/>
      <c r="J77" s="316"/>
      <c r="K77" s="307"/>
      <c r="M77" s="308" t="s">
        <v>443</v>
      </c>
      <c r="O77" s="293"/>
    </row>
    <row r="78" spans="1:80" x14ac:dyDescent="0.2">
      <c r="A78" s="302"/>
      <c r="B78" s="309"/>
      <c r="C78" s="310" t="s">
        <v>444</v>
      </c>
      <c r="D78" s="311"/>
      <c r="E78" s="312">
        <v>-3</v>
      </c>
      <c r="F78" s="313"/>
      <c r="G78" s="314"/>
      <c r="H78" s="315"/>
      <c r="I78" s="307"/>
      <c r="J78" s="316"/>
      <c r="K78" s="307"/>
      <c r="M78" s="308">
        <v>-3</v>
      </c>
      <c r="O78" s="293"/>
    </row>
    <row r="79" spans="1:80" ht="22.5" x14ac:dyDescent="0.2">
      <c r="A79" s="294">
        <v>19</v>
      </c>
      <c r="B79" s="295" t="s">
        <v>445</v>
      </c>
      <c r="C79" s="296" t="s">
        <v>446</v>
      </c>
      <c r="D79" s="297" t="s">
        <v>265</v>
      </c>
      <c r="E79" s="298">
        <v>180</v>
      </c>
      <c r="F79" s="298">
        <v>0</v>
      </c>
      <c r="G79" s="299">
        <f>E79*F79</f>
        <v>0</v>
      </c>
      <c r="H79" s="300">
        <v>9.4500000000000001E-2</v>
      </c>
      <c r="I79" s="301">
        <f>E79*H79</f>
        <v>17.010000000000002</v>
      </c>
      <c r="J79" s="300">
        <v>0</v>
      </c>
      <c r="K79" s="301">
        <f>E79*J79</f>
        <v>0</v>
      </c>
      <c r="O79" s="293">
        <v>2</v>
      </c>
      <c r="AA79" s="262">
        <v>1</v>
      </c>
      <c r="AB79" s="262">
        <v>0</v>
      </c>
      <c r="AC79" s="262">
        <v>0</v>
      </c>
      <c r="AZ79" s="262">
        <v>1</v>
      </c>
      <c r="BA79" s="262">
        <f>IF(AZ79=1,G79,0)</f>
        <v>0</v>
      </c>
      <c r="BB79" s="262">
        <f>IF(AZ79=2,G79,0)</f>
        <v>0</v>
      </c>
      <c r="BC79" s="262">
        <f>IF(AZ79=3,G79,0)</f>
        <v>0</v>
      </c>
      <c r="BD79" s="262">
        <f>IF(AZ79=4,G79,0)</f>
        <v>0</v>
      </c>
      <c r="BE79" s="262">
        <f>IF(AZ79=5,G79,0)</f>
        <v>0</v>
      </c>
      <c r="CA79" s="293">
        <v>1</v>
      </c>
      <c r="CB79" s="293">
        <v>0</v>
      </c>
    </row>
    <row r="80" spans="1:80" ht="33.75" x14ac:dyDescent="0.2">
      <c r="A80" s="302"/>
      <c r="B80" s="303"/>
      <c r="C80" s="304" t="s">
        <v>447</v>
      </c>
      <c r="D80" s="305"/>
      <c r="E80" s="305"/>
      <c r="F80" s="305"/>
      <c r="G80" s="306"/>
      <c r="I80" s="307"/>
      <c r="K80" s="307"/>
      <c r="L80" s="308" t="s">
        <v>447</v>
      </c>
      <c r="O80" s="293">
        <v>3</v>
      </c>
    </row>
    <row r="81" spans="1:80" x14ac:dyDescent="0.2">
      <c r="A81" s="302"/>
      <c r="B81" s="309"/>
      <c r="C81" s="310" t="s">
        <v>448</v>
      </c>
      <c r="D81" s="311"/>
      <c r="E81" s="312">
        <v>115.9</v>
      </c>
      <c r="F81" s="313"/>
      <c r="G81" s="314"/>
      <c r="H81" s="315"/>
      <c r="I81" s="307"/>
      <c r="J81" s="316"/>
      <c r="K81" s="307"/>
      <c r="M81" s="308" t="s">
        <v>448</v>
      </c>
      <c r="O81" s="293"/>
    </row>
    <row r="82" spans="1:80" x14ac:dyDescent="0.2">
      <c r="A82" s="302"/>
      <c r="B82" s="309"/>
      <c r="C82" s="310" t="s">
        <v>449</v>
      </c>
      <c r="D82" s="311"/>
      <c r="E82" s="312">
        <v>0.1</v>
      </c>
      <c r="F82" s="313"/>
      <c r="G82" s="314"/>
      <c r="H82" s="315"/>
      <c r="I82" s="307"/>
      <c r="J82" s="316"/>
      <c r="K82" s="307"/>
      <c r="M82" s="308" t="s">
        <v>449</v>
      </c>
      <c r="O82" s="293"/>
    </row>
    <row r="83" spans="1:80" x14ac:dyDescent="0.2">
      <c r="A83" s="302"/>
      <c r="B83" s="309"/>
      <c r="C83" s="310" t="s">
        <v>450</v>
      </c>
      <c r="D83" s="311"/>
      <c r="E83" s="312">
        <v>-3</v>
      </c>
      <c r="F83" s="313"/>
      <c r="G83" s="314"/>
      <c r="H83" s="315"/>
      <c r="I83" s="307"/>
      <c r="J83" s="316"/>
      <c r="K83" s="307"/>
      <c r="M83" s="308" t="s">
        <v>450</v>
      </c>
      <c r="O83" s="293"/>
    </row>
    <row r="84" spans="1:80" x14ac:dyDescent="0.2">
      <c r="A84" s="302"/>
      <c r="B84" s="309"/>
      <c r="C84" s="310" t="s">
        <v>451</v>
      </c>
      <c r="D84" s="311"/>
      <c r="E84" s="312">
        <v>66</v>
      </c>
      <c r="F84" s="313"/>
      <c r="G84" s="314"/>
      <c r="H84" s="315"/>
      <c r="I84" s="307"/>
      <c r="J84" s="316"/>
      <c r="K84" s="307"/>
      <c r="M84" s="308" t="s">
        <v>451</v>
      </c>
      <c r="O84" s="293"/>
    </row>
    <row r="85" spans="1:80" x14ac:dyDescent="0.2">
      <c r="A85" s="302"/>
      <c r="B85" s="309"/>
      <c r="C85" s="310" t="s">
        <v>452</v>
      </c>
      <c r="D85" s="311"/>
      <c r="E85" s="312">
        <v>-2</v>
      </c>
      <c r="F85" s="313"/>
      <c r="G85" s="314"/>
      <c r="H85" s="315"/>
      <c r="I85" s="307"/>
      <c r="J85" s="316"/>
      <c r="K85" s="307"/>
      <c r="M85" s="308" t="s">
        <v>452</v>
      </c>
      <c r="O85" s="293"/>
    </row>
    <row r="86" spans="1:80" x14ac:dyDescent="0.2">
      <c r="A86" s="302"/>
      <c r="B86" s="309"/>
      <c r="C86" s="310" t="s">
        <v>426</v>
      </c>
      <c r="D86" s="311"/>
      <c r="E86" s="312">
        <v>3</v>
      </c>
      <c r="F86" s="313"/>
      <c r="G86" s="314"/>
      <c r="H86" s="315"/>
      <c r="I86" s="307"/>
      <c r="J86" s="316"/>
      <c r="K86" s="307"/>
      <c r="M86" s="308">
        <v>3</v>
      </c>
      <c r="O86" s="293"/>
    </row>
    <row r="87" spans="1:80" x14ac:dyDescent="0.2">
      <c r="A87" s="317"/>
      <c r="B87" s="318" t="s">
        <v>101</v>
      </c>
      <c r="C87" s="319" t="s">
        <v>206</v>
      </c>
      <c r="D87" s="320"/>
      <c r="E87" s="321"/>
      <c r="F87" s="322"/>
      <c r="G87" s="323">
        <f>SUM(G49:G86)</f>
        <v>0</v>
      </c>
      <c r="H87" s="324"/>
      <c r="I87" s="325">
        <f>SUM(I49:I86)</f>
        <v>23.898830000000004</v>
      </c>
      <c r="J87" s="324"/>
      <c r="K87" s="325">
        <f>SUM(K49:K86)</f>
        <v>0</v>
      </c>
      <c r="O87" s="293">
        <v>4</v>
      </c>
      <c r="BA87" s="326">
        <f>SUM(BA49:BA86)</f>
        <v>0</v>
      </c>
      <c r="BB87" s="326">
        <f>SUM(BB49:BB86)</f>
        <v>0</v>
      </c>
      <c r="BC87" s="326">
        <f>SUM(BC49:BC86)</f>
        <v>0</v>
      </c>
      <c r="BD87" s="326">
        <f>SUM(BD49:BD86)</f>
        <v>0</v>
      </c>
      <c r="BE87" s="326">
        <f>SUM(BE49:BE86)</f>
        <v>0</v>
      </c>
    </row>
    <row r="88" spans="1:80" x14ac:dyDescent="0.2">
      <c r="A88" s="283" t="s">
        <v>97</v>
      </c>
      <c r="B88" s="284" t="s">
        <v>453</v>
      </c>
      <c r="C88" s="285" t="s">
        <v>454</v>
      </c>
      <c r="D88" s="286"/>
      <c r="E88" s="287"/>
      <c r="F88" s="287"/>
      <c r="G88" s="288"/>
      <c r="H88" s="289"/>
      <c r="I88" s="290"/>
      <c r="J88" s="291"/>
      <c r="K88" s="292"/>
      <c r="O88" s="293">
        <v>1</v>
      </c>
    </row>
    <row r="89" spans="1:80" x14ac:dyDescent="0.2">
      <c r="A89" s="294">
        <v>20</v>
      </c>
      <c r="B89" s="295" t="s">
        <v>456</v>
      </c>
      <c r="C89" s="296" t="s">
        <v>457</v>
      </c>
      <c r="D89" s="297" t="s">
        <v>233</v>
      </c>
      <c r="E89" s="298">
        <v>2.5874999999999999</v>
      </c>
      <c r="F89" s="298">
        <v>0</v>
      </c>
      <c r="G89" s="299">
        <f>E89*F89</f>
        <v>0</v>
      </c>
      <c r="H89" s="300">
        <v>2.5249999999999999</v>
      </c>
      <c r="I89" s="301">
        <f>E89*H89</f>
        <v>6.5334374999999998</v>
      </c>
      <c r="J89" s="300">
        <v>0</v>
      </c>
      <c r="K89" s="301">
        <f>E89*J89</f>
        <v>0</v>
      </c>
      <c r="O89" s="293">
        <v>2</v>
      </c>
      <c r="AA89" s="262">
        <v>1</v>
      </c>
      <c r="AB89" s="262">
        <v>1</v>
      </c>
      <c r="AC89" s="262">
        <v>1</v>
      </c>
      <c r="AZ89" s="262">
        <v>1</v>
      </c>
      <c r="BA89" s="262">
        <f>IF(AZ89=1,G89,0)</f>
        <v>0</v>
      </c>
      <c r="BB89" s="262">
        <f>IF(AZ89=2,G89,0)</f>
        <v>0</v>
      </c>
      <c r="BC89" s="262">
        <f>IF(AZ89=3,G89,0)</f>
        <v>0</v>
      </c>
      <c r="BD89" s="262">
        <f>IF(AZ89=4,G89,0)</f>
        <v>0</v>
      </c>
      <c r="BE89" s="262">
        <f>IF(AZ89=5,G89,0)</f>
        <v>0</v>
      </c>
      <c r="CA89" s="293">
        <v>1</v>
      </c>
      <c r="CB89" s="293">
        <v>1</v>
      </c>
    </row>
    <row r="90" spans="1:80" x14ac:dyDescent="0.2">
      <c r="A90" s="302"/>
      <c r="B90" s="303"/>
      <c r="C90" s="304"/>
      <c r="D90" s="305"/>
      <c r="E90" s="305"/>
      <c r="F90" s="305"/>
      <c r="G90" s="306"/>
      <c r="I90" s="307"/>
      <c r="K90" s="307"/>
      <c r="L90" s="308"/>
      <c r="O90" s="293">
        <v>3</v>
      </c>
    </row>
    <row r="91" spans="1:80" x14ac:dyDescent="0.2">
      <c r="A91" s="302"/>
      <c r="B91" s="309"/>
      <c r="C91" s="310" t="s">
        <v>410</v>
      </c>
      <c r="D91" s="311"/>
      <c r="E91" s="312">
        <v>2.25</v>
      </c>
      <c r="F91" s="313"/>
      <c r="G91" s="314"/>
      <c r="H91" s="315"/>
      <c r="I91" s="307"/>
      <c r="J91" s="316"/>
      <c r="K91" s="307"/>
      <c r="M91" s="308" t="s">
        <v>410</v>
      </c>
      <c r="O91" s="293"/>
    </row>
    <row r="92" spans="1:80" x14ac:dyDescent="0.2">
      <c r="A92" s="302"/>
      <c r="B92" s="309"/>
      <c r="C92" s="310" t="s">
        <v>411</v>
      </c>
      <c r="D92" s="311"/>
      <c r="E92" s="312">
        <v>0.33750000000000002</v>
      </c>
      <c r="F92" s="313"/>
      <c r="G92" s="314"/>
      <c r="H92" s="315"/>
      <c r="I92" s="307"/>
      <c r="J92" s="316"/>
      <c r="K92" s="307"/>
      <c r="M92" s="308" t="s">
        <v>411</v>
      </c>
      <c r="O92" s="293"/>
    </row>
    <row r="93" spans="1:80" ht="22.5" x14ac:dyDescent="0.2">
      <c r="A93" s="294">
        <v>21</v>
      </c>
      <c r="B93" s="295" t="s">
        <v>458</v>
      </c>
      <c r="C93" s="296" t="s">
        <v>459</v>
      </c>
      <c r="D93" s="297" t="s">
        <v>265</v>
      </c>
      <c r="E93" s="298">
        <v>5</v>
      </c>
      <c r="F93" s="298">
        <v>0</v>
      </c>
      <c r="G93" s="299">
        <f>E93*F93</f>
        <v>0</v>
      </c>
      <c r="H93" s="300">
        <v>0</v>
      </c>
      <c r="I93" s="301">
        <f>E93*H93</f>
        <v>0</v>
      </c>
      <c r="J93" s="300">
        <v>0</v>
      </c>
      <c r="K93" s="301">
        <f>E93*J93</f>
        <v>0</v>
      </c>
      <c r="O93" s="293">
        <v>2</v>
      </c>
      <c r="AA93" s="262">
        <v>1</v>
      </c>
      <c r="AB93" s="262">
        <v>1</v>
      </c>
      <c r="AC93" s="262">
        <v>1</v>
      </c>
      <c r="AZ93" s="262">
        <v>1</v>
      </c>
      <c r="BA93" s="262">
        <f>IF(AZ93=1,G93,0)</f>
        <v>0</v>
      </c>
      <c r="BB93" s="262">
        <f>IF(AZ93=2,G93,0)</f>
        <v>0</v>
      </c>
      <c r="BC93" s="262">
        <f>IF(AZ93=3,G93,0)</f>
        <v>0</v>
      </c>
      <c r="BD93" s="262">
        <f>IF(AZ93=4,G93,0)</f>
        <v>0</v>
      </c>
      <c r="BE93" s="262">
        <f>IF(AZ93=5,G93,0)</f>
        <v>0</v>
      </c>
      <c r="CA93" s="293">
        <v>1</v>
      </c>
      <c r="CB93" s="293">
        <v>1</v>
      </c>
    </row>
    <row r="94" spans="1:80" x14ac:dyDescent="0.2">
      <c r="A94" s="302"/>
      <c r="B94" s="303"/>
      <c r="C94" s="304"/>
      <c r="D94" s="305"/>
      <c r="E94" s="305"/>
      <c r="F94" s="305"/>
      <c r="G94" s="306"/>
      <c r="I94" s="307"/>
      <c r="K94" s="307"/>
      <c r="L94" s="308"/>
      <c r="O94" s="293">
        <v>3</v>
      </c>
    </row>
    <row r="95" spans="1:80" x14ac:dyDescent="0.2">
      <c r="A95" s="302"/>
      <c r="B95" s="309"/>
      <c r="C95" s="310" t="s">
        <v>460</v>
      </c>
      <c r="D95" s="311"/>
      <c r="E95" s="312">
        <v>2</v>
      </c>
      <c r="F95" s="313"/>
      <c r="G95" s="314"/>
      <c r="H95" s="315"/>
      <c r="I95" s="307"/>
      <c r="J95" s="316"/>
      <c r="K95" s="307"/>
      <c r="M95" s="308" t="s">
        <v>460</v>
      </c>
      <c r="O95" s="293"/>
    </row>
    <row r="96" spans="1:80" x14ac:dyDescent="0.2">
      <c r="A96" s="302"/>
      <c r="B96" s="309"/>
      <c r="C96" s="310" t="s">
        <v>461</v>
      </c>
      <c r="D96" s="311"/>
      <c r="E96" s="312">
        <v>2</v>
      </c>
      <c r="F96" s="313"/>
      <c r="G96" s="314"/>
      <c r="H96" s="315"/>
      <c r="I96" s="307"/>
      <c r="J96" s="316"/>
      <c r="K96" s="307"/>
      <c r="M96" s="308" t="s">
        <v>461</v>
      </c>
      <c r="O96" s="293"/>
    </row>
    <row r="97" spans="1:80" x14ac:dyDescent="0.2">
      <c r="A97" s="302"/>
      <c r="B97" s="309"/>
      <c r="C97" s="310" t="s">
        <v>462</v>
      </c>
      <c r="D97" s="311"/>
      <c r="E97" s="312">
        <v>1</v>
      </c>
      <c r="F97" s="313"/>
      <c r="G97" s="314"/>
      <c r="H97" s="315"/>
      <c r="I97" s="307"/>
      <c r="J97" s="316"/>
      <c r="K97" s="307"/>
      <c r="M97" s="308" t="s">
        <v>462</v>
      </c>
      <c r="O97" s="293"/>
    </row>
    <row r="98" spans="1:80" x14ac:dyDescent="0.2">
      <c r="A98" s="294">
        <v>22</v>
      </c>
      <c r="B98" s="295" t="s">
        <v>463</v>
      </c>
      <c r="C98" s="296" t="s">
        <v>464</v>
      </c>
      <c r="D98" s="297" t="s">
        <v>265</v>
      </c>
      <c r="E98" s="298">
        <v>2</v>
      </c>
      <c r="F98" s="298">
        <v>0</v>
      </c>
      <c r="G98" s="299">
        <f>E98*F98</f>
        <v>0</v>
      </c>
      <c r="H98" s="300">
        <v>0</v>
      </c>
      <c r="I98" s="301">
        <f>E98*H98</f>
        <v>0</v>
      </c>
      <c r="J98" s="300">
        <v>0</v>
      </c>
      <c r="K98" s="301">
        <f>E98*J98</f>
        <v>0</v>
      </c>
      <c r="O98" s="293">
        <v>2</v>
      </c>
      <c r="AA98" s="262">
        <v>1</v>
      </c>
      <c r="AB98" s="262">
        <v>1</v>
      </c>
      <c r="AC98" s="262">
        <v>1</v>
      </c>
      <c r="AZ98" s="262">
        <v>1</v>
      </c>
      <c r="BA98" s="262">
        <f>IF(AZ98=1,G98,0)</f>
        <v>0</v>
      </c>
      <c r="BB98" s="262">
        <f>IF(AZ98=2,G98,0)</f>
        <v>0</v>
      </c>
      <c r="BC98" s="262">
        <f>IF(AZ98=3,G98,0)</f>
        <v>0</v>
      </c>
      <c r="BD98" s="262">
        <f>IF(AZ98=4,G98,0)</f>
        <v>0</v>
      </c>
      <c r="BE98" s="262">
        <f>IF(AZ98=5,G98,0)</f>
        <v>0</v>
      </c>
      <c r="CA98" s="293">
        <v>1</v>
      </c>
      <c r="CB98" s="293">
        <v>1</v>
      </c>
    </row>
    <row r="99" spans="1:80" x14ac:dyDescent="0.2">
      <c r="A99" s="302"/>
      <c r="B99" s="309"/>
      <c r="C99" s="310" t="s">
        <v>465</v>
      </c>
      <c r="D99" s="311"/>
      <c r="E99" s="312">
        <v>1</v>
      </c>
      <c r="F99" s="313"/>
      <c r="G99" s="314"/>
      <c r="H99" s="315"/>
      <c r="I99" s="307"/>
      <c r="J99" s="316"/>
      <c r="K99" s="307"/>
      <c r="M99" s="308" t="s">
        <v>465</v>
      </c>
      <c r="O99" s="293"/>
    </row>
    <row r="100" spans="1:80" x14ac:dyDescent="0.2">
      <c r="A100" s="302"/>
      <c r="B100" s="309"/>
      <c r="C100" s="310" t="s">
        <v>466</v>
      </c>
      <c r="D100" s="311"/>
      <c r="E100" s="312">
        <v>1</v>
      </c>
      <c r="F100" s="313"/>
      <c r="G100" s="314"/>
      <c r="H100" s="315"/>
      <c r="I100" s="307"/>
      <c r="J100" s="316"/>
      <c r="K100" s="307"/>
      <c r="M100" s="308" t="s">
        <v>466</v>
      </c>
      <c r="O100" s="293"/>
    </row>
    <row r="101" spans="1:80" x14ac:dyDescent="0.2">
      <c r="A101" s="294">
        <v>23</v>
      </c>
      <c r="B101" s="295" t="s">
        <v>467</v>
      </c>
      <c r="C101" s="296" t="s">
        <v>468</v>
      </c>
      <c r="D101" s="297" t="s">
        <v>265</v>
      </c>
      <c r="E101" s="298">
        <v>1</v>
      </c>
      <c r="F101" s="298">
        <v>0</v>
      </c>
      <c r="G101" s="299">
        <f>E101*F101</f>
        <v>0</v>
      </c>
      <c r="H101" s="300">
        <v>0</v>
      </c>
      <c r="I101" s="301">
        <f>E101*H101</f>
        <v>0</v>
      </c>
      <c r="J101" s="300">
        <v>0</v>
      </c>
      <c r="K101" s="301">
        <f>E101*J101</f>
        <v>0</v>
      </c>
      <c r="O101" s="293">
        <v>2</v>
      </c>
      <c r="AA101" s="262">
        <v>1</v>
      </c>
      <c r="AB101" s="262">
        <v>0</v>
      </c>
      <c r="AC101" s="262">
        <v>0</v>
      </c>
      <c r="AZ101" s="262">
        <v>1</v>
      </c>
      <c r="BA101" s="262">
        <f>IF(AZ101=1,G101,0)</f>
        <v>0</v>
      </c>
      <c r="BB101" s="262">
        <f>IF(AZ101=2,G101,0)</f>
        <v>0</v>
      </c>
      <c r="BC101" s="262">
        <f>IF(AZ101=3,G101,0)</f>
        <v>0</v>
      </c>
      <c r="BD101" s="262">
        <f>IF(AZ101=4,G101,0)</f>
        <v>0</v>
      </c>
      <c r="BE101" s="262">
        <f>IF(AZ101=5,G101,0)</f>
        <v>0</v>
      </c>
      <c r="CA101" s="293">
        <v>1</v>
      </c>
      <c r="CB101" s="293">
        <v>0</v>
      </c>
    </row>
    <row r="102" spans="1:80" x14ac:dyDescent="0.2">
      <c r="A102" s="302"/>
      <c r="B102" s="309"/>
      <c r="C102" s="310" t="s">
        <v>462</v>
      </c>
      <c r="D102" s="311"/>
      <c r="E102" s="312">
        <v>1</v>
      </c>
      <c r="F102" s="313"/>
      <c r="G102" s="314"/>
      <c r="H102" s="315"/>
      <c r="I102" s="307"/>
      <c r="J102" s="316"/>
      <c r="K102" s="307"/>
      <c r="M102" s="308" t="s">
        <v>462</v>
      </c>
      <c r="O102" s="293"/>
    </row>
    <row r="103" spans="1:80" x14ac:dyDescent="0.2">
      <c r="A103" s="294">
        <v>24</v>
      </c>
      <c r="B103" s="295" t="s">
        <v>469</v>
      </c>
      <c r="C103" s="296" t="s">
        <v>470</v>
      </c>
      <c r="D103" s="297" t="s">
        <v>265</v>
      </c>
      <c r="E103" s="298">
        <v>2</v>
      </c>
      <c r="F103" s="298">
        <v>0</v>
      </c>
      <c r="G103" s="299">
        <f>E103*F103</f>
        <v>0</v>
      </c>
      <c r="H103" s="300">
        <v>7.0200000000000002E-3</v>
      </c>
      <c r="I103" s="301">
        <f>E103*H103</f>
        <v>1.404E-2</v>
      </c>
      <c r="J103" s="300">
        <v>0</v>
      </c>
      <c r="K103" s="301">
        <f>E103*J103</f>
        <v>0</v>
      </c>
      <c r="O103" s="293">
        <v>2</v>
      </c>
      <c r="AA103" s="262">
        <v>1</v>
      </c>
      <c r="AB103" s="262">
        <v>1</v>
      </c>
      <c r="AC103" s="262">
        <v>1</v>
      </c>
      <c r="AZ103" s="262">
        <v>1</v>
      </c>
      <c r="BA103" s="262">
        <f>IF(AZ103=1,G103,0)</f>
        <v>0</v>
      </c>
      <c r="BB103" s="262">
        <f>IF(AZ103=2,G103,0)</f>
        <v>0</v>
      </c>
      <c r="BC103" s="262">
        <f>IF(AZ103=3,G103,0)</f>
        <v>0</v>
      </c>
      <c r="BD103" s="262">
        <f>IF(AZ103=4,G103,0)</f>
        <v>0</v>
      </c>
      <c r="BE103" s="262">
        <f>IF(AZ103=5,G103,0)</f>
        <v>0</v>
      </c>
      <c r="CA103" s="293">
        <v>1</v>
      </c>
      <c r="CB103" s="293">
        <v>1</v>
      </c>
    </row>
    <row r="104" spans="1:80" x14ac:dyDescent="0.2">
      <c r="A104" s="302"/>
      <c r="B104" s="303"/>
      <c r="C104" s="304"/>
      <c r="D104" s="305"/>
      <c r="E104" s="305"/>
      <c r="F104" s="305"/>
      <c r="G104" s="306"/>
      <c r="I104" s="307"/>
      <c r="K104" s="307"/>
      <c r="L104" s="308"/>
      <c r="O104" s="293">
        <v>3</v>
      </c>
    </row>
    <row r="105" spans="1:80" x14ac:dyDescent="0.2">
      <c r="A105" s="302"/>
      <c r="B105" s="309"/>
      <c r="C105" s="310" t="s">
        <v>462</v>
      </c>
      <c r="D105" s="311"/>
      <c r="E105" s="312">
        <v>1</v>
      </c>
      <c r="F105" s="313"/>
      <c r="G105" s="314"/>
      <c r="H105" s="315"/>
      <c r="I105" s="307"/>
      <c r="J105" s="316"/>
      <c r="K105" s="307"/>
      <c r="M105" s="308" t="s">
        <v>462</v>
      </c>
      <c r="O105" s="293"/>
    </row>
    <row r="106" spans="1:80" x14ac:dyDescent="0.2">
      <c r="A106" s="302"/>
      <c r="B106" s="309"/>
      <c r="C106" s="310" t="s">
        <v>471</v>
      </c>
      <c r="D106" s="311"/>
      <c r="E106" s="312">
        <v>1</v>
      </c>
      <c r="F106" s="313"/>
      <c r="G106" s="314"/>
      <c r="H106" s="315"/>
      <c r="I106" s="307"/>
      <c r="J106" s="316"/>
      <c r="K106" s="307"/>
      <c r="M106" s="308" t="s">
        <v>471</v>
      </c>
      <c r="O106" s="293"/>
    </row>
    <row r="107" spans="1:80" ht="22.5" x14ac:dyDescent="0.2">
      <c r="A107" s="294">
        <v>25</v>
      </c>
      <c r="B107" s="295" t="s">
        <v>472</v>
      </c>
      <c r="C107" s="296" t="s">
        <v>473</v>
      </c>
      <c r="D107" s="297" t="s">
        <v>116</v>
      </c>
      <c r="E107" s="298">
        <v>1</v>
      </c>
      <c r="F107" s="298">
        <v>0</v>
      </c>
      <c r="G107" s="299">
        <f>E107*F107</f>
        <v>0</v>
      </c>
      <c r="H107" s="300">
        <v>9.84</v>
      </c>
      <c r="I107" s="301">
        <f>E107*H107</f>
        <v>9.84</v>
      </c>
      <c r="J107" s="300"/>
      <c r="K107" s="301">
        <f>E107*J107</f>
        <v>0</v>
      </c>
      <c r="O107" s="293">
        <v>2</v>
      </c>
      <c r="AA107" s="262">
        <v>3</v>
      </c>
      <c r="AB107" s="262">
        <v>1</v>
      </c>
      <c r="AC107" s="262" t="s">
        <v>472</v>
      </c>
      <c r="AZ107" s="262">
        <v>1</v>
      </c>
      <c r="BA107" s="262">
        <f>IF(AZ107=1,G107,0)</f>
        <v>0</v>
      </c>
      <c r="BB107" s="262">
        <f>IF(AZ107=2,G107,0)</f>
        <v>0</v>
      </c>
      <c r="BC107" s="262">
        <f>IF(AZ107=3,G107,0)</f>
        <v>0</v>
      </c>
      <c r="BD107" s="262">
        <f>IF(AZ107=4,G107,0)</f>
        <v>0</v>
      </c>
      <c r="BE107" s="262">
        <f>IF(AZ107=5,G107,0)</f>
        <v>0</v>
      </c>
      <c r="CA107" s="293">
        <v>3</v>
      </c>
      <c r="CB107" s="293">
        <v>1</v>
      </c>
    </row>
    <row r="108" spans="1:80" x14ac:dyDescent="0.2">
      <c r="A108" s="302"/>
      <c r="B108" s="303"/>
      <c r="C108" s="304" t="s">
        <v>474</v>
      </c>
      <c r="D108" s="305"/>
      <c r="E108" s="305"/>
      <c r="F108" s="305"/>
      <c r="G108" s="306"/>
      <c r="I108" s="307"/>
      <c r="K108" s="307"/>
      <c r="L108" s="308" t="s">
        <v>474</v>
      </c>
      <c r="O108" s="293">
        <v>3</v>
      </c>
    </row>
    <row r="109" spans="1:80" x14ac:dyDescent="0.2">
      <c r="A109" s="302"/>
      <c r="B109" s="303"/>
      <c r="C109" s="304" t="s">
        <v>475</v>
      </c>
      <c r="D109" s="305"/>
      <c r="E109" s="305"/>
      <c r="F109" s="305"/>
      <c r="G109" s="306"/>
      <c r="I109" s="307"/>
      <c r="K109" s="307"/>
      <c r="L109" s="308" t="s">
        <v>475</v>
      </c>
      <c r="O109" s="293">
        <v>3</v>
      </c>
    </row>
    <row r="110" spans="1:80" x14ac:dyDescent="0.2">
      <c r="A110" s="302"/>
      <c r="B110" s="303"/>
      <c r="C110" s="304" t="s">
        <v>476</v>
      </c>
      <c r="D110" s="305"/>
      <c r="E110" s="305"/>
      <c r="F110" s="305"/>
      <c r="G110" s="306"/>
      <c r="I110" s="307"/>
      <c r="K110" s="307"/>
      <c r="L110" s="308" t="s">
        <v>476</v>
      </c>
      <c r="O110" s="293">
        <v>3</v>
      </c>
    </row>
    <row r="111" spans="1:80" x14ac:dyDescent="0.2">
      <c r="A111" s="302"/>
      <c r="B111" s="303"/>
      <c r="C111" s="304" t="s">
        <v>477</v>
      </c>
      <c r="D111" s="305"/>
      <c r="E111" s="305"/>
      <c r="F111" s="305"/>
      <c r="G111" s="306"/>
      <c r="I111" s="307"/>
      <c r="K111" s="307"/>
      <c r="L111" s="308" t="s">
        <v>477</v>
      </c>
      <c r="O111" s="293">
        <v>3</v>
      </c>
    </row>
    <row r="112" spans="1:80" x14ac:dyDescent="0.2">
      <c r="A112" s="294">
        <v>26</v>
      </c>
      <c r="B112" s="295" t="s">
        <v>478</v>
      </c>
      <c r="C112" s="296" t="s">
        <v>479</v>
      </c>
      <c r="D112" s="297" t="s">
        <v>265</v>
      </c>
      <c r="E112" s="298">
        <v>2</v>
      </c>
      <c r="F112" s="298">
        <v>0</v>
      </c>
      <c r="G112" s="299">
        <f>E112*F112</f>
        <v>0</v>
      </c>
      <c r="H112" s="300">
        <v>9.7000000000000003E-2</v>
      </c>
      <c r="I112" s="301">
        <f>E112*H112</f>
        <v>0.19400000000000001</v>
      </c>
      <c r="J112" s="300"/>
      <c r="K112" s="301">
        <f>E112*J112</f>
        <v>0</v>
      </c>
      <c r="O112" s="293">
        <v>2</v>
      </c>
      <c r="AA112" s="262">
        <v>3</v>
      </c>
      <c r="AB112" s="262">
        <v>1</v>
      </c>
      <c r="AC112" s="262" t="s">
        <v>478</v>
      </c>
      <c r="AZ112" s="262">
        <v>1</v>
      </c>
      <c r="BA112" s="262">
        <f>IF(AZ112=1,G112,0)</f>
        <v>0</v>
      </c>
      <c r="BB112" s="262">
        <f>IF(AZ112=2,G112,0)</f>
        <v>0</v>
      </c>
      <c r="BC112" s="262">
        <f>IF(AZ112=3,G112,0)</f>
        <v>0</v>
      </c>
      <c r="BD112" s="262">
        <f>IF(AZ112=4,G112,0)</f>
        <v>0</v>
      </c>
      <c r="BE112" s="262">
        <f>IF(AZ112=5,G112,0)</f>
        <v>0</v>
      </c>
      <c r="CA112" s="293">
        <v>3</v>
      </c>
      <c r="CB112" s="293">
        <v>1</v>
      </c>
    </row>
    <row r="113" spans="1:80" x14ac:dyDescent="0.2">
      <c r="A113" s="302"/>
      <c r="B113" s="303"/>
      <c r="C113" s="304"/>
      <c r="D113" s="305"/>
      <c r="E113" s="305"/>
      <c r="F113" s="305"/>
      <c r="G113" s="306"/>
      <c r="I113" s="307"/>
      <c r="K113" s="307"/>
      <c r="L113" s="308"/>
      <c r="O113" s="293">
        <v>3</v>
      </c>
    </row>
    <row r="114" spans="1:80" x14ac:dyDescent="0.2">
      <c r="A114" s="302"/>
      <c r="B114" s="309"/>
      <c r="C114" s="310" t="s">
        <v>462</v>
      </c>
      <c r="D114" s="311"/>
      <c r="E114" s="312">
        <v>1</v>
      </c>
      <c r="F114" s="313"/>
      <c r="G114" s="314"/>
      <c r="H114" s="315"/>
      <c r="I114" s="307"/>
      <c r="J114" s="316"/>
      <c r="K114" s="307"/>
      <c r="M114" s="308" t="s">
        <v>462</v>
      </c>
      <c r="O114" s="293"/>
    </row>
    <row r="115" spans="1:80" x14ac:dyDescent="0.2">
      <c r="A115" s="302"/>
      <c r="B115" s="309"/>
      <c r="C115" s="310" t="s">
        <v>471</v>
      </c>
      <c r="D115" s="311"/>
      <c r="E115" s="312">
        <v>1</v>
      </c>
      <c r="F115" s="313"/>
      <c r="G115" s="314"/>
      <c r="H115" s="315"/>
      <c r="I115" s="307"/>
      <c r="J115" s="316"/>
      <c r="K115" s="307"/>
      <c r="M115" s="308" t="s">
        <v>471</v>
      </c>
      <c r="O115" s="293"/>
    </row>
    <row r="116" spans="1:80" x14ac:dyDescent="0.2">
      <c r="A116" s="294">
        <v>27</v>
      </c>
      <c r="B116" s="295" t="s">
        <v>480</v>
      </c>
      <c r="C116" s="296" t="s">
        <v>481</v>
      </c>
      <c r="D116" s="297" t="s">
        <v>265</v>
      </c>
      <c r="E116" s="298">
        <v>1</v>
      </c>
      <c r="F116" s="298">
        <v>0</v>
      </c>
      <c r="G116" s="299">
        <f>E116*F116</f>
        <v>0</v>
      </c>
      <c r="H116" s="300">
        <v>0.25</v>
      </c>
      <c r="I116" s="301">
        <f>E116*H116</f>
        <v>0.25</v>
      </c>
      <c r="J116" s="300"/>
      <c r="K116" s="301">
        <f>E116*J116</f>
        <v>0</v>
      </c>
      <c r="O116" s="293">
        <v>2</v>
      </c>
      <c r="AA116" s="262">
        <v>3</v>
      </c>
      <c r="AB116" s="262">
        <v>1</v>
      </c>
      <c r="AC116" s="262" t="s">
        <v>480</v>
      </c>
      <c r="AZ116" s="262">
        <v>1</v>
      </c>
      <c r="BA116" s="262">
        <f>IF(AZ116=1,G116,0)</f>
        <v>0</v>
      </c>
      <c r="BB116" s="262">
        <f>IF(AZ116=2,G116,0)</f>
        <v>0</v>
      </c>
      <c r="BC116" s="262">
        <f>IF(AZ116=3,G116,0)</f>
        <v>0</v>
      </c>
      <c r="BD116" s="262">
        <f>IF(AZ116=4,G116,0)</f>
        <v>0</v>
      </c>
      <c r="BE116" s="262">
        <f>IF(AZ116=5,G116,0)</f>
        <v>0</v>
      </c>
      <c r="CA116" s="293">
        <v>3</v>
      </c>
      <c r="CB116" s="293">
        <v>1</v>
      </c>
    </row>
    <row r="117" spans="1:80" x14ac:dyDescent="0.2">
      <c r="A117" s="302"/>
      <c r="B117" s="309"/>
      <c r="C117" s="310" t="s">
        <v>471</v>
      </c>
      <c r="D117" s="311"/>
      <c r="E117" s="312">
        <v>1</v>
      </c>
      <c r="F117" s="313"/>
      <c r="G117" s="314"/>
      <c r="H117" s="315"/>
      <c r="I117" s="307"/>
      <c r="J117" s="316"/>
      <c r="K117" s="307"/>
      <c r="M117" s="308" t="s">
        <v>471</v>
      </c>
      <c r="O117" s="293"/>
    </row>
    <row r="118" spans="1:80" x14ac:dyDescent="0.2">
      <c r="A118" s="294">
        <v>28</v>
      </c>
      <c r="B118" s="295" t="s">
        <v>482</v>
      </c>
      <c r="C118" s="296" t="s">
        <v>483</v>
      </c>
      <c r="D118" s="297" t="s">
        <v>265</v>
      </c>
      <c r="E118" s="298">
        <v>1</v>
      </c>
      <c r="F118" s="298">
        <v>0</v>
      </c>
      <c r="G118" s="299">
        <f>E118*F118</f>
        <v>0</v>
      </c>
      <c r="H118" s="300">
        <v>2.1</v>
      </c>
      <c r="I118" s="301">
        <f>E118*H118</f>
        <v>2.1</v>
      </c>
      <c r="J118" s="300"/>
      <c r="K118" s="301">
        <f>E118*J118</f>
        <v>0</v>
      </c>
      <c r="O118" s="293">
        <v>2</v>
      </c>
      <c r="AA118" s="262">
        <v>3</v>
      </c>
      <c r="AB118" s="262">
        <v>1</v>
      </c>
      <c r="AC118" s="262" t="s">
        <v>482</v>
      </c>
      <c r="AZ118" s="262">
        <v>1</v>
      </c>
      <c r="BA118" s="262">
        <f>IF(AZ118=1,G118,0)</f>
        <v>0</v>
      </c>
      <c r="BB118" s="262">
        <f>IF(AZ118=2,G118,0)</f>
        <v>0</v>
      </c>
      <c r="BC118" s="262">
        <f>IF(AZ118=3,G118,0)</f>
        <v>0</v>
      </c>
      <c r="BD118" s="262">
        <f>IF(AZ118=4,G118,0)</f>
        <v>0</v>
      </c>
      <c r="BE118" s="262">
        <f>IF(AZ118=5,G118,0)</f>
        <v>0</v>
      </c>
      <c r="CA118" s="293">
        <v>3</v>
      </c>
      <c r="CB118" s="293">
        <v>1</v>
      </c>
    </row>
    <row r="119" spans="1:80" x14ac:dyDescent="0.2">
      <c r="A119" s="302"/>
      <c r="B119" s="309"/>
      <c r="C119" s="310" t="s">
        <v>471</v>
      </c>
      <c r="D119" s="311"/>
      <c r="E119" s="312">
        <v>1</v>
      </c>
      <c r="F119" s="313"/>
      <c r="G119" s="314"/>
      <c r="H119" s="315"/>
      <c r="I119" s="307"/>
      <c r="J119" s="316"/>
      <c r="K119" s="307"/>
      <c r="M119" s="308" t="s">
        <v>471</v>
      </c>
      <c r="O119" s="293"/>
    </row>
    <row r="120" spans="1:80" x14ac:dyDescent="0.2">
      <c r="A120" s="294">
        <v>29</v>
      </c>
      <c r="B120" s="295" t="s">
        <v>484</v>
      </c>
      <c r="C120" s="296" t="s">
        <v>485</v>
      </c>
      <c r="D120" s="297" t="s">
        <v>265</v>
      </c>
      <c r="E120" s="298">
        <v>2</v>
      </c>
      <c r="F120" s="298">
        <v>0</v>
      </c>
      <c r="G120" s="299">
        <f>E120*F120</f>
        <v>0</v>
      </c>
      <c r="H120" s="300">
        <v>0.504</v>
      </c>
      <c r="I120" s="301">
        <f>E120*H120</f>
        <v>1.008</v>
      </c>
      <c r="J120" s="300"/>
      <c r="K120" s="301">
        <f>E120*J120</f>
        <v>0</v>
      </c>
      <c r="O120" s="293">
        <v>2</v>
      </c>
      <c r="AA120" s="262">
        <v>3</v>
      </c>
      <c r="AB120" s="262">
        <v>1</v>
      </c>
      <c r="AC120" s="262">
        <v>59224382</v>
      </c>
      <c r="AZ120" s="262">
        <v>1</v>
      </c>
      <c r="BA120" s="262">
        <f>IF(AZ120=1,G120,0)</f>
        <v>0</v>
      </c>
      <c r="BB120" s="262">
        <f>IF(AZ120=2,G120,0)</f>
        <v>0</v>
      </c>
      <c r="BC120" s="262">
        <f>IF(AZ120=3,G120,0)</f>
        <v>0</v>
      </c>
      <c r="BD120" s="262">
        <f>IF(AZ120=4,G120,0)</f>
        <v>0</v>
      </c>
      <c r="BE120" s="262">
        <f>IF(AZ120=5,G120,0)</f>
        <v>0</v>
      </c>
      <c r="CA120" s="293">
        <v>3</v>
      </c>
      <c r="CB120" s="293">
        <v>1</v>
      </c>
    </row>
    <row r="121" spans="1:80" x14ac:dyDescent="0.2">
      <c r="A121" s="302"/>
      <c r="B121" s="309"/>
      <c r="C121" s="310" t="s">
        <v>471</v>
      </c>
      <c r="D121" s="311"/>
      <c r="E121" s="312">
        <v>1</v>
      </c>
      <c r="F121" s="313"/>
      <c r="G121" s="314"/>
      <c r="H121" s="315"/>
      <c r="I121" s="307"/>
      <c r="J121" s="316"/>
      <c r="K121" s="307"/>
      <c r="M121" s="308" t="s">
        <v>471</v>
      </c>
      <c r="O121" s="293"/>
    </row>
    <row r="122" spans="1:80" x14ac:dyDescent="0.2">
      <c r="A122" s="302"/>
      <c r="B122" s="309"/>
      <c r="C122" s="310" t="s">
        <v>462</v>
      </c>
      <c r="D122" s="311"/>
      <c r="E122" s="312">
        <v>1</v>
      </c>
      <c r="F122" s="313"/>
      <c r="G122" s="314"/>
      <c r="H122" s="315"/>
      <c r="I122" s="307"/>
      <c r="J122" s="316"/>
      <c r="K122" s="307"/>
      <c r="M122" s="308" t="s">
        <v>462</v>
      </c>
      <c r="O122" s="293"/>
    </row>
    <row r="123" spans="1:80" x14ac:dyDescent="0.2">
      <c r="A123" s="294">
        <v>30</v>
      </c>
      <c r="B123" s="295" t="s">
        <v>486</v>
      </c>
      <c r="C123" s="296" t="s">
        <v>487</v>
      </c>
      <c r="D123" s="297" t="s">
        <v>265</v>
      </c>
      <c r="E123" s="298">
        <v>2</v>
      </c>
      <c r="F123" s="298">
        <v>0</v>
      </c>
      <c r="G123" s="299">
        <f>E123*F123</f>
        <v>0</v>
      </c>
      <c r="H123" s="300">
        <v>0.36599999999999999</v>
      </c>
      <c r="I123" s="301">
        <f>E123*H123</f>
        <v>0.73199999999999998</v>
      </c>
      <c r="J123" s="300"/>
      <c r="K123" s="301">
        <f>E123*J123</f>
        <v>0</v>
      </c>
      <c r="O123" s="293">
        <v>2</v>
      </c>
      <c r="AA123" s="262">
        <v>3</v>
      </c>
      <c r="AB123" s="262">
        <v>1</v>
      </c>
      <c r="AC123" s="262">
        <v>59224640</v>
      </c>
      <c r="AZ123" s="262">
        <v>1</v>
      </c>
      <c r="BA123" s="262">
        <f>IF(AZ123=1,G123,0)</f>
        <v>0</v>
      </c>
      <c r="BB123" s="262">
        <f>IF(AZ123=2,G123,0)</f>
        <v>0</v>
      </c>
      <c r="BC123" s="262">
        <f>IF(AZ123=3,G123,0)</f>
        <v>0</v>
      </c>
      <c r="BD123" s="262">
        <f>IF(AZ123=4,G123,0)</f>
        <v>0</v>
      </c>
      <c r="BE123" s="262">
        <f>IF(AZ123=5,G123,0)</f>
        <v>0</v>
      </c>
      <c r="CA123" s="293">
        <v>3</v>
      </c>
      <c r="CB123" s="293">
        <v>1</v>
      </c>
    </row>
    <row r="124" spans="1:80" x14ac:dyDescent="0.2">
      <c r="A124" s="302"/>
      <c r="B124" s="309"/>
      <c r="C124" s="310" t="s">
        <v>471</v>
      </c>
      <c r="D124" s="311"/>
      <c r="E124" s="312">
        <v>1</v>
      </c>
      <c r="F124" s="313"/>
      <c r="G124" s="314"/>
      <c r="H124" s="315"/>
      <c r="I124" s="307"/>
      <c r="J124" s="316"/>
      <c r="K124" s="307"/>
      <c r="M124" s="308" t="s">
        <v>471</v>
      </c>
      <c r="O124" s="293"/>
    </row>
    <row r="125" spans="1:80" x14ac:dyDescent="0.2">
      <c r="A125" s="302"/>
      <c r="B125" s="309"/>
      <c r="C125" s="310" t="s">
        <v>462</v>
      </c>
      <c r="D125" s="311"/>
      <c r="E125" s="312">
        <v>1</v>
      </c>
      <c r="F125" s="313"/>
      <c r="G125" s="314"/>
      <c r="H125" s="315"/>
      <c r="I125" s="307"/>
      <c r="J125" s="316"/>
      <c r="K125" s="307"/>
      <c r="M125" s="308" t="s">
        <v>462</v>
      </c>
      <c r="O125" s="293"/>
    </row>
    <row r="126" spans="1:80" x14ac:dyDescent="0.2">
      <c r="A126" s="317"/>
      <c r="B126" s="318" t="s">
        <v>101</v>
      </c>
      <c r="C126" s="319" t="s">
        <v>455</v>
      </c>
      <c r="D126" s="320"/>
      <c r="E126" s="321"/>
      <c r="F126" s="322"/>
      <c r="G126" s="323">
        <f>SUM(G88:G125)</f>
        <v>0</v>
      </c>
      <c r="H126" s="324"/>
      <c r="I126" s="325">
        <f>SUM(I88:I125)</f>
        <v>20.671477499999998</v>
      </c>
      <c r="J126" s="324"/>
      <c r="K126" s="325">
        <f>SUM(K88:K125)</f>
        <v>0</v>
      </c>
      <c r="O126" s="293">
        <v>4</v>
      </c>
      <c r="BA126" s="326">
        <f>SUM(BA88:BA125)</f>
        <v>0</v>
      </c>
      <c r="BB126" s="326">
        <f>SUM(BB88:BB125)</f>
        <v>0</v>
      </c>
      <c r="BC126" s="326">
        <f>SUM(BC88:BC125)</f>
        <v>0</v>
      </c>
      <c r="BD126" s="326">
        <f>SUM(BD88:BD125)</f>
        <v>0</v>
      </c>
      <c r="BE126" s="326">
        <f>SUM(BE88:BE125)</f>
        <v>0</v>
      </c>
    </row>
    <row r="127" spans="1:80" x14ac:dyDescent="0.2">
      <c r="A127" s="283" t="s">
        <v>97</v>
      </c>
      <c r="B127" s="284" t="s">
        <v>292</v>
      </c>
      <c r="C127" s="285" t="s">
        <v>293</v>
      </c>
      <c r="D127" s="286"/>
      <c r="E127" s="287"/>
      <c r="F127" s="287"/>
      <c r="G127" s="288"/>
      <c r="H127" s="289"/>
      <c r="I127" s="290"/>
      <c r="J127" s="291"/>
      <c r="K127" s="292"/>
      <c r="O127" s="293">
        <v>1</v>
      </c>
    </row>
    <row r="128" spans="1:80" x14ac:dyDescent="0.2">
      <c r="A128" s="294">
        <v>31</v>
      </c>
      <c r="B128" s="295" t="s">
        <v>488</v>
      </c>
      <c r="C128" s="296" t="s">
        <v>489</v>
      </c>
      <c r="D128" s="297" t="s">
        <v>202</v>
      </c>
      <c r="E128" s="298">
        <v>0.3</v>
      </c>
      <c r="F128" s="298">
        <v>0</v>
      </c>
      <c r="G128" s="299">
        <f>E128*F128</f>
        <v>0</v>
      </c>
      <c r="H128" s="300">
        <v>0</v>
      </c>
      <c r="I128" s="301">
        <f>E128*H128</f>
        <v>0</v>
      </c>
      <c r="J128" s="300">
        <v>-7.0699999999999999E-3</v>
      </c>
      <c r="K128" s="301">
        <f>E128*J128</f>
        <v>-2.1210000000000001E-3</v>
      </c>
      <c r="O128" s="293">
        <v>2</v>
      </c>
      <c r="AA128" s="262">
        <v>1</v>
      </c>
      <c r="AB128" s="262">
        <v>1</v>
      </c>
      <c r="AC128" s="262">
        <v>1</v>
      </c>
      <c r="AZ128" s="262">
        <v>1</v>
      </c>
      <c r="BA128" s="262">
        <f>IF(AZ128=1,G128,0)</f>
        <v>0</v>
      </c>
      <c r="BB128" s="262">
        <f>IF(AZ128=2,G128,0)</f>
        <v>0</v>
      </c>
      <c r="BC128" s="262">
        <f>IF(AZ128=3,G128,0)</f>
        <v>0</v>
      </c>
      <c r="BD128" s="262">
        <f>IF(AZ128=4,G128,0)</f>
        <v>0</v>
      </c>
      <c r="BE128" s="262">
        <f>IF(AZ128=5,G128,0)</f>
        <v>0</v>
      </c>
      <c r="CA128" s="293">
        <v>1</v>
      </c>
      <c r="CB128" s="293">
        <v>1</v>
      </c>
    </row>
    <row r="129" spans="1:80" x14ac:dyDescent="0.2">
      <c r="A129" s="302"/>
      <c r="B129" s="309"/>
      <c r="C129" s="310" t="s">
        <v>490</v>
      </c>
      <c r="D129" s="311"/>
      <c r="E129" s="312">
        <v>0.3</v>
      </c>
      <c r="F129" s="313"/>
      <c r="G129" s="314"/>
      <c r="H129" s="315"/>
      <c r="I129" s="307"/>
      <c r="J129" s="316"/>
      <c r="K129" s="307"/>
      <c r="M129" s="308" t="s">
        <v>490</v>
      </c>
      <c r="O129" s="293"/>
    </row>
    <row r="130" spans="1:80" x14ac:dyDescent="0.2">
      <c r="A130" s="294">
        <v>32</v>
      </c>
      <c r="B130" s="295" t="s">
        <v>491</v>
      </c>
      <c r="C130" s="296" t="s">
        <v>492</v>
      </c>
      <c r="D130" s="297" t="s">
        <v>202</v>
      </c>
      <c r="E130" s="298">
        <v>0.75</v>
      </c>
      <c r="F130" s="298">
        <v>0</v>
      </c>
      <c r="G130" s="299">
        <f>E130*F130</f>
        <v>0</v>
      </c>
      <c r="H130" s="300">
        <v>0</v>
      </c>
      <c r="I130" s="301">
        <f>E130*H130</f>
        <v>0</v>
      </c>
      <c r="J130" s="300">
        <v>-0.12266000000000001</v>
      </c>
      <c r="K130" s="301">
        <f>E130*J130</f>
        <v>-9.1995000000000007E-2</v>
      </c>
      <c r="O130" s="293">
        <v>2</v>
      </c>
      <c r="AA130" s="262">
        <v>1</v>
      </c>
      <c r="AB130" s="262">
        <v>0</v>
      </c>
      <c r="AC130" s="262">
        <v>0</v>
      </c>
      <c r="AZ130" s="262">
        <v>1</v>
      </c>
      <c r="BA130" s="262">
        <f>IF(AZ130=1,G130,0)</f>
        <v>0</v>
      </c>
      <c r="BB130" s="262">
        <f>IF(AZ130=2,G130,0)</f>
        <v>0</v>
      </c>
      <c r="BC130" s="262">
        <f>IF(AZ130=3,G130,0)</f>
        <v>0</v>
      </c>
      <c r="BD130" s="262">
        <f>IF(AZ130=4,G130,0)</f>
        <v>0</v>
      </c>
      <c r="BE130" s="262">
        <f>IF(AZ130=5,G130,0)</f>
        <v>0</v>
      </c>
      <c r="CA130" s="293">
        <v>1</v>
      </c>
      <c r="CB130" s="293">
        <v>0</v>
      </c>
    </row>
    <row r="131" spans="1:80" x14ac:dyDescent="0.2">
      <c r="A131" s="302"/>
      <c r="B131" s="303"/>
      <c r="C131" s="304"/>
      <c r="D131" s="305"/>
      <c r="E131" s="305"/>
      <c r="F131" s="305"/>
      <c r="G131" s="306"/>
      <c r="I131" s="307"/>
      <c r="K131" s="307"/>
      <c r="L131" s="308"/>
      <c r="O131" s="293">
        <v>3</v>
      </c>
    </row>
    <row r="132" spans="1:80" x14ac:dyDescent="0.2">
      <c r="A132" s="302"/>
      <c r="B132" s="309"/>
      <c r="C132" s="310" t="s">
        <v>493</v>
      </c>
      <c r="D132" s="311"/>
      <c r="E132" s="312">
        <v>0.75</v>
      </c>
      <c r="F132" s="313"/>
      <c r="G132" s="314"/>
      <c r="H132" s="315"/>
      <c r="I132" s="307"/>
      <c r="J132" s="316"/>
      <c r="K132" s="307"/>
      <c r="M132" s="308" t="s">
        <v>493</v>
      </c>
      <c r="O132" s="293"/>
    </row>
    <row r="133" spans="1:80" x14ac:dyDescent="0.2">
      <c r="A133" s="317"/>
      <c r="B133" s="318" t="s">
        <v>101</v>
      </c>
      <c r="C133" s="319" t="s">
        <v>294</v>
      </c>
      <c r="D133" s="320"/>
      <c r="E133" s="321"/>
      <c r="F133" s="322"/>
      <c r="G133" s="323">
        <f>SUM(G127:G132)</f>
        <v>0</v>
      </c>
      <c r="H133" s="324"/>
      <c r="I133" s="325">
        <f>SUM(I127:I132)</f>
        <v>0</v>
      </c>
      <c r="J133" s="324"/>
      <c r="K133" s="325">
        <f>SUM(K127:K132)</f>
        <v>-9.4116000000000005E-2</v>
      </c>
      <c r="O133" s="293">
        <v>4</v>
      </c>
      <c r="BA133" s="326">
        <f>SUM(BA127:BA132)</f>
        <v>0</v>
      </c>
      <c r="BB133" s="326">
        <f>SUM(BB127:BB132)</f>
        <v>0</v>
      </c>
      <c r="BC133" s="326">
        <f>SUM(BC127:BC132)</f>
        <v>0</v>
      </c>
      <c r="BD133" s="326">
        <f>SUM(BD127:BD132)</f>
        <v>0</v>
      </c>
      <c r="BE133" s="326">
        <f>SUM(BE127:BE132)</f>
        <v>0</v>
      </c>
    </row>
    <row r="134" spans="1:80" x14ac:dyDescent="0.2">
      <c r="A134" s="283" t="s">
        <v>97</v>
      </c>
      <c r="B134" s="284" t="s">
        <v>222</v>
      </c>
      <c r="C134" s="285" t="s">
        <v>223</v>
      </c>
      <c r="D134" s="286"/>
      <c r="E134" s="287"/>
      <c r="F134" s="287"/>
      <c r="G134" s="288"/>
      <c r="H134" s="289"/>
      <c r="I134" s="290"/>
      <c r="J134" s="291"/>
      <c r="K134" s="292"/>
      <c r="O134" s="293">
        <v>1</v>
      </c>
    </row>
    <row r="135" spans="1:80" x14ac:dyDescent="0.2">
      <c r="A135" s="294">
        <v>33</v>
      </c>
      <c r="B135" s="295" t="s">
        <v>225</v>
      </c>
      <c r="C135" s="296" t="s">
        <v>226</v>
      </c>
      <c r="D135" s="297" t="s">
        <v>227</v>
      </c>
      <c r="E135" s="298">
        <v>171.88237749999999</v>
      </c>
      <c r="F135" s="298">
        <v>0</v>
      </c>
      <c r="G135" s="299">
        <f>E135*F135</f>
        <v>0</v>
      </c>
      <c r="H135" s="300">
        <v>0</v>
      </c>
      <c r="I135" s="301">
        <f>E135*H135</f>
        <v>0</v>
      </c>
      <c r="J135" s="300"/>
      <c r="K135" s="301">
        <f>E135*J135</f>
        <v>0</v>
      </c>
      <c r="O135" s="293">
        <v>2</v>
      </c>
      <c r="AA135" s="262">
        <v>7</v>
      </c>
      <c r="AB135" s="262">
        <v>1</v>
      </c>
      <c r="AC135" s="262">
        <v>2</v>
      </c>
      <c r="AZ135" s="262">
        <v>1</v>
      </c>
      <c r="BA135" s="262">
        <f>IF(AZ135=1,G135,0)</f>
        <v>0</v>
      </c>
      <c r="BB135" s="262">
        <f>IF(AZ135=2,G135,0)</f>
        <v>0</v>
      </c>
      <c r="BC135" s="262">
        <f>IF(AZ135=3,G135,0)</f>
        <v>0</v>
      </c>
      <c r="BD135" s="262">
        <f>IF(AZ135=4,G135,0)</f>
        <v>0</v>
      </c>
      <c r="BE135" s="262">
        <f>IF(AZ135=5,G135,0)</f>
        <v>0</v>
      </c>
      <c r="CA135" s="293">
        <v>7</v>
      </c>
      <c r="CB135" s="293">
        <v>1</v>
      </c>
    </row>
    <row r="136" spans="1:80" x14ac:dyDescent="0.2">
      <c r="A136" s="317"/>
      <c r="B136" s="318" t="s">
        <v>101</v>
      </c>
      <c r="C136" s="319" t="s">
        <v>224</v>
      </c>
      <c r="D136" s="320"/>
      <c r="E136" s="321"/>
      <c r="F136" s="322"/>
      <c r="G136" s="323">
        <f>SUM(G134:G135)</f>
        <v>0</v>
      </c>
      <c r="H136" s="324"/>
      <c r="I136" s="325">
        <f>SUM(I134:I135)</f>
        <v>0</v>
      </c>
      <c r="J136" s="324"/>
      <c r="K136" s="325">
        <f>SUM(K134:K135)</f>
        <v>0</v>
      </c>
      <c r="O136" s="293">
        <v>4</v>
      </c>
      <c r="BA136" s="326">
        <f>SUM(BA134:BA135)</f>
        <v>0</v>
      </c>
      <c r="BB136" s="326">
        <f>SUM(BB134:BB135)</f>
        <v>0</v>
      </c>
      <c r="BC136" s="326">
        <f>SUM(BC134:BC135)</f>
        <v>0</v>
      </c>
      <c r="BD136" s="326">
        <f>SUM(BD134:BD135)</f>
        <v>0</v>
      </c>
      <c r="BE136" s="326">
        <f>SUM(BE134:BE135)</f>
        <v>0</v>
      </c>
    </row>
    <row r="137" spans="1:80" x14ac:dyDescent="0.2">
      <c r="A137" s="283" t="s">
        <v>97</v>
      </c>
      <c r="B137" s="284" t="s">
        <v>494</v>
      </c>
      <c r="C137" s="285" t="s">
        <v>495</v>
      </c>
      <c r="D137" s="286"/>
      <c r="E137" s="287"/>
      <c r="F137" s="287"/>
      <c r="G137" s="288"/>
      <c r="H137" s="289"/>
      <c r="I137" s="290"/>
      <c r="J137" s="291"/>
      <c r="K137" s="292"/>
      <c r="O137" s="293">
        <v>1</v>
      </c>
    </row>
    <row r="138" spans="1:80" x14ac:dyDescent="0.2">
      <c r="A138" s="294">
        <v>34</v>
      </c>
      <c r="B138" s="295" t="s">
        <v>497</v>
      </c>
      <c r="C138" s="296" t="s">
        <v>498</v>
      </c>
      <c r="D138" s="297" t="s">
        <v>202</v>
      </c>
      <c r="E138" s="298">
        <v>146.5</v>
      </c>
      <c r="F138" s="298">
        <v>0</v>
      </c>
      <c r="G138" s="299">
        <f>E138*F138</f>
        <v>0</v>
      </c>
      <c r="H138" s="300">
        <v>2.5200000000000001E-3</v>
      </c>
      <c r="I138" s="301">
        <f>E138*H138</f>
        <v>0.36918000000000001</v>
      </c>
      <c r="J138" s="300">
        <v>0</v>
      </c>
      <c r="K138" s="301">
        <f>E138*J138</f>
        <v>0</v>
      </c>
      <c r="O138" s="293">
        <v>2</v>
      </c>
      <c r="AA138" s="262">
        <v>1</v>
      </c>
      <c r="AB138" s="262">
        <v>7</v>
      </c>
      <c r="AC138" s="262">
        <v>7</v>
      </c>
      <c r="AZ138" s="262">
        <v>2</v>
      </c>
      <c r="BA138" s="262">
        <f>IF(AZ138=1,G138,0)</f>
        <v>0</v>
      </c>
      <c r="BB138" s="262">
        <f>IF(AZ138=2,G138,0)</f>
        <v>0</v>
      </c>
      <c r="BC138" s="262">
        <f>IF(AZ138=3,G138,0)</f>
        <v>0</v>
      </c>
      <c r="BD138" s="262">
        <f>IF(AZ138=4,G138,0)</f>
        <v>0</v>
      </c>
      <c r="BE138" s="262">
        <f>IF(AZ138=5,G138,0)</f>
        <v>0</v>
      </c>
      <c r="CA138" s="293">
        <v>1</v>
      </c>
      <c r="CB138" s="293">
        <v>7</v>
      </c>
    </row>
    <row r="139" spans="1:80" x14ac:dyDescent="0.2">
      <c r="A139" s="302"/>
      <c r="B139" s="303"/>
      <c r="C139" s="304" t="s">
        <v>499</v>
      </c>
      <c r="D139" s="305"/>
      <c r="E139" s="305"/>
      <c r="F139" s="305"/>
      <c r="G139" s="306"/>
      <c r="I139" s="307"/>
      <c r="K139" s="307"/>
      <c r="L139" s="308" t="s">
        <v>499</v>
      </c>
      <c r="O139" s="293">
        <v>3</v>
      </c>
    </row>
    <row r="140" spans="1:80" x14ac:dyDescent="0.2">
      <c r="A140" s="302"/>
      <c r="B140" s="309"/>
      <c r="C140" s="310" t="s">
        <v>500</v>
      </c>
      <c r="D140" s="311"/>
      <c r="E140" s="312">
        <v>146.5</v>
      </c>
      <c r="F140" s="313"/>
      <c r="G140" s="314"/>
      <c r="H140" s="315"/>
      <c r="I140" s="307"/>
      <c r="J140" s="316"/>
      <c r="K140" s="307"/>
      <c r="M140" s="308" t="s">
        <v>500</v>
      </c>
      <c r="O140" s="293"/>
    </row>
    <row r="141" spans="1:80" x14ac:dyDescent="0.2">
      <c r="A141" s="294">
        <v>35</v>
      </c>
      <c r="B141" s="295" t="s">
        <v>501</v>
      </c>
      <c r="C141" s="296" t="s">
        <v>502</v>
      </c>
      <c r="D141" s="297" t="s">
        <v>202</v>
      </c>
      <c r="E141" s="298">
        <v>44.3</v>
      </c>
      <c r="F141" s="298">
        <v>0</v>
      </c>
      <c r="G141" s="299">
        <f>E141*F141</f>
        <v>0</v>
      </c>
      <c r="H141" s="300">
        <v>3.5699999999999998E-3</v>
      </c>
      <c r="I141" s="301">
        <f>E141*H141</f>
        <v>0.15815099999999999</v>
      </c>
      <c r="J141" s="300">
        <v>0</v>
      </c>
      <c r="K141" s="301">
        <f>E141*J141</f>
        <v>0</v>
      </c>
      <c r="O141" s="293">
        <v>2</v>
      </c>
      <c r="AA141" s="262">
        <v>1</v>
      </c>
      <c r="AB141" s="262">
        <v>7</v>
      </c>
      <c r="AC141" s="262">
        <v>7</v>
      </c>
      <c r="AZ141" s="262">
        <v>2</v>
      </c>
      <c r="BA141" s="262">
        <f>IF(AZ141=1,G141,0)</f>
        <v>0</v>
      </c>
      <c r="BB141" s="262">
        <f>IF(AZ141=2,G141,0)</f>
        <v>0</v>
      </c>
      <c r="BC141" s="262">
        <f>IF(AZ141=3,G141,0)</f>
        <v>0</v>
      </c>
      <c r="BD141" s="262">
        <f>IF(AZ141=4,G141,0)</f>
        <v>0</v>
      </c>
      <c r="BE141" s="262">
        <f>IF(AZ141=5,G141,0)</f>
        <v>0</v>
      </c>
      <c r="CA141" s="293">
        <v>1</v>
      </c>
      <c r="CB141" s="293">
        <v>7</v>
      </c>
    </row>
    <row r="142" spans="1:80" x14ac:dyDescent="0.2">
      <c r="A142" s="302"/>
      <c r="B142" s="309"/>
      <c r="C142" s="310" t="s">
        <v>503</v>
      </c>
      <c r="D142" s="311"/>
      <c r="E142" s="312">
        <v>44.3</v>
      </c>
      <c r="F142" s="313"/>
      <c r="G142" s="314"/>
      <c r="H142" s="315"/>
      <c r="I142" s="307"/>
      <c r="J142" s="316"/>
      <c r="K142" s="307"/>
      <c r="M142" s="308" t="s">
        <v>503</v>
      </c>
      <c r="O142" s="293"/>
    </row>
    <row r="143" spans="1:80" x14ac:dyDescent="0.2">
      <c r="A143" s="294">
        <v>36</v>
      </c>
      <c r="B143" s="295" t="s">
        <v>504</v>
      </c>
      <c r="C143" s="296" t="s">
        <v>505</v>
      </c>
      <c r="D143" s="297" t="s">
        <v>202</v>
      </c>
      <c r="E143" s="298">
        <v>51</v>
      </c>
      <c r="F143" s="298">
        <v>0</v>
      </c>
      <c r="G143" s="299">
        <f>E143*F143</f>
        <v>0</v>
      </c>
      <c r="H143" s="300">
        <v>4.0299999999999997E-3</v>
      </c>
      <c r="I143" s="301">
        <f>E143*H143</f>
        <v>0.20552999999999999</v>
      </c>
      <c r="J143" s="300">
        <v>0</v>
      </c>
      <c r="K143" s="301">
        <f>E143*J143</f>
        <v>0</v>
      </c>
      <c r="O143" s="293">
        <v>2</v>
      </c>
      <c r="AA143" s="262">
        <v>1</v>
      </c>
      <c r="AB143" s="262">
        <v>7</v>
      </c>
      <c r="AC143" s="262">
        <v>7</v>
      </c>
      <c r="AZ143" s="262">
        <v>2</v>
      </c>
      <c r="BA143" s="262">
        <f>IF(AZ143=1,G143,0)</f>
        <v>0</v>
      </c>
      <c r="BB143" s="262">
        <f>IF(AZ143=2,G143,0)</f>
        <v>0</v>
      </c>
      <c r="BC143" s="262">
        <f>IF(AZ143=3,G143,0)</f>
        <v>0</v>
      </c>
      <c r="BD143" s="262">
        <f>IF(AZ143=4,G143,0)</f>
        <v>0</v>
      </c>
      <c r="BE143" s="262">
        <f>IF(AZ143=5,G143,0)</f>
        <v>0</v>
      </c>
      <c r="CA143" s="293">
        <v>1</v>
      </c>
      <c r="CB143" s="293">
        <v>7</v>
      </c>
    </row>
    <row r="144" spans="1:80" x14ac:dyDescent="0.2">
      <c r="A144" s="302"/>
      <c r="B144" s="309"/>
      <c r="C144" s="310" t="s">
        <v>506</v>
      </c>
      <c r="D144" s="311"/>
      <c r="E144" s="312">
        <v>61.5</v>
      </c>
      <c r="F144" s="313"/>
      <c r="G144" s="314"/>
      <c r="H144" s="315"/>
      <c r="I144" s="307"/>
      <c r="J144" s="316"/>
      <c r="K144" s="307"/>
      <c r="M144" s="308" t="s">
        <v>506</v>
      </c>
      <c r="O144" s="293"/>
    </row>
    <row r="145" spans="1:80" x14ac:dyDescent="0.2">
      <c r="A145" s="302"/>
      <c r="B145" s="309"/>
      <c r="C145" s="310" t="s">
        <v>507</v>
      </c>
      <c r="D145" s="311"/>
      <c r="E145" s="312">
        <v>7.5</v>
      </c>
      <c r="F145" s="313"/>
      <c r="G145" s="314"/>
      <c r="H145" s="315"/>
      <c r="I145" s="307"/>
      <c r="J145" s="316"/>
      <c r="K145" s="307"/>
      <c r="M145" s="308" t="s">
        <v>507</v>
      </c>
      <c r="O145" s="293"/>
    </row>
    <row r="146" spans="1:80" x14ac:dyDescent="0.2">
      <c r="A146" s="302"/>
      <c r="B146" s="309"/>
      <c r="C146" s="310" t="s">
        <v>508</v>
      </c>
      <c r="D146" s="311"/>
      <c r="E146" s="312">
        <v>-18</v>
      </c>
      <c r="F146" s="313"/>
      <c r="G146" s="314"/>
      <c r="H146" s="315"/>
      <c r="I146" s="307"/>
      <c r="J146" s="316"/>
      <c r="K146" s="307"/>
      <c r="M146" s="308">
        <v>-18</v>
      </c>
      <c r="O146" s="293"/>
    </row>
    <row r="147" spans="1:80" x14ac:dyDescent="0.2">
      <c r="A147" s="294">
        <v>37</v>
      </c>
      <c r="B147" s="295" t="s">
        <v>509</v>
      </c>
      <c r="C147" s="296" t="s">
        <v>510</v>
      </c>
      <c r="D147" s="297" t="s">
        <v>12</v>
      </c>
      <c r="E147" s="298"/>
      <c r="F147" s="298">
        <v>0</v>
      </c>
      <c r="G147" s="299">
        <f>E147*F147</f>
        <v>0</v>
      </c>
      <c r="H147" s="300">
        <v>0</v>
      </c>
      <c r="I147" s="301">
        <f>E147*H147</f>
        <v>0</v>
      </c>
      <c r="J147" s="300"/>
      <c r="K147" s="301">
        <f>E147*J147</f>
        <v>0</v>
      </c>
      <c r="O147" s="293">
        <v>2</v>
      </c>
      <c r="AA147" s="262">
        <v>7</v>
      </c>
      <c r="AB147" s="262">
        <v>1002</v>
      </c>
      <c r="AC147" s="262">
        <v>5</v>
      </c>
      <c r="AZ147" s="262">
        <v>2</v>
      </c>
      <c r="BA147" s="262">
        <f>IF(AZ147=1,G147,0)</f>
        <v>0</v>
      </c>
      <c r="BB147" s="262">
        <f>IF(AZ147=2,G147,0)</f>
        <v>0</v>
      </c>
      <c r="BC147" s="262">
        <f>IF(AZ147=3,G147,0)</f>
        <v>0</v>
      </c>
      <c r="BD147" s="262">
        <f>IF(AZ147=4,G147,0)</f>
        <v>0</v>
      </c>
      <c r="BE147" s="262">
        <f>IF(AZ147=5,G147,0)</f>
        <v>0</v>
      </c>
      <c r="CA147" s="293">
        <v>7</v>
      </c>
      <c r="CB147" s="293">
        <v>1002</v>
      </c>
    </row>
    <row r="148" spans="1:80" x14ac:dyDescent="0.2">
      <c r="A148" s="317"/>
      <c r="B148" s="318" t="s">
        <v>101</v>
      </c>
      <c r="C148" s="319" t="s">
        <v>496</v>
      </c>
      <c r="D148" s="320"/>
      <c r="E148" s="321"/>
      <c r="F148" s="322"/>
      <c r="G148" s="323">
        <f>SUM(G137:G147)</f>
        <v>0</v>
      </c>
      <c r="H148" s="324"/>
      <c r="I148" s="325">
        <f>SUM(I137:I147)</f>
        <v>0.73286099999999998</v>
      </c>
      <c r="J148" s="324"/>
      <c r="K148" s="325">
        <f>SUM(K137:K147)</f>
        <v>0</v>
      </c>
      <c r="O148" s="293">
        <v>4</v>
      </c>
      <c r="BA148" s="326">
        <f>SUM(BA137:BA147)</f>
        <v>0</v>
      </c>
      <c r="BB148" s="326">
        <f>SUM(BB137:BB147)</f>
        <v>0</v>
      </c>
      <c r="BC148" s="326">
        <f>SUM(BC137:BC147)</f>
        <v>0</v>
      </c>
      <c r="BD148" s="326">
        <f>SUM(BD137:BD147)</f>
        <v>0</v>
      </c>
      <c r="BE148" s="326">
        <f>SUM(BE137:BE147)</f>
        <v>0</v>
      </c>
    </row>
    <row r="149" spans="1:80" x14ac:dyDescent="0.2">
      <c r="A149" s="283" t="s">
        <v>97</v>
      </c>
      <c r="B149" s="284" t="s">
        <v>266</v>
      </c>
      <c r="C149" s="285" t="s">
        <v>267</v>
      </c>
      <c r="D149" s="286"/>
      <c r="E149" s="287"/>
      <c r="F149" s="287"/>
      <c r="G149" s="288"/>
      <c r="H149" s="289"/>
      <c r="I149" s="290"/>
      <c r="J149" s="291"/>
      <c r="K149" s="292"/>
      <c r="O149" s="293">
        <v>1</v>
      </c>
    </row>
    <row r="150" spans="1:80" ht="22.5" x14ac:dyDescent="0.2">
      <c r="A150" s="294">
        <v>38</v>
      </c>
      <c r="B150" s="295" t="s">
        <v>269</v>
      </c>
      <c r="C150" s="296" t="s">
        <v>270</v>
      </c>
      <c r="D150" s="297" t="s">
        <v>227</v>
      </c>
      <c r="E150" s="298">
        <v>9.4116000000000005E-2</v>
      </c>
      <c r="F150" s="298">
        <v>0</v>
      </c>
      <c r="G150" s="299">
        <f>E150*F150</f>
        <v>0</v>
      </c>
      <c r="H150" s="300">
        <v>0</v>
      </c>
      <c r="I150" s="301">
        <f>E150*H150</f>
        <v>0</v>
      </c>
      <c r="J150" s="300"/>
      <c r="K150" s="301">
        <f>E150*J150</f>
        <v>0</v>
      </c>
      <c r="O150" s="293">
        <v>2</v>
      </c>
      <c r="AA150" s="262">
        <v>8</v>
      </c>
      <c r="AB150" s="262">
        <v>0</v>
      </c>
      <c r="AC150" s="262">
        <v>3</v>
      </c>
      <c r="AZ150" s="262">
        <v>1</v>
      </c>
      <c r="BA150" s="262">
        <f>IF(AZ150=1,G150,0)</f>
        <v>0</v>
      </c>
      <c r="BB150" s="262">
        <f>IF(AZ150=2,G150,0)</f>
        <v>0</v>
      </c>
      <c r="BC150" s="262">
        <f>IF(AZ150=3,G150,0)</f>
        <v>0</v>
      </c>
      <c r="BD150" s="262">
        <f>IF(AZ150=4,G150,0)</f>
        <v>0</v>
      </c>
      <c r="BE150" s="262">
        <f>IF(AZ150=5,G150,0)</f>
        <v>0</v>
      </c>
      <c r="CA150" s="293">
        <v>8</v>
      </c>
      <c r="CB150" s="293">
        <v>0</v>
      </c>
    </row>
    <row r="151" spans="1:80" x14ac:dyDescent="0.2">
      <c r="A151" s="302"/>
      <c r="B151" s="303"/>
      <c r="C151" s="304" t="s">
        <v>234</v>
      </c>
      <c r="D151" s="305"/>
      <c r="E151" s="305"/>
      <c r="F151" s="305"/>
      <c r="G151" s="306"/>
      <c r="I151" s="307"/>
      <c r="K151" s="307"/>
      <c r="L151" s="308" t="s">
        <v>234</v>
      </c>
      <c r="O151" s="293">
        <v>3</v>
      </c>
    </row>
    <row r="152" spans="1:80" x14ac:dyDescent="0.2">
      <c r="A152" s="302"/>
      <c r="B152" s="303"/>
      <c r="C152" s="304"/>
      <c r="D152" s="305"/>
      <c r="E152" s="305"/>
      <c r="F152" s="305"/>
      <c r="G152" s="306"/>
      <c r="I152" s="307"/>
      <c r="K152" s="307"/>
      <c r="L152" s="308"/>
      <c r="O152" s="293">
        <v>3</v>
      </c>
    </row>
    <row r="153" spans="1:80" ht="22.5" x14ac:dyDescent="0.2">
      <c r="A153" s="302"/>
      <c r="B153" s="303"/>
      <c r="C153" s="304" t="s">
        <v>271</v>
      </c>
      <c r="D153" s="305"/>
      <c r="E153" s="305"/>
      <c r="F153" s="305"/>
      <c r="G153" s="306"/>
      <c r="I153" s="307"/>
      <c r="K153" s="307"/>
      <c r="L153" s="308" t="s">
        <v>271</v>
      </c>
      <c r="O153" s="293">
        <v>3</v>
      </c>
    </row>
    <row r="154" spans="1:80" x14ac:dyDescent="0.2">
      <c r="A154" s="317"/>
      <c r="B154" s="318" t="s">
        <v>101</v>
      </c>
      <c r="C154" s="319" t="s">
        <v>268</v>
      </c>
      <c r="D154" s="320"/>
      <c r="E154" s="321"/>
      <c r="F154" s="322"/>
      <c r="G154" s="323">
        <f>SUM(G149:G153)</f>
        <v>0</v>
      </c>
      <c r="H154" s="324"/>
      <c r="I154" s="325">
        <f>SUM(I149:I153)</f>
        <v>0</v>
      </c>
      <c r="J154" s="324"/>
      <c r="K154" s="325">
        <f>SUM(K149:K153)</f>
        <v>0</v>
      </c>
      <c r="O154" s="293">
        <v>4</v>
      </c>
      <c r="BA154" s="326">
        <f>SUM(BA149:BA153)</f>
        <v>0</v>
      </c>
      <c r="BB154" s="326">
        <f>SUM(BB149:BB153)</f>
        <v>0</v>
      </c>
      <c r="BC154" s="326">
        <f>SUM(BC149:BC153)</f>
        <v>0</v>
      </c>
      <c r="BD154" s="326">
        <f>SUM(BD149:BD153)</f>
        <v>0</v>
      </c>
      <c r="BE154" s="326">
        <f>SUM(BE149:BE153)</f>
        <v>0</v>
      </c>
    </row>
    <row r="155" spans="1:80" x14ac:dyDescent="0.2">
      <c r="E155" s="262"/>
    </row>
    <row r="156" spans="1:80" x14ac:dyDescent="0.2">
      <c r="E156" s="262"/>
    </row>
    <row r="157" spans="1:80" x14ac:dyDescent="0.2">
      <c r="E157" s="262"/>
    </row>
    <row r="158" spans="1:80" x14ac:dyDescent="0.2">
      <c r="E158" s="262"/>
    </row>
    <row r="159" spans="1:80" x14ac:dyDescent="0.2">
      <c r="E159" s="262"/>
    </row>
    <row r="160" spans="1:80" x14ac:dyDescent="0.2">
      <c r="E160" s="262"/>
    </row>
    <row r="161" spans="5:5" x14ac:dyDescent="0.2">
      <c r="E161" s="262"/>
    </row>
    <row r="162" spans="5:5" x14ac:dyDescent="0.2">
      <c r="E162" s="262"/>
    </row>
    <row r="163" spans="5:5" x14ac:dyDescent="0.2">
      <c r="E163" s="262"/>
    </row>
    <row r="164" spans="5:5" x14ac:dyDescent="0.2">
      <c r="E164" s="262"/>
    </row>
    <row r="165" spans="5:5" x14ac:dyDescent="0.2">
      <c r="E165" s="262"/>
    </row>
    <row r="166" spans="5:5" x14ac:dyDescent="0.2">
      <c r="E166" s="262"/>
    </row>
    <row r="167" spans="5:5" x14ac:dyDescent="0.2">
      <c r="E167" s="262"/>
    </row>
    <row r="168" spans="5:5" x14ac:dyDescent="0.2">
      <c r="E168" s="262"/>
    </row>
    <row r="169" spans="5:5" x14ac:dyDescent="0.2">
      <c r="E169" s="262"/>
    </row>
    <row r="170" spans="5:5" x14ac:dyDescent="0.2">
      <c r="E170" s="262"/>
    </row>
    <row r="171" spans="5:5" x14ac:dyDescent="0.2">
      <c r="E171" s="262"/>
    </row>
    <row r="172" spans="5:5" x14ac:dyDescent="0.2">
      <c r="E172" s="262"/>
    </row>
    <row r="173" spans="5:5" x14ac:dyDescent="0.2">
      <c r="E173" s="262"/>
    </row>
    <row r="174" spans="5:5" x14ac:dyDescent="0.2">
      <c r="E174" s="262"/>
    </row>
    <row r="175" spans="5:5" x14ac:dyDescent="0.2">
      <c r="E175" s="262"/>
    </row>
    <row r="176" spans="5:5" x14ac:dyDescent="0.2">
      <c r="E176" s="262"/>
    </row>
    <row r="177" spans="1:7" x14ac:dyDescent="0.2">
      <c r="E177" s="262"/>
    </row>
    <row r="178" spans="1:7" x14ac:dyDescent="0.2">
      <c r="A178" s="316"/>
      <c r="B178" s="316"/>
      <c r="C178" s="316"/>
      <c r="D178" s="316"/>
      <c r="E178" s="316"/>
      <c r="F178" s="316"/>
      <c r="G178" s="316"/>
    </row>
    <row r="179" spans="1:7" x14ac:dyDescent="0.2">
      <c r="A179" s="316"/>
      <c r="B179" s="316"/>
      <c r="C179" s="316"/>
      <c r="D179" s="316"/>
      <c r="E179" s="316"/>
      <c r="F179" s="316"/>
      <c r="G179" s="316"/>
    </row>
    <row r="180" spans="1:7" x14ac:dyDescent="0.2">
      <c r="A180" s="316"/>
      <c r="B180" s="316"/>
      <c r="C180" s="316"/>
      <c r="D180" s="316"/>
      <c r="E180" s="316"/>
      <c r="F180" s="316"/>
      <c r="G180" s="316"/>
    </row>
    <row r="181" spans="1:7" x14ac:dyDescent="0.2">
      <c r="A181" s="316"/>
      <c r="B181" s="316"/>
      <c r="C181" s="316"/>
      <c r="D181" s="316"/>
      <c r="E181" s="316"/>
      <c r="F181" s="316"/>
      <c r="G181" s="316"/>
    </row>
    <row r="182" spans="1:7" x14ac:dyDescent="0.2">
      <c r="E182" s="262"/>
    </row>
    <row r="183" spans="1:7" x14ac:dyDescent="0.2">
      <c r="E183" s="262"/>
    </row>
    <row r="184" spans="1:7" x14ac:dyDescent="0.2">
      <c r="E184" s="262"/>
    </row>
    <row r="185" spans="1:7" x14ac:dyDescent="0.2">
      <c r="E185" s="262"/>
    </row>
    <row r="186" spans="1:7" x14ac:dyDescent="0.2">
      <c r="E186" s="262"/>
    </row>
    <row r="187" spans="1:7" x14ac:dyDescent="0.2">
      <c r="E187" s="262"/>
    </row>
    <row r="188" spans="1:7" x14ac:dyDescent="0.2">
      <c r="E188" s="262"/>
    </row>
    <row r="189" spans="1:7" x14ac:dyDescent="0.2">
      <c r="E189" s="262"/>
    </row>
    <row r="190" spans="1:7" x14ac:dyDescent="0.2">
      <c r="E190" s="262"/>
    </row>
    <row r="191" spans="1:7" x14ac:dyDescent="0.2">
      <c r="E191" s="262"/>
    </row>
    <row r="192" spans="1:7" x14ac:dyDescent="0.2">
      <c r="E192" s="262"/>
    </row>
    <row r="193" spans="5:5" x14ac:dyDescent="0.2">
      <c r="E193" s="262"/>
    </row>
    <row r="194" spans="5:5" x14ac:dyDescent="0.2">
      <c r="E194" s="262"/>
    </row>
    <row r="195" spans="5:5" x14ac:dyDescent="0.2">
      <c r="E195" s="262"/>
    </row>
    <row r="196" spans="5:5" x14ac:dyDescent="0.2">
      <c r="E196" s="262"/>
    </row>
    <row r="197" spans="5:5" x14ac:dyDescent="0.2">
      <c r="E197" s="262"/>
    </row>
    <row r="198" spans="5:5" x14ac:dyDescent="0.2">
      <c r="E198" s="262"/>
    </row>
    <row r="199" spans="5:5" x14ac:dyDescent="0.2">
      <c r="E199" s="262"/>
    </row>
    <row r="200" spans="5:5" x14ac:dyDescent="0.2">
      <c r="E200" s="262"/>
    </row>
    <row r="201" spans="5:5" x14ac:dyDescent="0.2">
      <c r="E201" s="262"/>
    </row>
    <row r="202" spans="5:5" x14ac:dyDescent="0.2">
      <c r="E202" s="262"/>
    </row>
    <row r="203" spans="5:5" x14ac:dyDescent="0.2">
      <c r="E203" s="262"/>
    </row>
    <row r="204" spans="5:5" x14ac:dyDescent="0.2">
      <c r="E204" s="262"/>
    </row>
    <row r="205" spans="5:5" x14ac:dyDescent="0.2">
      <c r="E205" s="262"/>
    </row>
    <row r="206" spans="5:5" x14ac:dyDescent="0.2">
      <c r="E206" s="262"/>
    </row>
    <row r="207" spans="5:5" x14ac:dyDescent="0.2">
      <c r="E207" s="262"/>
    </row>
    <row r="208" spans="5:5" x14ac:dyDescent="0.2">
      <c r="E208" s="262"/>
    </row>
    <row r="209" spans="1:7" x14ac:dyDescent="0.2">
      <c r="E209" s="262"/>
    </row>
    <row r="210" spans="1:7" x14ac:dyDescent="0.2">
      <c r="E210" s="262"/>
    </row>
    <row r="211" spans="1:7" x14ac:dyDescent="0.2">
      <c r="E211" s="262"/>
    </row>
    <row r="212" spans="1:7" x14ac:dyDescent="0.2">
      <c r="E212" s="262"/>
    </row>
    <row r="213" spans="1:7" x14ac:dyDescent="0.2">
      <c r="A213" s="327"/>
      <c r="B213" s="327"/>
    </row>
    <row r="214" spans="1:7" x14ac:dyDescent="0.2">
      <c r="A214" s="316"/>
      <c r="B214" s="316"/>
      <c r="C214" s="328"/>
      <c r="D214" s="328"/>
      <c r="E214" s="329"/>
      <c r="F214" s="328"/>
      <c r="G214" s="330"/>
    </row>
    <row r="215" spans="1:7" x14ac:dyDescent="0.2">
      <c r="A215" s="331"/>
      <c r="B215" s="331"/>
      <c r="C215" s="316"/>
      <c r="D215" s="316"/>
      <c r="E215" s="332"/>
      <c r="F215" s="316"/>
      <c r="G215" s="316"/>
    </row>
    <row r="216" spans="1:7" x14ac:dyDescent="0.2">
      <c r="A216" s="316"/>
      <c r="B216" s="316"/>
      <c r="C216" s="316"/>
      <c r="D216" s="316"/>
      <c r="E216" s="332"/>
      <c r="F216" s="316"/>
      <c r="G216" s="316"/>
    </row>
    <row r="217" spans="1:7" x14ac:dyDescent="0.2">
      <c r="A217" s="316"/>
      <c r="B217" s="316"/>
      <c r="C217" s="316"/>
      <c r="D217" s="316"/>
      <c r="E217" s="332"/>
      <c r="F217" s="316"/>
      <c r="G217" s="316"/>
    </row>
    <row r="218" spans="1:7" x14ac:dyDescent="0.2">
      <c r="A218" s="316"/>
      <c r="B218" s="316"/>
      <c r="C218" s="316"/>
      <c r="D218" s="316"/>
      <c r="E218" s="332"/>
      <c r="F218" s="316"/>
      <c r="G218" s="316"/>
    </row>
    <row r="219" spans="1:7" x14ac:dyDescent="0.2">
      <c r="A219" s="316"/>
      <c r="B219" s="316"/>
      <c r="C219" s="316"/>
      <c r="D219" s="316"/>
      <c r="E219" s="332"/>
      <c r="F219" s="316"/>
      <c r="G219" s="316"/>
    </row>
    <row r="220" spans="1:7" x14ac:dyDescent="0.2">
      <c r="A220" s="316"/>
      <c r="B220" s="316"/>
      <c r="C220" s="316"/>
      <c r="D220" s="316"/>
      <c r="E220" s="332"/>
      <c r="F220" s="316"/>
      <c r="G220" s="316"/>
    </row>
    <row r="221" spans="1:7" x14ac:dyDescent="0.2">
      <c r="A221" s="316"/>
      <c r="B221" s="316"/>
      <c r="C221" s="316"/>
      <c r="D221" s="316"/>
      <c r="E221" s="332"/>
      <c r="F221" s="316"/>
      <c r="G221" s="316"/>
    </row>
    <row r="222" spans="1:7" x14ac:dyDescent="0.2">
      <c r="A222" s="316"/>
      <c r="B222" s="316"/>
      <c r="C222" s="316"/>
      <c r="D222" s="316"/>
      <c r="E222" s="332"/>
      <c r="F222" s="316"/>
      <c r="G222" s="316"/>
    </row>
    <row r="223" spans="1:7" x14ac:dyDescent="0.2">
      <c r="A223" s="316"/>
      <c r="B223" s="316"/>
      <c r="C223" s="316"/>
      <c r="D223" s="316"/>
      <c r="E223" s="332"/>
      <c r="F223" s="316"/>
      <c r="G223" s="316"/>
    </row>
    <row r="224" spans="1:7" x14ac:dyDescent="0.2">
      <c r="A224" s="316"/>
      <c r="B224" s="316"/>
      <c r="C224" s="316"/>
      <c r="D224" s="316"/>
      <c r="E224" s="332"/>
      <c r="F224" s="316"/>
      <c r="G224" s="316"/>
    </row>
    <row r="225" spans="1:7" x14ac:dyDescent="0.2">
      <c r="A225" s="316"/>
      <c r="B225" s="316"/>
      <c r="C225" s="316"/>
      <c r="D225" s="316"/>
      <c r="E225" s="332"/>
      <c r="F225" s="316"/>
      <c r="G225" s="316"/>
    </row>
    <row r="226" spans="1:7" x14ac:dyDescent="0.2">
      <c r="A226" s="316"/>
      <c r="B226" s="316"/>
      <c r="C226" s="316"/>
      <c r="D226" s="316"/>
      <c r="E226" s="332"/>
      <c r="F226" s="316"/>
      <c r="G226" s="316"/>
    </row>
    <row r="227" spans="1:7" x14ac:dyDescent="0.2">
      <c r="A227" s="316"/>
      <c r="B227" s="316"/>
      <c r="C227" s="316"/>
      <c r="D227" s="316"/>
      <c r="E227" s="332"/>
      <c r="F227" s="316"/>
      <c r="G227" s="316"/>
    </row>
  </sheetData>
  <mergeCells count="98">
    <mergeCell ref="C151:G151"/>
    <mergeCell ref="C152:G152"/>
    <mergeCell ref="C153:G153"/>
    <mergeCell ref="C139:G139"/>
    <mergeCell ref="C140:D140"/>
    <mergeCell ref="C142:D142"/>
    <mergeCell ref="C144:D144"/>
    <mergeCell ref="C145:D145"/>
    <mergeCell ref="C146:D146"/>
    <mergeCell ref="C129:D129"/>
    <mergeCell ref="C131:G131"/>
    <mergeCell ref="C132:D132"/>
    <mergeCell ref="C117:D117"/>
    <mergeCell ref="C119:D119"/>
    <mergeCell ref="C121:D121"/>
    <mergeCell ref="C122:D122"/>
    <mergeCell ref="C124:D124"/>
    <mergeCell ref="C125:D125"/>
    <mergeCell ref="C109:G109"/>
    <mergeCell ref="C110:G110"/>
    <mergeCell ref="C111:G111"/>
    <mergeCell ref="C113:G113"/>
    <mergeCell ref="C114:D114"/>
    <mergeCell ref="C115:D115"/>
    <mergeCell ref="C100:D100"/>
    <mergeCell ref="C102:D102"/>
    <mergeCell ref="C104:G104"/>
    <mergeCell ref="C105:D105"/>
    <mergeCell ref="C106:D106"/>
    <mergeCell ref="C108:G108"/>
    <mergeCell ref="C90:G90"/>
    <mergeCell ref="C91:D91"/>
    <mergeCell ref="C92:D92"/>
    <mergeCell ref="C94:G94"/>
    <mergeCell ref="C95:D95"/>
    <mergeCell ref="C96:D96"/>
    <mergeCell ref="C97:D97"/>
    <mergeCell ref="C99:D99"/>
    <mergeCell ref="C81:D81"/>
    <mergeCell ref="C82:D82"/>
    <mergeCell ref="C83:D83"/>
    <mergeCell ref="C84:D84"/>
    <mergeCell ref="C85:D85"/>
    <mergeCell ref="C86:D86"/>
    <mergeCell ref="C74:G74"/>
    <mergeCell ref="C75:G75"/>
    <mergeCell ref="C76:D76"/>
    <mergeCell ref="C77:D77"/>
    <mergeCell ref="C78:D78"/>
    <mergeCell ref="C80:G80"/>
    <mergeCell ref="C66:D66"/>
    <mergeCell ref="C67:D67"/>
    <mergeCell ref="C69:G69"/>
    <mergeCell ref="C70:D70"/>
    <mergeCell ref="C71:D71"/>
    <mergeCell ref="C72:D72"/>
    <mergeCell ref="C58:D58"/>
    <mergeCell ref="C60:G60"/>
    <mergeCell ref="C61:D61"/>
    <mergeCell ref="C62:D62"/>
    <mergeCell ref="C63:D63"/>
    <mergeCell ref="C65:G65"/>
    <mergeCell ref="C46:G46"/>
    <mergeCell ref="C47:D47"/>
    <mergeCell ref="C51:G51"/>
    <mergeCell ref="C52:G52"/>
    <mergeCell ref="C53:D53"/>
    <mergeCell ref="C54:D54"/>
    <mergeCell ref="C55:D55"/>
    <mergeCell ref="C56:D56"/>
    <mergeCell ref="C32:D32"/>
    <mergeCell ref="C33:D33"/>
    <mergeCell ref="C35:D35"/>
    <mergeCell ref="C37:D37"/>
    <mergeCell ref="C41:G41"/>
    <mergeCell ref="C42:D42"/>
    <mergeCell ref="C43:D43"/>
    <mergeCell ref="C45:G45"/>
    <mergeCell ref="C24:D24"/>
    <mergeCell ref="C25:D25"/>
    <mergeCell ref="C27:G27"/>
    <mergeCell ref="C28:D28"/>
    <mergeCell ref="C29:D29"/>
    <mergeCell ref="C31:G31"/>
    <mergeCell ref="C16:D16"/>
    <mergeCell ref="C17:D17"/>
    <mergeCell ref="C19:D19"/>
    <mergeCell ref="C20:D20"/>
    <mergeCell ref="C22:G22"/>
    <mergeCell ref="C23:G23"/>
    <mergeCell ref="A1:G1"/>
    <mergeCell ref="A3:B3"/>
    <mergeCell ref="A4:B4"/>
    <mergeCell ref="E4:G4"/>
    <mergeCell ref="C9:D9"/>
    <mergeCell ref="C10:D10"/>
    <mergeCell ref="C12:D12"/>
    <mergeCell ref="C14:D14"/>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512</v>
      </c>
      <c r="D2" s="106" t="s">
        <v>513</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374</v>
      </c>
      <c r="B5" s="119"/>
      <c r="C5" s="120" t="s">
        <v>375</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'I0 3 03-02 Rek'!E13</f>
        <v>0</v>
      </c>
      <c r="D15" s="161" t="str">
        <f>'I0 3 03-02 Rek'!A18</f>
        <v>Ztížené výrobní podmínky</v>
      </c>
      <c r="E15" s="162"/>
      <c r="F15" s="163"/>
      <c r="G15" s="160">
        <f>'I0 3 03-02 Rek'!I18</f>
        <v>0</v>
      </c>
    </row>
    <row r="16" spans="1:57" ht="15.95" customHeight="1" x14ac:dyDescent="0.2">
      <c r="A16" s="158" t="s">
        <v>52</v>
      </c>
      <c r="B16" s="159" t="s">
        <v>53</v>
      </c>
      <c r="C16" s="160">
        <f>'I0 3 03-02 Rek'!F13</f>
        <v>0</v>
      </c>
      <c r="D16" s="110" t="str">
        <f>'I0 3 03-02 Rek'!A19</f>
        <v>Oborová přirážka</v>
      </c>
      <c r="E16" s="164"/>
      <c r="F16" s="165"/>
      <c r="G16" s="160">
        <f>'I0 3 03-02 Rek'!I19</f>
        <v>0</v>
      </c>
    </row>
    <row r="17" spans="1:7" ht="15.95" customHeight="1" x14ac:dyDescent="0.2">
      <c r="A17" s="158" t="s">
        <v>54</v>
      </c>
      <c r="B17" s="159" t="s">
        <v>55</v>
      </c>
      <c r="C17" s="160">
        <f>'I0 3 03-02 Rek'!H13</f>
        <v>0</v>
      </c>
      <c r="D17" s="110" t="str">
        <f>'I0 3 03-02 Rek'!A20</f>
        <v>Přesun stavebních kapacit</v>
      </c>
      <c r="E17" s="164"/>
      <c r="F17" s="165"/>
      <c r="G17" s="160">
        <f>'I0 3 03-02 Rek'!I20</f>
        <v>0</v>
      </c>
    </row>
    <row r="18" spans="1:7" ht="15.95" customHeight="1" x14ac:dyDescent="0.2">
      <c r="A18" s="166" t="s">
        <v>56</v>
      </c>
      <c r="B18" s="167" t="s">
        <v>57</v>
      </c>
      <c r="C18" s="160">
        <f>'I0 3 03-02 Rek'!G13</f>
        <v>0</v>
      </c>
      <c r="D18" s="110" t="str">
        <f>'I0 3 03-02 Rek'!A21</f>
        <v>Mimostaveništní doprava</v>
      </c>
      <c r="E18" s="164"/>
      <c r="F18" s="165"/>
      <c r="G18" s="160">
        <f>'I0 3 03-02 Rek'!I21</f>
        <v>0</v>
      </c>
    </row>
    <row r="19" spans="1:7" ht="15.95" customHeight="1" x14ac:dyDescent="0.2">
      <c r="A19" s="168" t="s">
        <v>58</v>
      </c>
      <c r="B19" s="159"/>
      <c r="C19" s="160">
        <f>SUM(C15:C18)</f>
        <v>0</v>
      </c>
      <c r="D19" s="110" t="str">
        <f>'I0 3 03-02 Rek'!A22</f>
        <v>Zařízení staveniště</v>
      </c>
      <c r="E19" s="164"/>
      <c r="F19" s="165"/>
      <c r="G19" s="160">
        <f>'I0 3 03-02 Rek'!I22</f>
        <v>0</v>
      </c>
    </row>
    <row r="20" spans="1:7" ht="15.95" customHeight="1" x14ac:dyDescent="0.2">
      <c r="A20" s="168"/>
      <c r="B20" s="159"/>
      <c r="C20" s="160"/>
      <c r="D20" s="110" t="str">
        <f>'I0 3 03-02 Rek'!A23</f>
        <v>Provoz investora</v>
      </c>
      <c r="E20" s="164"/>
      <c r="F20" s="165"/>
      <c r="G20" s="160">
        <f>'I0 3 03-02 Rek'!I23</f>
        <v>0</v>
      </c>
    </row>
    <row r="21" spans="1:7" ht="15.95" customHeight="1" x14ac:dyDescent="0.2">
      <c r="A21" s="168" t="s">
        <v>29</v>
      </c>
      <c r="B21" s="159"/>
      <c r="C21" s="160">
        <f>'I0 3 03-02 Rek'!I13</f>
        <v>0</v>
      </c>
      <c r="D21" s="110" t="str">
        <f>'I0 3 03-02 Rek'!A24</f>
        <v>Kompletační činnost (IČD)</v>
      </c>
      <c r="E21" s="164"/>
      <c r="F21" s="165"/>
      <c r="G21" s="160">
        <f>'I0 3 03-02 Rek'!I24</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'I0 3 03-02 Rek'!H26</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BE77"/>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512</v>
      </c>
      <c r="I1" s="213"/>
    </row>
    <row r="2" spans="1:57" ht="13.5" thickBot="1" x14ac:dyDescent="0.25">
      <c r="A2" s="214" t="s">
        <v>76</v>
      </c>
      <c r="B2" s="215"/>
      <c r="C2" s="216" t="s">
        <v>376</v>
      </c>
      <c r="D2" s="217"/>
      <c r="E2" s="218"/>
      <c r="F2" s="217"/>
      <c r="G2" s="219" t="s">
        <v>513</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'I0 3 03-02 Pol'!B7</f>
        <v>38</v>
      </c>
      <c r="B7" s="70" t="str">
        <f>'I0 3 03-02 Pol'!C7</f>
        <v>Kompletní konstrukce</v>
      </c>
      <c r="D7" s="231"/>
      <c r="E7" s="334">
        <f>'I0 3 03-02 Pol'!BA64</f>
        <v>0</v>
      </c>
      <c r="F7" s="335">
        <f>'I0 3 03-02 Pol'!BB64</f>
        <v>0</v>
      </c>
      <c r="G7" s="335">
        <f>'I0 3 03-02 Pol'!BC64</f>
        <v>0</v>
      </c>
      <c r="H7" s="335">
        <f>'I0 3 03-02 Pol'!BD64</f>
        <v>0</v>
      </c>
      <c r="I7" s="336">
        <f>'I0 3 03-02 Pol'!BE64</f>
        <v>0</v>
      </c>
    </row>
    <row r="8" spans="1:57" s="138" customFormat="1" x14ac:dyDescent="0.2">
      <c r="A8" s="333" t="str">
        <f>'I0 3 03-02 Pol'!B65</f>
        <v>8</v>
      </c>
      <c r="B8" s="70" t="str">
        <f>'I0 3 03-02 Pol'!C65</f>
        <v>Trubní vedení</v>
      </c>
      <c r="D8" s="231"/>
      <c r="E8" s="334">
        <f>'I0 3 03-02 Pol'!BA69</f>
        <v>0</v>
      </c>
      <c r="F8" s="335">
        <f>'I0 3 03-02 Pol'!BB69</f>
        <v>0</v>
      </c>
      <c r="G8" s="335">
        <f>'I0 3 03-02 Pol'!BC69</f>
        <v>0</v>
      </c>
      <c r="H8" s="335">
        <f>'I0 3 03-02 Pol'!BD69</f>
        <v>0</v>
      </c>
      <c r="I8" s="336">
        <f>'I0 3 03-02 Pol'!BE69</f>
        <v>0</v>
      </c>
    </row>
    <row r="9" spans="1:57" s="138" customFormat="1" x14ac:dyDescent="0.2">
      <c r="A9" s="333" t="str">
        <f>'I0 3 03-02 Pol'!B70</f>
        <v>99</v>
      </c>
      <c r="B9" s="70" t="str">
        <f>'I0 3 03-02 Pol'!C70</f>
        <v>Staveništní přesun hmot</v>
      </c>
      <c r="D9" s="231"/>
      <c r="E9" s="334">
        <f>'I0 3 03-02 Pol'!BA72</f>
        <v>0</v>
      </c>
      <c r="F9" s="335">
        <f>'I0 3 03-02 Pol'!BB72</f>
        <v>0</v>
      </c>
      <c r="G9" s="335">
        <f>'I0 3 03-02 Pol'!BC72</f>
        <v>0</v>
      </c>
      <c r="H9" s="335">
        <f>'I0 3 03-02 Pol'!BD72</f>
        <v>0</v>
      </c>
      <c r="I9" s="336">
        <f>'I0 3 03-02 Pol'!BE72</f>
        <v>0</v>
      </c>
    </row>
    <row r="10" spans="1:57" s="138" customFormat="1" x14ac:dyDescent="0.2">
      <c r="A10" s="333" t="str">
        <f>'I0 3 03-02 Pol'!B73</f>
        <v>722</v>
      </c>
      <c r="B10" s="70" t="str">
        <f>'I0 3 03-02 Pol'!C73</f>
        <v>Vnitřní vodovod</v>
      </c>
      <c r="D10" s="231"/>
      <c r="E10" s="334">
        <f>'I0 3 03-02 Pol'!BA77</f>
        <v>0</v>
      </c>
      <c r="F10" s="335">
        <f>'I0 3 03-02 Pol'!BB77</f>
        <v>0</v>
      </c>
      <c r="G10" s="335">
        <f>'I0 3 03-02 Pol'!BC77</f>
        <v>0</v>
      </c>
      <c r="H10" s="335">
        <f>'I0 3 03-02 Pol'!BD77</f>
        <v>0</v>
      </c>
      <c r="I10" s="336">
        <f>'I0 3 03-02 Pol'!BE77</f>
        <v>0</v>
      </c>
    </row>
    <row r="11" spans="1:57" s="138" customFormat="1" x14ac:dyDescent="0.2">
      <c r="A11" s="333" t="str">
        <f>'I0 3 03-02 Pol'!B78</f>
        <v>M21</v>
      </c>
      <c r="B11" s="70" t="str">
        <f>'I0 3 03-02 Pol'!C78</f>
        <v>Elektromontáže</v>
      </c>
      <c r="D11" s="231"/>
      <c r="E11" s="334">
        <f>'I0 3 03-02 Pol'!BA96</f>
        <v>0</v>
      </c>
      <c r="F11" s="335">
        <f>'I0 3 03-02 Pol'!BB96</f>
        <v>0</v>
      </c>
      <c r="G11" s="335">
        <f>'I0 3 03-02 Pol'!BC96</f>
        <v>0</v>
      </c>
      <c r="H11" s="335">
        <f>'I0 3 03-02 Pol'!BD96</f>
        <v>0</v>
      </c>
      <c r="I11" s="336">
        <f>'I0 3 03-02 Pol'!BE96</f>
        <v>0</v>
      </c>
    </row>
    <row r="12" spans="1:57" s="138" customFormat="1" ht="13.5" thickBot="1" x14ac:dyDescent="0.25">
      <c r="A12" s="333" t="str">
        <f>'I0 3 03-02 Pol'!B97</f>
        <v>M46</v>
      </c>
      <c r="B12" s="70" t="str">
        <f>'I0 3 03-02 Pol'!C97</f>
        <v>Zemní práce při montážích</v>
      </c>
      <c r="D12" s="231"/>
      <c r="E12" s="334">
        <f>'I0 3 03-02 Pol'!BA114</f>
        <v>0</v>
      </c>
      <c r="F12" s="335">
        <f>'I0 3 03-02 Pol'!BB114</f>
        <v>0</v>
      </c>
      <c r="G12" s="335">
        <f>'I0 3 03-02 Pol'!BC114</f>
        <v>0</v>
      </c>
      <c r="H12" s="335">
        <f>'I0 3 03-02 Pol'!BD114</f>
        <v>0</v>
      </c>
      <c r="I12" s="336">
        <f>'I0 3 03-02 Pol'!BE114</f>
        <v>0</v>
      </c>
    </row>
    <row r="13" spans="1:57" s="14" customFormat="1" ht="13.5" thickBot="1" x14ac:dyDescent="0.25">
      <c r="A13" s="232"/>
      <c r="B13" s="233" t="s">
        <v>79</v>
      </c>
      <c r="C13" s="233"/>
      <c r="D13" s="234"/>
      <c r="E13" s="235">
        <f>SUM(E7:E12)</f>
        <v>0</v>
      </c>
      <c r="F13" s="236">
        <f>SUM(F7:F12)</f>
        <v>0</v>
      </c>
      <c r="G13" s="236">
        <f>SUM(G7:G12)</f>
        <v>0</v>
      </c>
      <c r="H13" s="236">
        <f>SUM(H7:H12)</f>
        <v>0</v>
      </c>
      <c r="I13" s="237">
        <f>SUM(I7:I12)</f>
        <v>0</v>
      </c>
    </row>
    <row r="14" spans="1:57" x14ac:dyDescent="0.2">
      <c r="A14" s="138"/>
      <c r="B14" s="138"/>
      <c r="C14" s="138"/>
      <c r="D14" s="138"/>
      <c r="E14" s="138"/>
      <c r="F14" s="138"/>
      <c r="G14" s="138"/>
      <c r="H14" s="138"/>
      <c r="I14" s="138"/>
    </row>
    <row r="15" spans="1:57" ht="19.5" customHeight="1" x14ac:dyDescent="0.25">
      <c r="A15" s="223" t="s">
        <v>80</v>
      </c>
      <c r="B15" s="223"/>
      <c r="C15" s="223"/>
      <c r="D15" s="223"/>
      <c r="E15" s="223"/>
      <c r="F15" s="223"/>
      <c r="G15" s="238"/>
      <c r="H15" s="223"/>
      <c r="I15" s="223"/>
      <c r="BA15" s="144"/>
      <c r="BB15" s="144"/>
      <c r="BC15" s="144"/>
      <c r="BD15" s="144"/>
      <c r="BE15" s="144"/>
    </row>
    <row r="16" spans="1:57" ht="13.5" thickBot="1" x14ac:dyDescent="0.25"/>
    <row r="17" spans="1:53" x14ac:dyDescent="0.2">
      <c r="A17" s="176" t="s">
        <v>81</v>
      </c>
      <c r="B17" s="177"/>
      <c r="C17" s="177"/>
      <c r="D17" s="239"/>
      <c r="E17" s="240" t="s">
        <v>82</v>
      </c>
      <c r="F17" s="241" t="s">
        <v>12</v>
      </c>
      <c r="G17" s="242" t="s">
        <v>83</v>
      </c>
      <c r="H17" s="243"/>
      <c r="I17" s="244" t="s">
        <v>82</v>
      </c>
    </row>
    <row r="18" spans="1:53" x14ac:dyDescent="0.2">
      <c r="A18" s="168" t="s">
        <v>145</v>
      </c>
      <c r="B18" s="159"/>
      <c r="C18" s="159"/>
      <c r="D18" s="245"/>
      <c r="E18" s="246"/>
      <c r="F18" s="247"/>
      <c r="G18" s="248">
        <v>0</v>
      </c>
      <c r="H18" s="249"/>
      <c r="I18" s="250">
        <f>E18+F18*G18/100</f>
        <v>0</v>
      </c>
      <c r="BA18" s="1">
        <v>0</v>
      </c>
    </row>
    <row r="19" spans="1:53" x14ac:dyDescent="0.2">
      <c r="A19" s="168" t="s">
        <v>146</v>
      </c>
      <c r="B19" s="159"/>
      <c r="C19" s="159"/>
      <c r="D19" s="245"/>
      <c r="E19" s="246"/>
      <c r="F19" s="247"/>
      <c r="G19" s="248">
        <v>0</v>
      </c>
      <c r="H19" s="249"/>
      <c r="I19" s="250">
        <f>E19+F19*G19/100</f>
        <v>0</v>
      </c>
      <c r="BA19" s="1">
        <v>0</v>
      </c>
    </row>
    <row r="20" spans="1:53" x14ac:dyDescent="0.2">
      <c r="A20" s="168" t="s">
        <v>147</v>
      </c>
      <c r="B20" s="159"/>
      <c r="C20" s="159"/>
      <c r="D20" s="245"/>
      <c r="E20" s="246"/>
      <c r="F20" s="247"/>
      <c r="G20" s="248">
        <v>0</v>
      </c>
      <c r="H20" s="249"/>
      <c r="I20" s="250">
        <f>E20+F20*G20/100</f>
        <v>0</v>
      </c>
      <c r="BA20" s="1">
        <v>0</v>
      </c>
    </row>
    <row r="21" spans="1:53" x14ac:dyDescent="0.2">
      <c r="A21" s="168" t="s">
        <v>148</v>
      </c>
      <c r="B21" s="159"/>
      <c r="C21" s="159"/>
      <c r="D21" s="245"/>
      <c r="E21" s="246"/>
      <c r="F21" s="247"/>
      <c r="G21" s="248">
        <v>0</v>
      </c>
      <c r="H21" s="249"/>
      <c r="I21" s="250">
        <f>E21+F21*G21/100</f>
        <v>0</v>
      </c>
      <c r="BA21" s="1">
        <v>0</v>
      </c>
    </row>
    <row r="22" spans="1:53" x14ac:dyDescent="0.2">
      <c r="A22" s="168" t="s">
        <v>149</v>
      </c>
      <c r="B22" s="159"/>
      <c r="C22" s="159"/>
      <c r="D22" s="245"/>
      <c r="E22" s="246"/>
      <c r="F22" s="247"/>
      <c r="G22" s="248">
        <v>0</v>
      </c>
      <c r="H22" s="249"/>
      <c r="I22" s="250">
        <f>E22+F22*G22/100</f>
        <v>0</v>
      </c>
      <c r="BA22" s="1">
        <v>1</v>
      </c>
    </row>
    <row r="23" spans="1:53" x14ac:dyDescent="0.2">
      <c r="A23" s="168" t="s">
        <v>150</v>
      </c>
      <c r="B23" s="159"/>
      <c r="C23" s="159"/>
      <c r="D23" s="245"/>
      <c r="E23" s="246"/>
      <c r="F23" s="247"/>
      <c r="G23" s="248">
        <v>0</v>
      </c>
      <c r="H23" s="249"/>
      <c r="I23" s="250">
        <f>E23+F23*G23/100</f>
        <v>0</v>
      </c>
      <c r="BA23" s="1">
        <v>1</v>
      </c>
    </row>
    <row r="24" spans="1:53" x14ac:dyDescent="0.2">
      <c r="A24" s="168" t="s">
        <v>151</v>
      </c>
      <c r="B24" s="159"/>
      <c r="C24" s="159"/>
      <c r="D24" s="245"/>
      <c r="E24" s="246"/>
      <c r="F24" s="247"/>
      <c r="G24" s="248">
        <v>0</v>
      </c>
      <c r="H24" s="249"/>
      <c r="I24" s="250">
        <f>E24+F24*G24/100</f>
        <v>0</v>
      </c>
      <c r="BA24" s="1">
        <v>2</v>
      </c>
    </row>
    <row r="25" spans="1:53" x14ac:dyDescent="0.2">
      <c r="A25" s="168" t="s">
        <v>152</v>
      </c>
      <c r="B25" s="159"/>
      <c r="C25" s="159"/>
      <c r="D25" s="245"/>
      <c r="E25" s="246"/>
      <c r="F25" s="247"/>
      <c r="G25" s="248">
        <v>0</v>
      </c>
      <c r="H25" s="249"/>
      <c r="I25" s="250">
        <f>E25+F25*G25/100</f>
        <v>0</v>
      </c>
      <c r="BA25" s="1">
        <v>2</v>
      </c>
    </row>
    <row r="26" spans="1:53" ht="13.5" thickBot="1" x14ac:dyDescent="0.25">
      <c r="A26" s="251"/>
      <c r="B26" s="252" t="s">
        <v>84</v>
      </c>
      <c r="C26" s="253"/>
      <c r="D26" s="254"/>
      <c r="E26" s="255"/>
      <c r="F26" s="256"/>
      <c r="G26" s="256"/>
      <c r="H26" s="257">
        <f>SUM(I18:I25)</f>
        <v>0</v>
      </c>
      <c r="I26" s="258"/>
    </row>
    <row r="28" spans="1:53" x14ac:dyDescent="0.2">
      <c r="B28" s="14"/>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sheetData>
  <mergeCells count="4">
    <mergeCell ref="A1:B1"/>
    <mergeCell ref="A2:B2"/>
    <mergeCell ref="G2:I2"/>
    <mergeCell ref="H26:I26"/>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CB187"/>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'I0 3 03-02 Rek'!H1</f>
        <v>03-02</v>
      </c>
      <c r="G3" s="269"/>
    </row>
    <row r="4" spans="1:80" ht="13.5" thickBot="1" x14ac:dyDescent="0.25">
      <c r="A4" s="270" t="s">
        <v>76</v>
      </c>
      <c r="B4" s="215"/>
      <c r="C4" s="216" t="s">
        <v>376</v>
      </c>
      <c r="D4" s="271"/>
      <c r="E4" s="272" t="str">
        <f>'I0 3 03-02 Rek'!G2</f>
        <v>ZTI + elektroinstalace IO 3</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514</v>
      </c>
      <c r="C7" s="285" t="s">
        <v>515</v>
      </c>
      <c r="D7" s="286"/>
      <c r="E7" s="287"/>
      <c r="F7" s="287"/>
      <c r="G7" s="288"/>
      <c r="H7" s="289"/>
      <c r="I7" s="290"/>
      <c r="J7" s="291"/>
      <c r="K7" s="292"/>
      <c r="O7" s="293">
        <v>1</v>
      </c>
    </row>
    <row r="8" spans="1:80" x14ac:dyDescent="0.2">
      <c r="A8" s="294">
        <v>1</v>
      </c>
      <c r="B8" s="295" t="s">
        <v>517</v>
      </c>
      <c r="C8" s="296" t="s">
        <v>518</v>
      </c>
      <c r="D8" s="297" t="s">
        <v>519</v>
      </c>
      <c r="E8" s="298">
        <v>1</v>
      </c>
      <c r="F8" s="298">
        <v>0</v>
      </c>
      <c r="G8" s="299">
        <f>E8*F8</f>
        <v>0</v>
      </c>
      <c r="H8" s="300">
        <v>7.0600000000000003E-3</v>
      </c>
      <c r="I8" s="301">
        <f>E8*H8</f>
        <v>7.0600000000000003E-3</v>
      </c>
      <c r="J8" s="300">
        <v>0</v>
      </c>
      <c r="K8" s="301">
        <f>E8*J8</f>
        <v>0</v>
      </c>
      <c r="O8" s="293">
        <v>2</v>
      </c>
      <c r="AA8" s="262">
        <v>1</v>
      </c>
      <c r="AB8" s="262">
        <v>0</v>
      </c>
      <c r="AC8" s="262">
        <v>0</v>
      </c>
      <c r="AZ8" s="262">
        <v>1</v>
      </c>
      <c r="BA8" s="262">
        <f>IF(AZ8=1,G8,0)</f>
        <v>0</v>
      </c>
      <c r="BB8" s="262">
        <f>IF(AZ8=2,G8,0)</f>
        <v>0</v>
      </c>
      <c r="BC8" s="262">
        <f>IF(AZ8=3,G8,0)</f>
        <v>0</v>
      </c>
      <c r="BD8" s="262">
        <f>IF(AZ8=4,G8,0)</f>
        <v>0</v>
      </c>
      <c r="BE8" s="262">
        <f>IF(AZ8=5,G8,0)</f>
        <v>0</v>
      </c>
      <c r="CA8" s="293">
        <v>1</v>
      </c>
      <c r="CB8" s="293">
        <v>0</v>
      </c>
    </row>
    <row r="9" spans="1:80" x14ac:dyDescent="0.2">
      <c r="A9" s="302"/>
      <c r="B9" s="303"/>
      <c r="C9" s="304" t="s">
        <v>520</v>
      </c>
      <c r="D9" s="305"/>
      <c r="E9" s="305"/>
      <c r="F9" s="305"/>
      <c r="G9" s="306"/>
      <c r="I9" s="307"/>
      <c r="K9" s="307"/>
      <c r="L9" s="308" t="s">
        <v>520</v>
      </c>
      <c r="O9" s="293">
        <v>3</v>
      </c>
    </row>
    <row r="10" spans="1:80" x14ac:dyDescent="0.2">
      <c r="A10" s="302"/>
      <c r="B10" s="309"/>
      <c r="C10" s="310" t="s">
        <v>98</v>
      </c>
      <c r="D10" s="311"/>
      <c r="E10" s="312">
        <v>1</v>
      </c>
      <c r="F10" s="313"/>
      <c r="G10" s="314"/>
      <c r="H10" s="315"/>
      <c r="I10" s="307"/>
      <c r="J10" s="316"/>
      <c r="K10" s="307"/>
      <c r="M10" s="308">
        <v>1</v>
      </c>
      <c r="O10" s="293"/>
    </row>
    <row r="11" spans="1:80" ht="22.5" x14ac:dyDescent="0.2">
      <c r="A11" s="294">
        <v>2</v>
      </c>
      <c r="B11" s="295" t="s">
        <v>521</v>
      </c>
      <c r="C11" s="296" t="s">
        <v>522</v>
      </c>
      <c r="D11" s="297" t="s">
        <v>265</v>
      </c>
      <c r="E11" s="298">
        <v>1</v>
      </c>
      <c r="F11" s="298">
        <v>0</v>
      </c>
      <c r="G11" s="299">
        <f>E11*F11</f>
        <v>0</v>
      </c>
      <c r="H11" s="300">
        <v>3.2000000000000001E-2</v>
      </c>
      <c r="I11" s="301">
        <f>E11*H11</f>
        <v>3.2000000000000001E-2</v>
      </c>
      <c r="J11" s="300"/>
      <c r="K11" s="301">
        <f>E11*J11</f>
        <v>0</v>
      </c>
      <c r="O11" s="293">
        <v>2</v>
      </c>
      <c r="AA11" s="262">
        <v>3</v>
      </c>
      <c r="AB11" s="262">
        <v>1</v>
      </c>
      <c r="AC11" s="262" t="s">
        <v>521</v>
      </c>
      <c r="AZ11" s="262">
        <v>1</v>
      </c>
      <c r="BA11" s="262">
        <f>IF(AZ11=1,G11,0)</f>
        <v>0</v>
      </c>
      <c r="BB11" s="262">
        <f>IF(AZ11=2,G11,0)</f>
        <v>0</v>
      </c>
      <c r="BC11" s="262">
        <f>IF(AZ11=3,G11,0)</f>
        <v>0</v>
      </c>
      <c r="BD11" s="262">
        <f>IF(AZ11=4,G11,0)</f>
        <v>0</v>
      </c>
      <c r="BE11" s="262">
        <f>IF(AZ11=5,G11,0)</f>
        <v>0</v>
      </c>
      <c r="CA11" s="293">
        <v>3</v>
      </c>
      <c r="CB11" s="293">
        <v>1</v>
      </c>
    </row>
    <row r="12" spans="1:80" ht="33.75" x14ac:dyDescent="0.2">
      <c r="A12" s="302"/>
      <c r="B12" s="303"/>
      <c r="C12" s="304" t="s">
        <v>523</v>
      </c>
      <c r="D12" s="305"/>
      <c r="E12" s="305"/>
      <c r="F12" s="305"/>
      <c r="G12" s="306"/>
      <c r="I12" s="307"/>
      <c r="K12" s="307"/>
      <c r="L12" s="308" t="s">
        <v>523</v>
      </c>
      <c r="O12" s="293">
        <v>3</v>
      </c>
    </row>
    <row r="13" spans="1:80" x14ac:dyDescent="0.2">
      <c r="A13" s="302"/>
      <c r="B13" s="303"/>
      <c r="C13" s="304"/>
      <c r="D13" s="305"/>
      <c r="E13" s="305"/>
      <c r="F13" s="305"/>
      <c r="G13" s="306"/>
      <c r="I13" s="307"/>
      <c r="K13" s="307"/>
      <c r="L13" s="308"/>
      <c r="O13" s="293">
        <v>3</v>
      </c>
    </row>
    <row r="14" spans="1:80" x14ac:dyDescent="0.2">
      <c r="A14" s="302"/>
      <c r="B14" s="303"/>
      <c r="C14" s="304" t="s">
        <v>524</v>
      </c>
      <c r="D14" s="305"/>
      <c r="E14" s="305"/>
      <c r="F14" s="305"/>
      <c r="G14" s="306"/>
      <c r="I14" s="307"/>
      <c r="K14" s="307"/>
      <c r="L14" s="308" t="s">
        <v>524</v>
      </c>
      <c r="O14" s="293">
        <v>3</v>
      </c>
    </row>
    <row r="15" spans="1:80" x14ac:dyDescent="0.2">
      <c r="A15" s="302"/>
      <c r="B15" s="303"/>
      <c r="C15" s="304" t="s">
        <v>525</v>
      </c>
      <c r="D15" s="305"/>
      <c r="E15" s="305"/>
      <c r="F15" s="305"/>
      <c r="G15" s="306"/>
      <c r="I15" s="307"/>
      <c r="K15" s="307"/>
      <c r="L15" s="308" t="s">
        <v>525</v>
      </c>
      <c r="O15" s="293">
        <v>3</v>
      </c>
    </row>
    <row r="16" spans="1:80" x14ac:dyDescent="0.2">
      <c r="A16" s="302"/>
      <c r="B16" s="303"/>
      <c r="C16" s="304" t="s">
        <v>526</v>
      </c>
      <c r="D16" s="305"/>
      <c r="E16" s="305"/>
      <c r="F16" s="305"/>
      <c r="G16" s="306"/>
      <c r="I16" s="307"/>
      <c r="K16" s="307"/>
      <c r="L16" s="308" t="s">
        <v>526</v>
      </c>
      <c r="O16" s="293">
        <v>3</v>
      </c>
    </row>
    <row r="17" spans="1:15" x14ac:dyDescent="0.2">
      <c r="A17" s="302"/>
      <c r="B17" s="303"/>
      <c r="C17" s="304" t="s">
        <v>527</v>
      </c>
      <c r="D17" s="305"/>
      <c r="E17" s="305"/>
      <c r="F17" s="305"/>
      <c r="G17" s="306"/>
      <c r="I17" s="307"/>
      <c r="K17" s="307"/>
      <c r="L17" s="308" t="s">
        <v>527</v>
      </c>
      <c r="O17" s="293">
        <v>3</v>
      </c>
    </row>
    <row r="18" spans="1:15" x14ac:dyDescent="0.2">
      <c r="A18" s="302"/>
      <c r="B18" s="303"/>
      <c r="C18" s="304"/>
      <c r="D18" s="305"/>
      <c r="E18" s="305"/>
      <c r="F18" s="305"/>
      <c r="G18" s="306"/>
      <c r="I18" s="307"/>
      <c r="K18" s="307"/>
      <c r="L18" s="308"/>
      <c r="O18" s="293">
        <v>3</v>
      </c>
    </row>
    <row r="19" spans="1:15" x14ac:dyDescent="0.2">
      <c r="A19" s="302"/>
      <c r="B19" s="303"/>
      <c r="C19" s="304" t="s">
        <v>528</v>
      </c>
      <c r="D19" s="305"/>
      <c r="E19" s="305"/>
      <c r="F19" s="305"/>
      <c r="G19" s="306"/>
      <c r="I19" s="307"/>
      <c r="K19" s="307"/>
      <c r="L19" s="308" t="s">
        <v>528</v>
      </c>
      <c r="O19" s="293">
        <v>3</v>
      </c>
    </row>
    <row r="20" spans="1:15" x14ac:dyDescent="0.2">
      <c r="A20" s="302"/>
      <c r="B20" s="303"/>
      <c r="C20" s="304" t="s">
        <v>529</v>
      </c>
      <c r="D20" s="305"/>
      <c r="E20" s="305"/>
      <c r="F20" s="305"/>
      <c r="G20" s="306"/>
      <c r="I20" s="307"/>
      <c r="K20" s="307"/>
      <c r="L20" s="308" t="s">
        <v>529</v>
      </c>
      <c r="O20" s="293">
        <v>3</v>
      </c>
    </row>
    <row r="21" spans="1:15" x14ac:dyDescent="0.2">
      <c r="A21" s="302"/>
      <c r="B21" s="303"/>
      <c r="C21" s="304" t="s">
        <v>530</v>
      </c>
      <c r="D21" s="305"/>
      <c r="E21" s="305"/>
      <c r="F21" s="305"/>
      <c r="G21" s="306"/>
      <c r="I21" s="307"/>
      <c r="K21" s="307"/>
      <c r="L21" s="308" t="s">
        <v>530</v>
      </c>
      <c r="O21" s="293">
        <v>3</v>
      </c>
    </row>
    <row r="22" spans="1:15" x14ac:dyDescent="0.2">
      <c r="A22" s="302"/>
      <c r="B22" s="303"/>
      <c r="C22" s="304" t="s">
        <v>531</v>
      </c>
      <c r="D22" s="305"/>
      <c r="E22" s="305"/>
      <c r="F22" s="305"/>
      <c r="G22" s="306"/>
      <c r="I22" s="307"/>
      <c r="K22" s="307"/>
      <c r="L22" s="308" t="s">
        <v>531</v>
      </c>
      <c r="O22" s="293">
        <v>3</v>
      </c>
    </row>
    <row r="23" spans="1:15" x14ac:dyDescent="0.2">
      <c r="A23" s="302"/>
      <c r="B23" s="303"/>
      <c r="C23" s="304"/>
      <c r="D23" s="305"/>
      <c r="E23" s="305"/>
      <c r="F23" s="305"/>
      <c r="G23" s="306"/>
      <c r="I23" s="307"/>
      <c r="K23" s="307"/>
      <c r="L23" s="308"/>
      <c r="O23" s="293">
        <v>3</v>
      </c>
    </row>
    <row r="24" spans="1:15" x14ac:dyDescent="0.2">
      <c r="A24" s="302"/>
      <c r="B24" s="303"/>
      <c r="C24" s="304" t="s">
        <v>532</v>
      </c>
      <c r="D24" s="305"/>
      <c r="E24" s="305"/>
      <c r="F24" s="305"/>
      <c r="G24" s="306"/>
      <c r="I24" s="307"/>
      <c r="K24" s="307"/>
      <c r="L24" s="308" t="s">
        <v>532</v>
      </c>
      <c r="O24" s="293">
        <v>3</v>
      </c>
    </row>
    <row r="25" spans="1:15" x14ac:dyDescent="0.2">
      <c r="A25" s="302"/>
      <c r="B25" s="303"/>
      <c r="C25" s="304" t="s">
        <v>533</v>
      </c>
      <c r="D25" s="305"/>
      <c r="E25" s="305"/>
      <c r="F25" s="305"/>
      <c r="G25" s="306"/>
      <c r="I25" s="307"/>
      <c r="K25" s="307"/>
      <c r="L25" s="308" t="s">
        <v>533</v>
      </c>
      <c r="O25" s="293">
        <v>3</v>
      </c>
    </row>
    <row r="26" spans="1:15" x14ac:dyDescent="0.2">
      <c r="A26" s="302"/>
      <c r="B26" s="303"/>
      <c r="C26" s="304" t="s">
        <v>534</v>
      </c>
      <c r="D26" s="305"/>
      <c r="E26" s="305"/>
      <c r="F26" s="305"/>
      <c r="G26" s="306"/>
      <c r="I26" s="307"/>
      <c r="K26" s="307"/>
      <c r="L26" s="308" t="s">
        <v>534</v>
      </c>
      <c r="O26" s="293">
        <v>3</v>
      </c>
    </row>
    <row r="27" spans="1:15" x14ac:dyDescent="0.2">
      <c r="A27" s="302"/>
      <c r="B27" s="303"/>
      <c r="C27" s="304"/>
      <c r="D27" s="305"/>
      <c r="E27" s="305"/>
      <c r="F27" s="305"/>
      <c r="G27" s="306"/>
      <c r="I27" s="307"/>
      <c r="K27" s="307"/>
      <c r="L27" s="308"/>
      <c r="O27" s="293">
        <v>3</v>
      </c>
    </row>
    <row r="28" spans="1:15" x14ac:dyDescent="0.2">
      <c r="A28" s="302"/>
      <c r="B28" s="303"/>
      <c r="C28" s="304" t="s">
        <v>535</v>
      </c>
      <c r="D28" s="305"/>
      <c r="E28" s="305"/>
      <c r="F28" s="305"/>
      <c r="G28" s="306"/>
      <c r="I28" s="307"/>
      <c r="K28" s="307"/>
      <c r="L28" s="308" t="s">
        <v>535</v>
      </c>
      <c r="O28" s="293">
        <v>3</v>
      </c>
    </row>
    <row r="29" spans="1:15" x14ac:dyDescent="0.2">
      <c r="A29" s="302"/>
      <c r="B29" s="303"/>
      <c r="C29" s="304" t="s">
        <v>536</v>
      </c>
      <c r="D29" s="305"/>
      <c r="E29" s="305"/>
      <c r="F29" s="305"/>
      <c r="G29" s="306"/>
      <c r="I29" s="307"/>
      <c r="K29" s="307"/>
      <c r="L29" s="308" t="s">
        <v>536</v>
      </c>
      <c r="O29" s="293">
        <v>3</v>
      </c>
    </row>
    <row r="30" spans="1:15" x14ac:dyDescent="0.2">
      <c r="A30" s="302"/>
      <c r="B30" s="303"/>
      <c r="C30" s="304" t="s">
        <v>537</v>
      </c>
      <c r="D30" s="305"/>
      <c r="E30" s="305"/>
      <c r="F30" s="305"/>
      <c r="G30" s="306"/>
      <c r="I30" s="307"/>
      <c r="K30" s="307"/>
      <c r="L30" s="308" t="s">
        <v>537</v>
      </c>
      <c r="O30" s="293">
        <v>3</v>
      </c>
    </row>
    <row r="31" spans="1:15" x14ac:dyDescent="0.2">
      <c r="A31" s="302"/>
      <c r="B31" s="303"/>
      <c r="C31" s="304" t="s">
        <v>538</v>
      </c>
      <c r="D31" s="305"/>
      <c r="E31" s="305"/>
      <c r="F31" s="305"/>
      <c r="G31" s="306"/>
      <c r="I31" s="307"/>
      <c r="K31" s="307"/>
      <c r="L31" s="308" t="s">
        <v>538</v>
      </c>
      <c r="O31" s="293">
        <v>3</v>
      </c>
    </row>
    <row r="32" spans="1:15" x14ac:dyDescent="0.2">
      <c r="A32" s="302"/>
      <c r="B32" s="303"/>
      <c r="C32" s="304" t="s">
        <v>539</v>
      </c>
      <c r="D32" s="305"/>
      <c r="E32" s="305"/>
      <c r="F32" s="305"/>
      <c r="G32" s="306"/>
      <c r="I32" s="307"/>
      <c r="K32" s="307"/>
      <c r="L32" s="308" t="s">
        <v>539</v>
      </c>
      <c r="O32" s="293">
        <v>3</v>
      </c>
    </row>
    <row r="33" spans="1:15" x14ac:dyDescent="0.2">
      <c r="A33" s="302"/>
      <c r="B33" s="303"/>
      <c r="C33" s="304" t="s">
        <v>540</v>
      </c>
      <c r="D33" s="305"/>
      <c r="E33" s="305"/>
      <c r="F33" s="305"/>
      <c r="G33" s="306"/>
      <c r="I33" s="307"/>
      <c r="K33" s="307"/>
      <c r="L33" s="308" t="s">
        <v>540</v>
      </c>
      <c r="O33" s="293">
        <v>3</v>
      </c>
    </row>
    <row r="34" spans="1:15" x14ac:dyDescent="0.2">
      <c r="A34" s="302"/>
      <c r="B34" s="303"/>
      <c r="C34" s="304"/>
      <c r="D34" s="305"/>
      <c r="E34" s="305"/>
      <c r="F34" s="305"/>
      <c r="G34" s="306"/>
      <c r="I34" s="307"/>
      <c r="K34" s="307"/>
      <c r="L34" s="308"/>
      <c r="O34" s="293">
        <v>3</v>
      </c>
    </row>
    <row r="35" spans="1:15" x14ac:dyDescent="0.2">
      <c r="A35" s="302"/>
      <c r="B35" s="303"/>
      <c r="C35" s="304" t="s">
        <v>541</v>
      </c>
      <c r="D35" s="305"/>
      <c r="E35" s="305"/>
      <c r="F35" s="305"/>
      <c r="G35" s="306"/>
      <c r="I35" s="307"/>
      <c r="K35" s="307"/>
      <c r="L35" s="308" t="s">
        <v>541</v>
      </c>
      <c r="O35" s="293">
        <v>3</v>
      </c>
    </row>
    <row r="36" spans="1:15" x14ac:dyDescent="0.2">
      <c r="A36" s="302"/>
      <c r="B36" s="303"/>
      <c r="C36" s="304" t="s">
        <v>542</v>
      </c>
      <c r="D36" s="305"/>
      <c r="E36" s="305"/>
      <c r="F36" s="305"/>
      <c r="G36" s="306"/>
      <c r="I36" s="307"/>
      <c r="K36" s="307"/>
      <c r="L36" s="308" t="s">
        <v>542</v>
      </c>
      <c r="O36" s="293">
        <v>3</v>
      </c>
    </row>
    <row r="37" spans="1:15" x14ac:dyDescent="0.2">
      <c r="A37" s="302"/>
      <c r="B37" s="303"/>
      <c r="C37" s="304" t="s">
        <v>543</v>
      </c>
      <c r="D37" s="305"/>
      <c r="E37" s="305"/>
      <c r="F37" s="305"/>
      <c r="G37" s="306"/>
      <c r="I37" s="307"/>
      <c r="K37" s="307"/>
      <c r="L37" s="308" t="s">
        <v>543</v>
      </c>
      <c r="O37" s="293">
        <v>3</v>
      </c>
    </row>
    <row r="38" spans="1:15" x14ac:dyDescent="0.2">
      <c r="A38" s="302"/>
      <c r="B38" s="303"/>
      <c r="C38" s="304" t="s">
        <v>544</v>
      </c>
      <c r="D38" s="305"/>
      <c r="E38" s="305"/>
      <c r="F38" s="305"/>
      <c r="G38" s="306"/>
      <c r="I38" s="307"/>
      <c r="K38" s="307"/>
      <c r="L38" s="308" t="s">
        <v>544</v>
      </c>
      <c r="O38" s="293">
        <v>3</v>
      </c>
    </row>
    <row r="39" spans="1:15" x14ac:dyDescent="0.2">
      <c r="A39" s="302"/>
      <c r="B39" s="303"/>
      <c r="C39" s="304" t="s">
        <v>545</v>
      </c>
      <c r="D39" s="305"/>
      <c r="E39" s="305"/>
      <c r="F39" s="305"/>
      <c r="G39" s="306"/>
      <c r="I39" s="307"/>
      <c r="K39" s="307"/>
      <c r="L39" s="308" t="s">
        <v>545</v>
      </c>
      <c r="O39" s="293">
        <v>3</v>
      </c>
    </row>
    <row r="40" spans="1:15" x14ac:dyDescent="0.2">
      <c r="A40" s="302"/>
      <c r="B40" s="303"/>
      <c r="C40" s="304" t="s">
        <v>546</v>
      </c>
      <c r="D40" s="305"/>
      <c r="E40" s="305"/>
      <c r="F40" s="305"/>
      <c r="G40" s="306"/>
      <c r="I40" s="307"/>
      <c r="K40" s="307"/>
      <c r="L40" s="308" t="s">
        <v>546</v>
      </c>
      <c r="O40" s="293">
        <v>3</v>
      </c>
    </row>
    <row r="41" spans="1:15" x14ac:dyDescent="0.2">
      <c r="A41" s="302"/>
      <c r="B41" s="303"/>
      <c r="C41" s="304"/>
      <c r="D41" s="305"/>
      <c r="E41" s="305"/>
      <c r="F41" s="305"/>
      <c r="G41" s="306"/>
      <c r="I41" s="307"/>
      <c r="K41" s="307"/>
      <c r="L41" s="308"/>
      <c r="O41" s="293">
        <v>3</v>
      </c>
    </row>
    <row r="42" spans="1:15" x14ac:dyDescent="0.2">
      <c r="A42" s="302"/>
      <c r="B42" s="303"/>
      <c r="C42" s="304" t="s">
        <v>547</v>
      </c>
      <c r="D42" s="305"/>
      <c r="E42" s="305"/>
      <c r="F42" s="305"/>
      <c r="G42" s="306"/>
      <c r="I42" s="307"/>
      <c r="K42" s="307"/>
      <c r="L42" s="308" t="s">
        <v>547</v>
      </c>
      <c r="O42" s="293">
        <v>3</v>
      </c>
    </row>
    <row r="43" spans="1:15" x14ac:dyDescent="0.2">
      <c r="A43" s="302"/>
      <c r="B43" s="303"/>
      <c r="C43" s="304" t="s">
        <v>548</v>
      </c>
      <c r="D43" s="305"/>
      <c r="E43" s="305"/>
      <c r="F43" s="305"/>
      <c r="G43" s="306"/>
      <c r="I43" s="307"/>
      <c r="K43" s="307"/>
      <c r="L43" s="308" t="s">
        <v>548</v>
      </c>
      <c r="O43" s="293">
        <v>3</v>
      </c>
    </row>
    <row r="44" spans="1:15" x14ac:dyDescent="0.2">
      <c r="A44" s="302"/>
      <c r="B44" s="303"/>
      <c r="C44" s="304" t="s">
        <v>549</v>
      </c>
      <c r="D44" s="305"/>
      <c r="E44" s="305"/>
      <c r="F44" s="305"/>
      <c r="G44" s="306"/>
      <c r="I44" s="307"/>
      <c r="K44" s="307"/>
      <c r="L44" s="308" t="s">
        <v>549</v>
      </c>
      <c r="O44" s="293">
        <v>3</v>
      </c>
    </row>
    <row r="45" spans="1:15" x14ac:dyDescent="0.2">
      <c r="A45" s="302"/>
      <c r="B45" s="303"/>
      <c r="C45" s="304"/>
      <c r="D45" s="305"/>
      <c r="E45" s="305"/>
      <c r="F45" s="305"/>
      <c r="G45" s="306"/>
      <c r="I45" s="307"/>
      <c r="K45" s="307"/>
      <c r="L45" s="308"/>
      <c r="O45" s="293">
        <v>3</v>
      </c>
    </row>
    <row r="46" spans="1:15" x14ac:dyDescent="0.2">
      <c r="A46" s="302"/>
      <c r="B46" s="303"/>
      <c r="C46" s="304" t="s">
        <v>550</v>
      </c>
      <c r="D46" s="305"/>
      <c r="E46" s="305"/>
      <c r="F46" s="305"/>
      <c r="G46" s="306"/>
      <c r="I46" s="307"/>
      <c r="K46" s="307"/>
      <c r="L46" s="308" t="s">
        <v>550</v>
      </c>
      <c r="O46" s="293">
        <v>3</v>
      </c>
    </row>
    <row r="47" spans="1:15" x14ac:dyDescent="0.2">
      <c r="A47" s="302"/>
      <c r="B47" s="303"/>
      <c r="C47" s="304" t="s">
        <v>551</v>
      </c>
      <c r="D47" s="305"/>
      <c r="E47" s="305"/>
      <c r="F47" s="305"/>
      <c r="G47" s="306"/>
      <c r="I47" s="307"/>
      <c r="K47" s="307"/>
      <c r="L47" s="308" t="s">
        <v>551</v>
      </c>
      <c r="O47" s="293">
        <v>3</v>
      </c>
    </row>
    <row r="48" spans="1:15" x14ac:dyDescent="0.2">
      <c r="A48" s="302"/>
      <c r="B48" s="303"/>
      <c r="C48" s="304" t="s">
        <v>552</v>
      </c>
      <c r="D48" s="305"/>
      <c r="E48" s="305"/>
      <c r="F48" s="305"/>
      <c r="G48" s="306"/>
      <c r="I48" s="307"/>
      <c r="K48" s="307"/>
      <c r="L48" s="308" t="s">
        <v>552</v>
      </c>
      <c r="O48" s="293">
        <v>3</v>
      </c>
    </row>
    <row r="49" spans="1:80" x14ac:dyDescent="0.2">
      <c r="A49" s="302"/>
      <c r="B49" s="303"/>
      <c r="C49" s="304" t="s">
        <v>553</v>
      </c>
      <c r="D49" s="305"/>
      <c r="E49" s="305"/>
      <c r="F49" s="305"/>
      <c r="G49" s="306"/>
      <c r="I49" s="307"/>
      <c r="K49" s="307"/>
      <c r="L49" s="308" t="s">
        <v>553</v>
      </c>
      <c r="O49" s="293">
        <v>3</v>
      </c>
    </row>
    <row r="50" spans="1:80" x14ac:dyDescent="0.2">
      <c r="A50" s="302"/>
      <c r="B50" s="303"/>
      <c r="C50" s="304" t="s">
        <v>554</v>
      </c>
      <c r="D50" s="305"/>
      <c r="E50" s="305"/>
      <c r="F50" s="305"/>
      <c r="G50" s="306"/>
      <c r="I50" s="307"/>
      <c r="K50" s="307"/>
      <c r="L50" s="308" t="s">
        <v>554</v>
      </c>
      <c r="O50" s="293">
        <v>3</v>
      </c>
    </row>
    <row r="51" spans="1:80" x14ac:dyDescent="0.2">
      <c r="A51" s="302"/>
      <c r="B51" s="303"/>
      <c r="C51" s="304"/>
      <c r="D51" s="305"/>
      <c r="E51" s="305"/>
      <c r="F51" s="305"/>
      <c r="G51" s="306"/>
      <c r="I51" s="307"/>
      <c r="K51" s="307"/>
      <c r="L51" s="308"/>
      <c r="O51" s="293">
        <v>3</v>
      </c>
    </row>
    <row r="52" spans="1:80" x14ac:dyDescent="0.2">
      <c r="A52" s="302"/>
      <c r="B52" s="303"/>
      <c r="C52" s="304" t="s">
        <v>528</v>
      </c>
      <c r="D52" s="305"/>
      <c r="E52" s="305"/>
      <c r="F52" s="305"/>
      <c r="G52" s="306"/>
      <c r="I52" s="307"/>
      <c r="K52" s="307"/>
      <c r="L52" s="308" t="s">
        <v>528</v>
      </c>
      <c r="O52" s="293">
        <v>3</v>
      </c>
    </row>
    <row r="53" spans="1:80" x14ac:dyDescent="0.2">
      <c r="A53" s="302"/>
      <c r="B53" s="303"/>
      <c r="C53" s="304" t="s">
        <v>529</v>
      </c>
      <c r="D53" s="305"/>
      <c r="E53" s="305"/>
      <c r="F53" s="305"/>
      <c r="G53" s="306"/>
      <c r="I53" s="307"/>
      <c r="K53" s="307"/>
      <c r="L53" s="308" t="s">
        <v>529</v>
      </c>
      <c r="O53" s="293">
        <v>3</v>
      </c>
    </row>
    <row r="54" spans="1:80" x14ac:dyDescent="0.2">
      <c r="A54" s="302"/>
      <c r="B54" s="303"/>
      <c r="C54" s="304" t="s">
        <v>555</v>
      </c>
      <c r="D54" s="305"/>
      <c r="E54" s="305"/>
      <c r="F54" s="305"/>
      <c r="G54" s="306"/>
      <c r="I54" s="307"/>
      <c r="K54" s="307"/>
      <c r="L54" s="308" t="s">
        <v>555</v>
      </c>
      <c r="O54" s="293">
        <v>3</v>
      </c>
    </row>
    <row r="55" spans="1:80" x14ac:dyDescent="0.2">
      <c r="A55" s="302"/>
      <c r="B55" s="303"/>
      <c r="C55" s="304" t="s">
        <v>556</v>
      </c>
      <c r="D55" s="305"/>
      <c r="E55" s="305"/>
      <c r="F55" s="305"/>
      <c r="G55" s="306"/>
      <c r="I55" s="307"/>
      <c r="K55" s="307"/>
      <c r="L55" s="308" t="s">
        <v>556</v>
      </c>
      <c r="O55" s="293">
        <v>3</v>
      </c>
    </row>
    <row r="56" spans="1:80" x14ac:dyDescent="0.2">
      <c r="A56" s="302"/>
      <c r="B56" s="303"/>
      <c r="C56" s="304" t="s">
        <v>549</v>
      </c>
      <c r="D56" s="305"/>
      <c r="E56" s="305"/>
      <c r="F56" s="305"/>
      <c r="G56" s="306"/>
      <c r="I56" s="307"/>
      <c r="K56" s="307"/>
      <c r="L56" s="308" t="s">
        <v>549</v>
      </c>
      <c r="O56" s="293">
        <v>3</v>
      </c>
    </row>
    <row r="57" spans="1:80" x14ac:dyDescent="0.2">
      <c r="A57" s="302"/>
      <c r="B57" s="303"/>
      <c r="C57" s="304" t="s">
        <v>557</v>
      </c>
      <c r="D57" s="305"/>
      <c r="E57" s="305"/>
      <c r="F57" s="305"/>
      <c r="G57" s="306"/>
      <c r="I57" s="307"/>
      <c r="K57" s="307"/>
      <c r="L57" s="308" t="s">
        <v>557</v>
      </c>
      <c r="O57" s="293">
        <v>3</v>
      </c>
    </row>
    <row r="58" spans="1:80" x14ac:dyDescent="0.2">
      <c r="A58" s="302"/>
      <c r="B58" s="303"/>
      <c r="C58" s="304"/>
      <c r="D58" s="305"/>
      <c r="E58" s="305"/>
      <c r="F58" s="305"/>
      <c r="G58" s="306"/>
      <c r="I58" s="307"/>
      <c r="K58" s="307"/>
      <c r="L58" s="308"/>
      <c r="O58" s="293">
        <v>3</v>
      </c>
    </row>
    <row r="59" spans="1:80" x14ac:dyDescent="0.2">
      <c r="A59" s="302"/>
      <c r="B59" s="303"/>
      <c r="C59" s="304" t="s">
        <v>558</v>
      </c>
      <c r="D59" s="305"/>
      <c r="E59" s="305"/>
      <c r="F59" s="305"/>
      <c r="G59" s="306"/>
      <c r="I59" s="307"/>
      <c r="K59" s="307"/>
      <c r="L59" s="308" t="s">
        <v>558</v>
      </c>
      <c r="O59" s="293">
        <v>3</v>
      </c>
    </row>
    <row r="60" spans="1:80" x14ac:dyDescent="0.2">
      <c r="A60" s="302"/>
      <c r="B60" s="309"/>
      <c r="C60" s="310" t="s">
        <v>98</v>
      </c>
      <c r="D60" s="311"/>
      <c r="E60" s="312">
        <v>1</v>
      </c>
      <c r="F60" s="313"/>
      <c r="G60" s="314"/>
      <c r="H60" s="315"/>
      <c r="I60" s="307"/>
      <c r="J60" s="316"/>
      <c r="K60" s="307"/>
      <c r="M60" s="308">
        <v>1</v>
      </c>
      <c r="O60" s="293"/>
    </row>
    <row r="61" spans="1:80" x14ac:dyDescent="0.2">
      <c r="A61" s="294">
        <v>3</v>
      </c>
      <c r="B61" s="295" t="s">
        <v>559</v>
      </c>
      <c r="C61" s="296" t="s">
        <v>560</v>
      </c>
      <c r="D61" s="297" t="s">
        <v>265</v>
      </c>
      <c r="E61" s="298">
        <v>1</v>
      </c>
      <c r="F61" s="298">
        <v>0</v>
      </c>
      <c r="G61" s="299">
        <f>E61*F61</f>
        <v>0</v>
      </c>
      <c r="H61" s="300">
        <v>5.4000000000000001E-4</v>
      </c>
      <c r="I61" s="301">
        <f>E61*H61</f>
        <v>5.4000000000000001E-4</v>
      </c>
      <c r="J61" s="300"/>
      <c r="K61" s="301">
        <f>E61*J61</f>
        <v>0</v>
      </c>
      <c r="O61" s="293">
        <v>2</v>
      </c>
      <c r="AA61" s="262">
        <v>3</v>
      </c>
      <c r="AB61" s="262">
        <v>7</v>
      </c>
      <c r="AC61" s="262">
        <v>5511001802</v>
      </c>
      <c r="AZ61" s="262">
        <v>1</v>
      </c>
      <c r="BA61" s="262">
        <f>IF(AZ61=1,G61,0)</f>
        <v>0</v>
      </c>
      <c r="BB61" s="262">
        <f>IF(AZ61=2,G61,0)</f>
        <v>0</v>
      </c>
      <c r="BC61" s="262">
        <f>IF(AZ61=3,G61,0)</f>
        <v>0</v>
      </c>
      <c r="BD61" s="262">
        <f>IF(AZ61=4,G61,0)</f>
        <v>0</v>
      </c>
      <c r="BE61" s="262">
        <f>IF(AZ61=5,G61,0)</f>
        <v>0</v>
      </c>
      <c r="CA61" s="293">
        <v>3</v>
      </c>
      <c r="CB61" s="293">
        <v>7</v>
      </c>
    </row>
    <row r="62" spans="1:80" x14ac:dyDescent="0.2">
      <c r="A62" s="302"/>
      <c r="B62" s="303"/>
      <c r="C62" s="304" t="s">
        <v>520</v>
      </c>
      <c r="D62" s="305"/>
      <c r="E62" s="305"/>
      <c r="F62" s="305"/>
      <c r="G62" s="306"/>
      <c r="I62" s="307"/>
      <c r="K62" s="307"/>
      <c r="L62" s="308" t="s">
        <v>520</v>
      </c>
      <c r="O62" s="293">
        <v>3</v>
      </c>
    </row>
    <row r="63" spans="1:80" x14ac:dyDescent="0.2">
      <c r="A63" s="302"/>
      <c r="B63" s="309"/>
      <c r="C63" s="310" t="s">
        <v>98</v>
      </c>
      <c r="D63" s="311"/>
      <c r="E63" s="312">
        <v>1</v>
      </c>
      <c r="F63" s="313"/>
      <c r="G63" s="314"/>
      <c r="H63" s="315"/>
      <c r="I63" s="307"/>
      <c r="J63" s="316"/>
      <c r="K63" s="307"/>
      <c r="M63" s="308">
        <v>1</v>
      </c>
      <c r="O63" s="293"/>
    </row>
    <row r="64" spans="1:80" x14ac:dyDescent="0.2">
      <c r="A64" s="317"/>
      <c r="B64" s="318" t="s">
        <v>101</v>
      </c>
      <c r="C64" s="319" t="s">
        <v>516</v>
      </c>
      <c r="D64" s="320"/>
      <c r="E64" s="321"/>
      <c r="F64" s="322"/>
      <c r="G64" s="323">
        <f>SUM(G7:G63)</f>
        <v>0</v>
      </c>
      <c r="H64" s="324"/>
      <c r="I64" s="325">
        <f>SUM(I7:I63)</f>
        <v>3.9599999999999996E-2</v>
      </c>
      <c r="J64" s="324"/>
      <c r="K64" s="325">
        <f>SUM(K7:K63)</f>
        <v>0</v>
      </c>
      <c r="O64" s="293">
        <v>4</v>
      </c>
      <c r="BA64" s="326">
        <f>SUM(BA7:BA63)</f>
        <v>0</v>
      </c>
      <c r="BB64" s="326">
        <f>SUM(BB7:BB63)</f>
        <v>0</v>
      </c>
      <c r="BC64" s="326">
        <f>SUM(BC7:BC63)</f>
        <v>0</v>
      </c>
      <c r="BD64" s="326">
        <f>SUM(BD7:BD63)</f>
        <v>0</v>
      </c>
      <c r="BE64" s="326">
        <f>SUM(BE7:BE63)</f>
        <v>0</v>
      </c>
    </row>
    <row r="65" spans="1:80" x14ac:dyDescent="0.2">
      <c r="A65" s="283" t="s">
        <v>97</v>
      </c>
      <c r="B65" s="284" t="s">
        <v>453</v>
      </c>
      <c r="C65" s="285" t="s">
        <v>454</v>
      </c>
      <c r="D65" s="286"/>
      <c r="E65" s="287"/>
      <c r="F65" s="287"/>
      <c r="G65" s="288"/>
      <c r="H65" s="289"/>
      <c r="I65" s="290"/>
      <c r="J65" s="291"/>
      <c r="K65" s="292"/>
      <c r="O65" s="293">
        <v>1</v>
      </c>
    </row>
    <row r="66" spans="1:80" ht="22.5" x14ac:dyDescent="0.2">
      <c r="A66" s="294">
        <v>4</v>
      </c>
      <c r="B66" s="295" t="s">
        <v>561</v>
      </c>
      <c r="C66" s="296" t="s">
        <v>562</v>
      </c>
      <c r="D66" s="297" t="s">
        <v>325</v>
      </c>
      <c r="E66" s="298">
        <v>35</v>
      </c>
      <c r="F66" s="298">
        <v>0</v>
      </c>
      <c r="G66" s="299">
        <f>E66*F66</f>
        <v>0</v>
      </c>
      <c r="H66" s="300">
        <v>1E-3</v>
      </c>
      <c r="I66" s="301">
        <f>E66*H66</f>
        <v>3.5000000000000003E-2</v>
      </c>
      <c r="J66" s="300">
        <v>0</v>
      </c>
      <c r="K66" s="301">
        <f>E66*J66</f>
        <v>0</v>
      </c>
      <c r="O66" s="293">
        <v>2</v>
      </c>
      <c r="AA66" s="262">
        <v>1</v>
      </c>
      <c r="AB66" s="262">
        <v>1</v>
      </c>
      <c r="AC66" s="262">
        <v>1</v>
      </c>
      <c r="AZ66" s="262">
        <v>1</v>
      </c>
      <c r="BA66" s="262">
        <f>IF(AZ66=1,G66,0)</f>
        <v>0</v>
      </c>
      <c r="BB66" s="262">
        <f>IF(AZ66=2,G66,0)</f>
        <v>0</v>
      </c>
      <c r="BC66" s="262">
        <f>IF(AZ66=3,G66,0)</f>
        <v>0</v>
      </c>
      <c r="BD66" s="262">
        <f>IF(AZ66=4,G66,0)</f>
        <v>0</v>
      </c>
      <c r="BE66" s="262">
        <f>IF(AZ66=5,G66,0)</f>
        <v>0</v>
      </c>
      <c r="CA66" s="293">
        <v>1</v>
      </c>
      <c r="CB66" s="293">
        <v>1</v>
      </c>
    </row>
    <row r="67" spans="1:80" x14ac:dyDescent="0.2">
      <c r="A67" s="302"/>
      <c r="B67" s="303"/>
      <c r="C67" s="304" t="s">
        <v>563</v>
      </c>
      <c r="D67" s="305"/>
      <c r="E67" s="305"/>
      <c r="F67" s="305"/>
      <c r="G67" s="306"/>
      <c r="I67" s="307"/>
      <c r="K67" s="307"/>
      <c r="L67" s="308" t="s">
        <v>563</v>
      </c>
      <c r="O67" s="293">
        <v>3</v>
      </c>
    </row>
    <row r="68" spans="1:80" x14ac:dyDescent="0.2">
      <c r="A68" s="302"/>
      <c r="B68" s="309"/>
      <c r="C68" s="310" t="s">
        <v>564</v>
      </c>
      <c r="D68" s="311"/>
      <c r="E68" s="312">
        <v>35</v>
      </c>
      <c r="F68" s="313"/>
      <c r="G68" s="314"/>
      <c r="H68" s="315"/>
      <c r="I68" s="307"/>
      <c r="J68" s="316"/>
      <c r="K68" s="307"/>
      <c r="M68" s="308">
        <v>35</v>
      </c>
      <c r="O68" s="293"/>
    </row>
    <row r="69" spans="1:80" x14ac:dyDescent="0.2">
      <c r="A69" s="317"/>
      <c r="B69" s="318" t="s">
        <v>101</v>
      </c>
      <c r="C69" s="319" t="s">
        <v>455</v>
      </c>
      <c r="D69" s="320"/>
      <c r="E69" s="321"/>
      <c r="F69" s="322"/>
      <c r="G69" s="323">
        <f>SUM(G65:G68)</f>
        <v>0</v>
      </c>
      <c r="H69" s="324"/>
      <c r="I69" s="325">
        <f>SUM(I65:I68)</f>
        <v>3.5000000000000003E-2</v>
      </c>
      <c r="J69" s="324"/>
      <c r="K69" s="325">
        <f>SUM(K65:K68)</f>
        <v>0</v>
      </c>
      <c r="O69" s="293">
        <v>4</v>
      </c>
      <c r="BA69" s="326">
        <f>SUM(BA65:BA68)</f>
        <v>0</v>
      </c>
      <c r="BB69" s="326">
        <f>SUM(BB65:BB68)</f>
        <v>0</v>
      </c>
      <c r="BC69" s="326">
        <f>SUM(BC65:BC68)</f>
        <v>0</v>
      </c>
      <c r="BD69" s="326">
        <f>SUM(BD65:BD68)</f>
        <v>0</v>
      </c>
      <c r="BE69" s="326">
        <f>SUM(BE65:BE68)</f>
        <v>0</v>
      </c>
    </row>
    <row r="70" spans="1:80" x14ac:dyDescent="0.2">
      <c r="A70" s="283" t="s">
        <v>97</v>
      </c>
      <c r="B70" s="284" t="s">
        <v>222</v>
      </c>
      <c r="C70" s="285" t="s">
        <v>223</v>
      </c>
      <c r="D70" s="286"/>
      <c r="E70" s="287"/>
      <c r="F70" s="287"/>
      <c r="G70" s="288"/>
      <c r="H70" s="289"/>
      <c r="I70" s="290"/>
      <c r="J70" s="291"/>
      <c r="K70" s="292"/>
      <c r="O70" s="293">
        <v>1</v>
      </c>
    </row>
    <row r="71" spans="1:80" x14ac:dyDescent="0.2">
      <c r="A71" s="294">
        <v>5</v>
      </c>
      <c r="B71" s="295" t="s">
        <v>565</v>
      </c>
      <c r="C71" s="296" t="s">
        <v>566</v>
      </c>
      <c r="D71" s="297" t="s">
        <v>227</v>
      </c>
      <c r="E71" s="298">
        <v>7.46E-2</v>
      </c>
      <c r="F71" s="298">
        <v>0</v>
      </c>
      <c r="G71" s="299">
        <f>E71*F71</f>
        <v>0</v>
      </c>
      <c r="H71" s="300">
        <v>0</v>
      </c>
      <c r="I71" s="301">
        <f>E71*H71</f>
        <v>0</v>
      </c>
      <c r="J71" s="300"/>
      <c r="K71" s="301">
        <f>E71*J71</f>
        <v>0</v>
      </c>
      <c r="O71" s="293">
        <v>2</v>
      </c>
      <c r="AA71" s="262">
        <v>7</v>
      </c>
      <c r="AB71" s="262">
        <v>1</v>
      </c>
      <c r="AC71" s="262">
        <v>2</v>
      </c>
      <c r="AZ71" s="262">
        <v>1</v>
      </c>
      <c r="BA71" s="262">
        <f>IF(AZ71=1,G71,0)</f>
        <v>0</v>
      </c>
      <c r="BB71" s="262">
        <f>IF(AZ71=2,G71,0)</f>
        <v>0</v>
      </c>
      <c r="BC71" s="262">
        <f>IF(AZ71=3,G71,0)</f>
        <v>0</v>
      </c>
      <c r="BD71" s="262">
        <f>IF(AZ71=4,G71,0)</f>
        <v>0</v>
      </c>
      <c r="BE71" s="262">
        <f>IF(AZ71=5,G71,0)</f>
        <v>0</v>
      </c>
      <c r="CA71" s="293">
        <v>7</v>
      </c>
      <c r="CB71" s="293">
        <v>1</v>
      </c>
    </row>
    <row r="72" spans="1:80" x14ac:dyDescent="0.2">
      <c r="A72" s="317"/>
      <c r="B72" s="318" t="s">
        <v>101</v>
      </c>
      <c r="C72" s="319" t="s">
        <v>224</v>
      </c>
      <c r="D72" s="320"/>
      <c r="E72" s="321"/>
      <c r="F72" s="322"/>
      <c r="G72" s="323">
        <f>SUM(G70:G71)</f>
        <v>0</v>
      </c>
      <c r="H72" s="324"/>
      <c r="I72" s="325">
        <f>SUM(I70:I71)</f>
        <v>0</v>
      </c>
      <c r="J72" s="324"/>
      <c r="K72" s="325">
        <f>SUM(K70:K71)</f>
        <v>0</v>
      </c>
      <c r="O72" s="293">
        <v>4</v>
      </c>
      <c r="BA72" s="326">
        <f>SUM(BA70:BA71)</f>
        <v>0</v>
      </c>
      <c r="BB72" s="326">
        <f>SUM(BB70:BB71)</f>
        <v>0</v>
      </c>
      <c r="BC72" s="326">
        <f>SUM(BC70:BC71)</f>
        <v>0</v>
      </c>
      <c r="BD72" s="326">
        <f>SUM(BD70:BD71)</f>
        <v>0</v>
      </c>
      <c r="BE72" s="326">
        <f>SUM(BE70:BE71)</f>
        <v>0</v>
      </c>
    </row>
    <row r="73" spans="1:80" x14ac:dyDescent="0.2">
      <c r="A73" s="283" t="s">
        <v>97</v>
      </c>
      <c r="B73" s="284" t="s">
        <v>567</v>
      </c>
      <c r="C73" s="285" t="s">
        <v>568</v>
      </c>
      <c r="D73" s="286"/>
      <c r="E73" s="287"/>
      <c r="F73" s="287"/>
      <c r="G73" s="288"/>
      <c r="H73" s="289"/>
      <c r="I73" s="290"/>
      <c r="J73" s="291"/>
      <c r="K73" s="292"/>
      <c r="O73" s="293">
        <v>1</v>
      </c>
    </row>
    <row r="74" spans="1:80" x14ac:dyDescent="0.2">
      <c r="A74" s="294">
        <v>6</v>
      </c>
      <c r="B74" s="295" t="s">
        <v>570</v>
      </c>
      <c r="C74" s="296" t="s">
        <v>571</v>
      </c>
      <c r="D74" s="297" t="s">
        <v>202</v>
      </c>
      <c r="E74" s="298">
        <v>2.5</v>
      </c>
      <c r="F74" s="298">
        <v>0</v>
      </c>
      <c r="G74" s="299">
        <f>E74*F74</f>
        <v>0</v>
      </c>
      <c r="H74" s="300">
        <v>6.2E-4</v>
      </c>
      <c r="I74" s="301">
        <f>E74*H74</f>
        <v>1.5499999999999999E-3</v>
      </c>
      <c r="J74" s="300">
        <v>0</v>
      </c>
      <c r="K74" s="301">
        <f>E74*J74</f>
        <v>0</v>
      </c>
      <c r="O74" s="293">
        <v>2</v>
      </c>
      <c r="AA74" s="262">
        <v>1</v>
      </c>
      <c r="AB74" s="262">
        <v>7</v>
      </c>
      <c r="AC74" s="262">
        <v>7</v>
      </c>
      <c r="AZ74" s="262">
        <v>2</v>
      </c>
      <c r="BA74" s="262">
        <f>IF(AZ74=1,G74,0)</f>
        <v>0</v>
      </c>
      <c r="BB74" s="262">
        <f>IF(AZ74=2,G74,0)</f>
        <v>0</v>
      </c>
      <c r="BC74" s="262">
        <f>IF(AZ74=3,G74,0)</f>
        <v>0</v>
      </c>
      <c r="BD74" s="262">
        <f>IF(AZ74=4,G74,0)</f>
        <v>0</v>
      </c>
      <c r="BE74" s="262">
        <f>IF(AZ74=5,G74,0)</f>
        <v>0</v>
      </c>
      <c r="CA74" s="293">
        <v>1</v>
      </c>
      <c r="CB74" s="293">
        <v>7</v>
      </c>
    </row>
    <row r="75" spans="1:80" x14ac:dyDescent="0.2">
      <c r="A75" s="302"/>
      <c r="B75" s="303"/>
      <c r="C75" s="304" t="s">
        <v>572</v>
      </c>
      <c r="D75" s="305"/>
      <c r="E75" s="305"/>
      <c r="F75" s="305"/>
      <c r="G75" s="306"/>
      <c r="I75" s="307"/>
      <c r="K75" s="307"/>
      <c r="L75" s="308" t="s">
        <v>572</v>
      </c>
      <c r="O75" s="293">
        <v>3</v>
      </c>
    </row>
    <row r="76" spans="1:80" x14ac:dyDescent="0.2">
      <c r="A76" s="302"/>
      <c r="B76" s="309"/>
      <c r="C76" s="310" t="s">
        <v>573</v>
      </c>
      <c r="D76" s="311"/>
      <c r="E76" s="312">
        <v>2.5</v>
      </c>
      <c r="F76" s="313"/>
      <c r="G76" s="314"/>
      <c r="H76" s="315"/>
      <c r="I76" s="307"/>
      <c r="J76" s="316"/>
      <c r="K76" s="307"/>
      <c r="M76" s="308" t="s">
        <v>573</v>
      </c>
      <c r="O76" s="293"/>
    </row>
    <row r="77" spans="1:80" x14ac:dyDescent="0.2">
      <c r="A77" s="317"/>
      <c r="B77" s="318" t="s">
        <v>101</v>
      </c>
      <c r="C77" s="319" t="s">
        <v>569</v>
      </c>
      <c r="D77" s="320"/>
      <c r="E77" s="321"/>
      <c r="F77" s="322"/>
      <c r="G77" s="323">
        <f>SUM(G73:G76)</f>
        <v>0</v>
      </c>
      <c r="H77" s="324"/>
      <c r="I77" s="325">
        <f>SUM(I73:I76)</f>
        <v>1.5499999999999999E-3</v>
      </c>
      <c r="J77" s="324"/>
      <c r="K77" s="325">
        <f>SUM(K73:K76)</f>
        <v>0</v>
      </c>
      <c r="O77" s="293">
        <v>4</v>
      </c>
      <c r="BA77" s="326">
        <f>SUM(BA73:BA76)</f>
        <v>0</v>
      </c>
      <c r="BB77" s="326">
        <f>SUM(BB73:BB76)</f>
        <v>0</v>
      </c>
      <c r="BC77" s="326">
        <f>SUM(BC73:BC76)</f>
        <v>0</v>
      </c>
      <c r="BD77" s="326">
        <f>SUM(BD73:BD76)</f>
        <v>0</v>
      </c>
      <c r="BE77" s="326">
        <f>SUM(BE73:BE76)</f>
        <v>0</v>
      </c>
    </row>
    <row r="78" spans="1:80" x14ac:dyDescent="0.2">
      <c r="A78" s="283" t="s">
        <v>97</v>
      </c>
      <c r="B78" s="284" t="s">
        <v>299</v>
      </c>
      <c r="C78" s="285" t="s">
        <v>300</v>
      </c>
      <c r="D78" s="286"/>
      <c r="E78" s="287"/>
      <c r="F78" s="287"/>
      <c r="G78" s="288"/>
      <c r="H78" s="289"/>
      <c r="I78" s="290"/>
      <c r="J78" s="291"/>
      <c r="K78" s="292"/>
      <c r="O78" s="293">
        <v>1</v>
      </c>
    </row>
    <row r="79" spans="1:80" x14ac:dyDescent="0.2">
      <c r="A79" s="294">
        <v>7</v>
      </c>
      <c r="B79" s="295" t="s">
        <v>574</v>
      </c>
      <c r="C79" s="296" t="s">
        <v>575</v>
      </c>
      <c r="D79" s="297" t="s">
        <v>202</v>
      </c>
      <c r="E79" s="298">
        <v>115</v>
      </c>
      <c r="F79" s="298">
        <v>0</v>
      </c>
      <c r="G79" s="299">
        <f>E79*F79</f>
        <v>0</v>
      </c>
      <c r="H79" s="300">
        <v>2.5000000000000001E-4</v>
      </c>
      <c r="I79" s="301">
        <f>E79*H79</f>
        <v>2.8750000000000001E-2</v>
      </c>
      <c r="J79" s="300">
        <v>0</v>
      </c>
      <c r="K79" s="301">
        <f>E79*J79</f>
        <v>0</v>
      </c>
      <c r="O79" s="293">
        <v>2</v>
      </c>
      <c r="AA79" s="262">
        <v>1</v>
      </c>
      <c r="AB79" s="262">
        <v>9</v>
      </c>
      <c r="AC79" s="262">
        <v>9</v>
      </c>
      <c r="AZ79" s="262">
        <v>4</v>
      </c>
      <c r="BA79" s="262">
        <f>IF(AZ79=1,G79,0)</f>
        <v>0</v>
      </c>
      <c r="BB79" s="262">
        <f>IF(AZ79=2,G79,0)</f>
        <v>0</v>
      </c>
      <c r="BC79" s="262">
        <f>IF(AZ79=3,G79,0)</f>
        <v>0</v>
      </c>
      <c r="BD79" s="262">
        <f>IF(AZ79=4,G79,0)</f>
        <v>0</v>
      </c>
      <c r="BE79" s="262">
        <f>IF(AZ79=5,G79,0)</f>
        <v>0</v>
      </c>
      <c r="CA79" s="293">
        <v>1</v>
      </c>
      <c r="CB79" s="293">
        <v>9</v>
      </c>
    </row>
    <row r="80" spans="1:80" x14ac:dyDescent="0.2">
      <c r="A80" s="302"/>
      <c r="B80" s="303"/>
      <c r="C80" s="304" t="s">
        <v>576</v>
      </c>
      <c r="D80" s="305"/>
      <c r="E80" s="305"/>
      <c r="F80" s="305"/>
      <c r="G80" s="306"/>
      <c r="I80" s="307"/>
      <c r="K80" s="307"/>
      <c r="L80" s="308" t="s">
        <v>576</v>
      </c>
      <c r="O80" s="293">
        <v>3</v>
      </c>
    </row>
    <row r="81" spans="1:80" x14ac:dyDescent="0.2">
      <c r="A81" s="302"/>
      <c r="B81" s="309"/>
      <c r="C81" s="310" t="s">
        <v>577</v>
      </c>
      <c r="D81" s="311"/>
      <c r="E81" s="312">
        <v>115</v>
      </c>
      <c r="F81" s="313"/>
      <c r="G81" s="314"/>
      <c r="H81" s="315"/>
      <c r="I81" s="307"/>
      <c r="J81" s="316"/>
      <c r="K81" s="307"/>
      <c r="M81" s="308">
        <v>115</v>
      </c>
      <c r="O81" s="293"/>
    </row>
    <row r="82" spans="1:80" ht="22.5" x14ac:dyDescent="0.2">
      <c r="A82" s="294">
        <v>8</v>
      </c>
      <c r="B82" s="295" t="s">
        <v>578</v>
      </c>
      <c r="C82" s="296" t="s">
        <v>579</v>
      </c>
      <c r="D82" s="297" t="s">
        <v>202</v>
      </c>
      <c r="E82" s="298">
        <v>10</v>
      </c>
      <c r="F82" s="298">
        <v>0</v>
      </c>
      <c r="G82" s="299">
        <f>E82*F82</f>
        <v>0</v>
      </c>
      <c r="H82" s="300">
        <v>6.0000000000000002E-5</v>
      </c>
      <c r="I82" s="301">
        <f>E82*H82</f>
        <v>6.0000000000000006E-4</v>
      </c>
      <c r="J82" s="300">
        <v>0</v>
      </c>
      <c r="K82" s="301">
        <f>E82*J82</f>
        <v>0</v>
      </c>
      <c r="O82" s="293">
        <v>2</v>
      </c>
      <c r="AA82" s="262">
        <v>1</v>
      </c>
      <c r="AB82" s="262">
        <v>9</v>
      </c>
      <c r="AC82" s="262">
        <v>9</v>
      </c>
      <c r="AZ82" s="262">
        <v>4</v>
      </c>
      <c r="BA82" s="262">
        <f>IF(AZ82=1,G82,0)</f>
        <v>0</v>
      </c>
      <c r="BB82" s="262">
        <f>IF(AZ82=2,G82,0)</f>
        <v>0</v>
      </c>
      <c r="BC82" s="262">
        <f>IF(AZ82=3,G82,0)</f>
        <v>0</v>
      </c>
      <c r="BD82" s="262">
        <f>IF(AZ82=4,G82,0)</f>
        <v>0</v>
      </c>
      <c r="BE82" s="262">
        <f>IF(AZ82=5,G82,0)</f>
        <v>0</v>
      </c>
      <c r="CA82" s="293">
        <v>1</v>
      </c>
      <c r="CB82" s="293">
        <v>9</v>
      </c>
    </row>
    <row r="83" spans="1:80" x14ac:dyDescent="0.2">
      <c r="A83" s="302"/>
      <c r="B83" s="303"/>
      <c r="C83" s="304" t="s">
        <v>580</v>
      </c>
      <c r="D83" s="305"/>
      <c r="E83" s="305"/>
      <c r="F83" s="305"/>
      <c r="G83" s="306"/>
      <c r="I83" s="307"/>
      <c r="K83" s="307"/>
      <c r="L83" s="308" t="s">
        <v>580</v>
      </c>
      <c r="O83" s="293">
        <v>3</v>
      </c>
    </row>
    <row r="84" spans="1:80" x14ac:dyDescent="0.2">
      <c r="A84" s="302"/>
      <c r="B84" s="309"/>
      <c r="C84" s="310" t="s">
        <v>367</v>
      </c>
      <c r="D84" s="311"/>
      <c r="E84" s="312">
        <v>10</v>
      </c>
      <c r="F84" s="313"/>
      <c r="G84" s="314"/>
      <c r="H84" s="315"/>
      <c r="I84" s="307"/>
      <c r="J84" s="316"/>
      <c r="K84" s="307"/>
      <c r="M84" s="308">
        <v>10</v>
      </c>
      <c r="O84" s="293"/>
    </row>
    <row r="85" spans="1:80" x14ac:dyDescent="0.2">
      <c r="A85" s="294">
        <v>9</v>
      </c>
      <c r="B85" s="295" t="s">
        <v>581</v>
      </c>
      <c r="C85" s="296" t="s">
        <v>582</v>
      </c>
      <c r="D85" s="297" t="s">
        <v>265</v>
      </c>
      <c r="E85" s="298">
        <v>1</v>
      </c>
      <c r="F85" s="298">
        <v>0</v>
      </c>
      <c r="G85" s="299">
        <f>E85*F85</f>
        <v>0</v>
      </c>
      <c r="H85" s="300">
        <v>0</v>
      </c>
      <c r="I85" s="301">
        <f>E85*H85</f>
        <v>0</v>
      </c>
      <c r="J85" s="300">
        <v>0</v>
      </c>
      <c r="K85" s="301">
        <f>E85*J85</f>
        <v>0</v>
      </c>
      <c r="O85" s="293">
        <v>2</v>
      </c>
      <c r="AA85" s="262">
        <v>1</v>
      </c>
      <c r="AB85" s="262">
        <v>9</v>
      </c>
      <c r="AC85" s="262">
        <v>9</v>
      </c>
      <c r="AZ85" s="262">
        <v>4</v>
      </c>
      <c r="BA85" s="262">
        <f>IF(AZ85=1,G85,0)</f>
        <v>0</v>
      </c>
      <c r="BB85" s="262">
        <f>IF(AZ85=2,G85,0)</f>
        <v>0</v>
      </c>
      <c r="BC85" s="262">
        <f>IF(AZ85=3,G85,0)</f>
        <v>0</v>
      </c>
      <c r="BD85" s="262">
        <f>IF(AZ85=4,G85,0)</f>
        <v>0</v>
      </c>
      <c r="BE85" s="262">
        <f>IF(AZ85=5,G85,0)</f>
        <v>0</v>
      </c>
      <c r="CA85" s="293">
        <v>1</v>
      </c>
      <c r="CB85" s="293">
        <v>9</v>
      </c>
    </row>
    <row r="86" spans="1:80" x14ac:dyDescent="0.2">
      <c r="A86" s="302"/>
      <c r="B86" s="309"/>
      <c r="C86" s="310" t="s">
        <v>98</v>
      </c>
      <c r="D86" s="311"/>
      <c r="E86" s="312">
        <v>1</v>
      </c>
      <c r="F86" s="313"/>
      <c r="G86" s="314"/>
      <c r="H86" s="315"/>
      <c r="I86" s="307"/>
      <c r="J86" s="316"/>
      <c r="K86" s="307"/>
      <c r="M86" s="308">
        <v>1</v>
      </c>
      <c r="O86" s="293"/>
    </row>
    <row r="87" spans="1:80" x14ac:dyDescent="0.2">
      <c r="A87" s="294">
        <v>10</v>
      </c>
      <c r="B87" s="295" t="s">
        <v>583</v>
      </c>
      <c r="C87" s="296" t="s">
        <v>584</v>
      </c>
      <c r="D87" s="297" t="s">
        <v>202</v>
      </c>
      <c r="E87" s="298">
        <v>10</v>
      </c>
      <c r="F87" s="298">
        <v>0</v>
      </c>
      <c r="G87" s="299">
        <f>E87*F87</f>
        <v>0</v>
      </c>
      <c r="H87" s="300">
        <v>0</v>
      </c>
      <c r="I87" s="301">
        <f>E87*H87</f>
        <v>0</v>
      </c>
      <c r="J87" s="300">
        <v>0</v>
      </c>
      <c r="K87" s="301">
        <f>E87*J87</f>
        <v>0</v>
      </c>
      <c r="O87" s="293">
        <v>2</v>
      </c>
      <c r="AA87" s="262">
        <v>1</v>
      </c>
      <c r="AB87" s="262">
        <v>9</v>
      </c>
      <c r="AC87" s="262">
        <v>9</v>
      </c>
      <c r="AZ87" s="262">
        <v>4</v>
      </c>
      <c r="BA87" s="262">
        <f>IF(AZ87=1,G87,0)</f>
        <v>0</v>
      </c>
      <c r="BB87" s="262">
        <f>IF(AZ87=2,G87,0)</f>
        <v>0</v>
      </c>
      <c r="BC87" s="262">
        <f>IF(AZ87=3,G87,0)</f>
        <v>0</v>
      </c>
      <c r="BD87" s="262">
        <f>IF(AZ87=4,G87,0)</f>
        <v>0</v>
      </c>
      <c r="BE87" s="262">
        <f>IF(AZ87=5,G87,0)</f>
        <v>0</v>
      </c>
      <c r="CA87" s="293">
        <v>1</v>
      </c>
      <c r="CB87" s="293">
        <v>9</v>
      </c>
    </row>
    <row r="88" spans="1:80" x14ac:dyDescent="0.2">
      <c r="A88" s="302"/>
      <c r="B88" s="309"/>
      <c r="C88" s="310" t="s">
        <v>367</v>
      </c>
      <c r="D88" s="311"/>
      <c r="E88" s="312">
        <v>10</v>
      </c>
      <c r="F88" s="313"/>
      <c r="G88" s="314"/>
      <c r="H88" s="315"/>
      <c r="I88" s="307"/>
      <c r="J88" s="316"/>
      <c r="K88" s="307"/>
      <c r="M88" s="308">
        <v>10</v>
      </c>
      <c r="O88" s="293"/>
    </row>
    <row r="89" spans="1:80" ht="22.5" x14ac:dyDescent="0.2">
      <c r="A89" s="294">
        <v>11</v>
      </c>
      <c r="B89" s="295" t="s">
        <v>585</v>
      </c>
      <c r="C89" s="296" t="s">
        <v>586</v>
      </c>
      <c r="D89" s="297" t="s">
        <v>202</v>
      </c>
      <c r="E89" s="298">
        <v>10</v>
      </c>
      <c r="F89" s="298">
        <v>0</v>
      </c>
      <c r="G89" s="299">
        <f>E89*F89</f>
        <v>0</v>
      </c>
      <c r="H89" s="300">
        <v>2.1000000000000001E-4</v>
      </c>
      <c r="I89" s="301">
        <f>E89*H89</f>
        <v>2.1000000000000003E-3</v>
      </c>
      <c r="J89" s="300">
        <v>0</v>
      </c>
      <c r="K89" s="301">
        <f>E89*J89</f>
        <v>0</v>
      </c>
      <c r="O89" s="293">
        <v>2</v>
      </c>
      <c r="AA89" s="262">
        <v>1</v>
      </c>
      <c r="AB89" s="262">
        <v>9</v>
      </c>
      <c r="AC89" s="262">
        <v>9</v>
      </c>
      <c r="AZ89" s="262">
        <v>4</v>
      </c>
      <c r="BA89" s="262">
        <f>IF(AZ89=1,G89,0)</f>
        <v>0</v>
      </c>
      <c r="BB89" s="262">
        <f>IF(AZ89=2,G89,0)</f>
        <v>0</v>
      </c>
      <c r="BC89" s="262">
        <f>IF(AZ89=3,G89,0)</f>
        <v>0</v>
      </c>
      <c r="BD89" s="262">
        <f>IF(AZ89=4,G89,0)</f>
        <v>0</v>
      </c>
      <c r="BE89" s="262">
        <f>IF(AZ89=5,G89,0)</f>
        <v>0</v>
      </c>
      <c r="CA89" s="293">
        <v>1</v>
      </c>
      <c r="CB89" s="293">
        <v>9</v>
      </c>
    </row>
    <row r="90" spans="1:80" x14ac:dyDescent="0.2">
      <c r="A90" s="302"/>
      <c r="B90" s="303"/>
      <c r="C90" s="304" t="s">
        <v>580</v>
      </c>
      <c r="D90" s="305"/>
      <c r="E90" s="305"/>
      <c r="F90" s="305"/>
      <c r="G90" s="306"/>
      <c r="I90" s="307"/>
      <c r="K90" s="307"/>
      <c r="L90" s="308" t="s">
        <v>580</v>
      </c>
      <c r="O90" s="293">
        <v>3</v>
      </c>
    </row>
    <row r="91" spans="1:80" x14ac:dyDescent="0.2">
      <c r="A91" s="302"/>
      <c r="B91" s="309"/>
      <c r="C91" s="310" t="s">
        <v>367</v>
      </c>
      <c r="D91" s="311"/>
      <c r="E91" s="312">
        <v>10</v>
      </c>
      <c r="F91" s="313"/>
      <c r="G91" s="314"/>
      <c r="H91" s="315"/>
      <c r="I91" s="307"/>
      <c r="J91" s="316"/>
      <c r="K91" s="307"/>
      <c r="M91" s="308">
        <v>10</v>
      </c>
      <c r="O91" s="293"/>
    </row>
    <row r="92" spans="1:80" ht="22.5" x14ac:dyDescent="0.2">
      <c r="A92" s="294">
        <v>12</v>
      </c>
      <c r="B92" s="295" t="s">
        <v>587</v>
      </c>
      <c r="C92" s="296" t="s">
        <v>588</v>
      </c>
      <c r="D92" s="297" t="s">
        <v>202</v>
      </c>
      <c r="E92" s="298">
        <v>115</v>
      </c>
      <c r="F92" s="298">
        <v>0</v>
      </c>
      <c r="G92" s="299">
        <f>E92*F92</f>
        <v>0</v>
      </c>
      <c r="H92" s="300">
        <v>2.1000000000000001E-4</v>
      </c>
      <c r="I92" s="301">
        <f>E92*H92</f>
        <v>2.4150000000000001E-2</v>
      </c>
      <c r="J92" s="300">
        <v>0</v>
      </c>
      <c r="K92" s="301">
        <f>E92*J92</f>
        <v>0</v>
      </c>
      <c r="O92" s="293">
        <v>2</v>
      </c>
      <c r="AA92" s="262">
        <v>1</v>
      </c>
      <c r="AB92" s="262">
        <v>9</v>
      </c>
      <c r="AC92" s="262">
        <v>9</v>
      </c>
      <c r="AZ92" s="262">
        <v>4</v>
      </c>
      <c r="BA92" s="262">
        <f>IF(AZ92=1,G92,0)</f>
        <v>0</v>
      </c>
      <c r="BB92" s="262">
        <f>IF(AZ92=2,G92,0)</f>
        <v>0</v>
      </c>
      <c r="BC92" s="262">
        <f>IF(AZ92=3,G92,0)</f>
        <v>0</v>
      </c>
      <c r="BD92" s="262">
        <f>IF(AZ92=4,G92,0)</f>
        <v>0</v>
      </c>
      <c r="BE92" s="262">
        <f>IF(AZ92=5,G92,0)</f>
        <v>0</v>
      </c>
      <c r="CA92" s="293">
        <v>1</v>
      </c>
      <c r="CB92" s="293">
        <v>9</v>
      </c>
    </row>
    <row r="93" spans="1:80" x14ac:dyDescent="0.2">
      <c r="A93" s="302"/>
      <c r="B93" s="303"/>
      <c r="C93" s="304" t="s">
        <v>580</v>
      </c>
      <c r="D93" s="305"/>
      <c r="E93" s="305"/>
      <c r="F93" s="305"/>
      <c r="G93" s="306"/>
      <c r="I93" s="307"/>
      <c r="K93" s="307"/>
      <c r="L93" s="308" t="s">
        <v>580</v>
      </c>
      <c r="O93" s="293">
        <v>3</v>
      </c>
    </row>
    <row r="94" spans="1:80" x14ac:dyDescent="0.2">
      <c r="A94" s="302"/>
      <c r="B94" s="309"/>
      <c r="C94" s="310" t="s">
        <v>589</v>
      </c>
      <c r="D94" s="311"/>
      <c r="E94" s="312">
        <v>105</v>
      </c>
      <c r="F94" s="313"/>
      <c r="G94" s="314"/>
      <c r="H94" s="315"/>
      <c r="I94" s="307"/>
      <c r="J94" s="316"/>
      <c r="K94" s="307"/>
      <c r="M94" s="308" t="s">
        <v>589</v>
      </c>
      <c r="O94" s="293"/>
    </row>
    <row r="95" spans="1:80" x14ac:dyDescent="0.2">
      <c r="A95" s="302"/>
      <c r="B95" s="309"/>
      <c r="C95" s="310" t="s">
        <v>590</v>
      </c>
      <c r="D95" s="311"/>
      <c r="E95" s="312">
        <v>10</v>
      </c>
      <c r="F95" s="313"/>
      <c r="G95" s="314"/>
      <c r="H95" s="315"/>
      <c r="I95" s="307"/>
      <c r="J95" s="316"/>
      <c r="K95" s="307"/>
      <c r="M95" s="308" t="s">
        <v>590</v>
      </c>
      <c r="O95" s="293"/>
    </row>
    <row r="96" spans="1:80" x14ac:dyDescent="0.2">
      <c r="A96" s="317"/>
      <c r="B96" s="318" t="s">
        <v>101</v>
      </c>
      <c r="C96" s="319" t="s">
        <v>301</v>
      </c>
      <c r="D96" s="320"/>
      <c r="E96" s="321"/>
      <c r="F96" s="322"/>
      <c r="G96" s="323">
        <f>SUM(G78:G95)</f>
        <v>0</v>
      </c>
      <c r="H96" s="324"/>
      <c r="I96" s="325">
        <f>SUM(I78:I95)</f>
        <v>5.5599999999999997E-2</v>
      </c>
      <c r="J96" s="324"/>
      <c r="K96" s="325">
        <f>SUM(K78:K95)</f>
        <v>0</v>
      </c>
      <c r="O96" s="293">
        <v>4</v>
      </c>
      <c r="BA96" s="326">
        <f>SUM(BA78:BA95)</f>
        <v>0</v>
      </c>
      <c r="BB96" s="326">
        <f>SUM(BB78:BB95)</f>
        <v>0</v>
      </c>
      <c r="BC96" s="326">
        <f>SUM(BC78:BC95)</f>
        <v>0</v>
      </c>
      <c r="BD96" s="326">
        <f>SUM(BD78:BD95)</f>
        <v>0</v>
      </c>
      <c r="BE96" s="326">
        <f>SUM(BE78:BE95)</f>
        <v>0</v>
      </c>
    </row>
    <row r="97" spans="1:80" x14ac:dyDescent="0.2">
      <c r="A97" s="283" t="s">
        <v>97</v>
      </c>
      <c r="B97" s="284" t="s">
        <v>228</v>
      </c>
      <c r="C97" s="285" t="s">
        <v>229</v>
      </c>
      <c r="D97" s="286"/>
      <c r="E97" s="287"/>
      <c r="F97" s="287"/>
      <c r="G97" s="288"/>
      <c r="H97" s="289"/>
      <c r="I97" s="290"/>
      <c r="J97" s="291"/>
      <c r="K97" s="292"/>
      <c r="O97" s="293">
        <v>1</v>
      </c>
    </row>
    <row r="98" spans="1:80" ht="22.5" x14ac:dyDescent="0.2">
      <c r="A98" s="294">
        <v>13</v>
      </c>
      <c r="B98" s="295" t="s">
        <v>231</v>
      </c>
      <c r="C98" s="296" t="s">
        <v>232</v>
      </c>
      <c r="D98" s="297" t="s">
        <v>233</v>
      </c>
      <c r="E98" s="298">
        <v>12.4</v>
      </c>
      <c r="F98" s="298">
        <v>0</v>
      </c>
      <c r="G98" s="299">
        <f>E98*F98</f>
        <v>0</v>
      </c>
      <c r="H98" s="300">
        <v>0</v>
      </c>
      <c r="I98" s="301">
        <f>E98*H98</f>
        <v>0</v>
      </c>
      <c r="J98" s="300">
        <v>0</v>
      </c>
      <c r="K98" s="301">
        <f>E98*J98</f>
        <v>0</v>
      </c>
      <c r="O98" s="293">
        <v>2</v>
      </c>
      <c r="AA98" s="262">
        <v>1</v>
      </c>
      <c r="AB98" s="262">
        <v>1</v>
      </c>
      <c r="AC98" s="262">
        <v>1</v>
      </c>
      <c r="AZ98" s="262">
        <v>4</v>
      </c>
      <c r="BA98" s="262">
        <f>IF(AZ98=1,G98,0)</f>
        <v>0</v>
      </c>
      <c r="BB98" s="262">
        <f>IF(AZ98=2,G98,0)</f>
        <v>0</v>
      </c>
      <c r="BC98" s="262">
        <f>IF(AZ98=3,G98,0)</f>
        <v>0</v>
      </c>
      <c r="BD98" s="262">
        <f>IF(AZ98=4,G98,0)</f>
        <v>0</v>
      </c>
      <c r="BE98" s="262">
        <f>IF(AZ98=5,G98,0)</f>
        <v>0</v>
      </c>
      <c r="CA98" s="293">
        <v>1</v>
      </c>
      <c r="CB98" s="293">
        <v>1</v>
      </c>
    </row>
    <row r="99" spans="1:80" x14ac:dyDescent="0.2">
      <c r="A99" s="302"/>
      <c r="B99" s="303"/>
      <c r="C99" s="304" t="s">
        <v>234</v>
      </c>
      <c r="D99" s="305"/>
      <c r="E99" s="305"/>
      <c r="F99" s="305"/>
      <c r="G99" s="306"/>
      <c r="I99" s="307"/>
      <c r="K99" s="307"/>
      <c r="L99" s="308" t="s">
        <v>234</v>
      </c>
      <c r="O99" s="293">
        <v>3</v>
      </c>
    </row>
    <row r="100" spans="1:80" ht="22.5" x14ac:dyDescent="0.2">
      <c r="A100" s="302"/>
      <c r="B100" s="303"/>
      <c r="C100" s="304" t="s">
        <v>235</v>
      </c>
      <c r="D100" s="305"/>
      <c r="E100" s="305"/>
      <c r="F100" s="305"/>
      <c r="G100" s="306"/>
      <c r="I100" s="307"/>
      <c r="K100" s="307"/>
      <c r="L100" s="308" t="s">
        <v>235</v>
      </c>
      <c r="O100" s="293">
        <v>3</v>
      </c>
    </row>
    <row r="101" spans="1:80" x14ac:dyDescent="0.2">
      <c r="A101" s="302"/>
      <c r="B101" s="309"/>
      <c r="C101" s="310" t="s">
        <v>591</v>
      </c>
      <c r="D101" s="311"/>
      <c r="E101" s="312">
        <v>12.4</v>
      </c>
      <c r="F101" s="313"/>
      <c r="G101" s="314"/>
      <c r="H101" s="315"/>
      <c r="I101" s="307"/>
      <c r="J101" s="316"/>
      <c r="K101" s="307"/>
      <c r="M101" s="308" t="s">
        <v>591</v>
      </c>
      <c r="O101" s="293"/>
    </row>
    <row r="102" spans="1:80" ht="22.5" x14ac:dyDescent="0.2">
      <c r="A102" s="294">
        <v>14</v>
      </c>
      <c r="B102" s="295" t="s">
        <v>362</v>
      </c>
      <c r="C102" s="296" t="s">
        <v>363</v>
      </c>
      <c r="D102" s="297" t="s">
        <v>242</v>
      </c>
      <c r="E102" s="298">
        <v>0.12</v>
      </c>
      <c r="F102" s="298">
        <v>0</v>
      </c>
      <c r="G102" s="299">
        <f>E102*F102</f>
        <v>0</v>
      </c>
      <c r="H102" s="300">
        <v>1.124E-2</v>
      </c>
      <c r="I102" s="301">
        <f>E102*H102</f>
        <v>1.3488E-3</v>
      </c>
      <c r="J102" s="300">
        <v>0</v>
      </c>
      <c r="K102" s="301">
        <f>E102*J102</f>
        <v>0</v>
      </c>
      <c r="O102" s="293">
        <v>2</v>
      </c>
      <c r="AA102" s="262">
        <v>1</v>
      </c>
      <c r="AB102" s="262">
        <v>9</v>
      </c>
      <c r="AC102" s="262">
        <v>9</v>
      </c>
      <c r="AZ102" s="262">
        <v>4</v>
      </c>
      <c r="BA102" s="262">
        <f>IF(AZ102=1,G102,0)</f>
        <v>0</v>
      </c>
      <c r="BB102" s="262">
        <f>IF(AZ102=2,G102,0)</f>
        <v>0</v>
      </c>
      <c r="BC102" s="262">
        <f>IF(AZ102=3,G102,0)</f>
        <v>0</v>
      </c>
      <c r="BD102" s="262">
        <f>IF(AZ102=4,G102,0)</f>
        <v>0</v>
      </c>
      <c r="BE102" s="262">
        <f>IF(AZ102=5,G102,0)</f>
        <v>0</v>
      </c>
      <c r="CA102" s="293">
        <v>1</v>
      </c>
      <c r="CB102" s="293">
        <v>9</v>
      </c>
    </row>
    <row r="103" spans="1:80" x14ac:dyDescent="0.2">
      <c r="A103" s="302"/>
      <c r="B103" s="303"/>
      <c r="C103" s="304" t="s">
        <v>592</v>
      </c>
      <c r="D103" s="305"/>
      <c r="E103" s="305"/>
      <c r="F103" s="305"/>
      <c r="G103" s="306"/>
      <c r="I103" s="307"/>
      <c r="K103" s="307"/>
      <c r="L103" s="308" t="s">
        <v>592</v>
      </c>
      <c r="O103" s="293">
        <v>3</v>
      </c>
    </row>
    <row r="104" spans="1:80" x14ac:dyDescent="0.2">
      <c r="A104" s="302"/>
      <c r="B104" s="309"/>
      <c r="C104" s="310" t="s">
        <v>593</v>
      </c>
      <c r="D104" s="311"/>
      <c r="E104" s="312">
        <v>0.12</v>
      </c>
      <c r="F104" s="313"/>
      <c r="G104" s="314"/>
      <c r="H104" s="315"/>
      <c r="I104" s="307"/>
      <c r="J104" s="316"/>
      <c r="K104" s="307"/>
      <c r="M104" s="308" t="s">
        <v>593</v>
      </c>
      <c r="O104" s="293"/>
    </row>
    <row r="105" spans="1:80" x14ac:dyDescent="0.2">
      <c r="A105" s="294">
        <v>15</v>
      </c>
      <c r="B105" s="295" t="s">
        <v>594</v>
      </c>
      <c r="C105" s="296" t="s">
        <v>595</v>
      </c>
      <c r="D105" s="297" t="s">
        <v>202</v>
      </c>
      <c r="E105" s="298">
        <v>115</v>
      </c>
      <c r="F105" s="298">
        <v>0</v>
      </c>
      <c r="G105" s="299">
        <f>E105*F105</f>
        <v>0</v>
      </c>
      <c r="H105" s="300">
        <v>0</v>
      </c>
      <c r="I105" s="301">
        <f>E105*H105</f>
        <v>0</v>
      </c>
      <c r="J105" s="300">
        <v>0</v>
      </c>
      <c r="K105" s="301">
        <f>E105*J105</f>
        <v>0</v>
      </c>
      <c r="O105" s="293">
        <v>2</v>
      </c>
      <c r="AA105" s="262">
        <v>1</v>
      </c>
      <c r="AB105" s="262">
        <v>9</v>
      </c>
      <c r="AC105" s="262">
        <v>9</v>
      </c>
      <c r="AZ105" s="262">
        <v>4</v>
      </c>
      <c r="BA105" s="262">
        <f>IF(AZ105=1,G105,0)</f>
        <v>0</v>
      </c>
      <c r="BB105" s="262">
        <f>IF(AZ105=2,G105,0)</f>
        <v>0</v>
      </c>
      <c r="BC105" s="262">
        <f>IF(AZ105=3,G105,0)</f>
        <v>0</v>
      </c>
      <c r="BD105" s="262">
        <f>IF(AZ105=4,G105,0)</f>
        <v>0</v>
      </c>
      <c r="BE105" s="262">
        <f>IF(AZ105=5,G105,0)</f>
        <v>0</v>
      </c>
      <c r="CA105" s="293">
        <v>1</v>
      </c>
      <c r="CB105" s="293">
        <v>9</v>
      </c>
    </row>
    <row r="106" spans="1:80" x14ac:dyDescent="0.2">
      <c r="A106" s="302"/>
      <c r="B106" s="303"/>
      <c r="C106" s="304" t="s">
        <v>596</v>
      </c>
      <c r="D106" s="305"/>
      <c r="E106" s="305"/>
      <c r="F106" s="305"/>
      <c r="G106" s="306"/>
      <c r="I106" s="307"/>
      <c r="K106" s="307"/>
      <c r="L106" s="308" t="s">
        <v>596</v>
      </c>
      <c r="O106" s="293">
        <v>3</v>
      </c>
    </row>
    <row r="107" spans="1:80" x14ac:dyDescent="0.2">
      <c r="A107" s="302"/>
      <c r="B107" s="309"/>
      <c r="C107" s="310" t="s">
        <v>577</v>
      </c>
      <c r="D107" s="311"/>
      <c r="E107" s="312">
        <v>115</v>
      </c>
      <c r="F107" s="313"/>
      <c r="G107" s="314"/>
      <c r="H107" s="315"/>
      <c r="I107" s="307"/>
      <c r="J107" s="316"/>
      <c r="K107" s="307"/>
      <c r="M107" s="308">
        <v>115</v>
      </c>
      <c r="O107" s="293"/>
    </row>
    <row r="108" spans="1:80" ht="22.5" x14ac:dyDescent="0.2">
      <c r="A108" s="294">
        <v>16</v>
      </c>
      <c r="B108" s="295" t="s">
        <v>597</v>
      </c>
      <c r="C108" s="296" t="s">
        <v>598</v>
      </c>
      <c r="D108" s="297" t="s">
        <v>202</v>
      </c>
      <c r="E108" s="298">
        <v>115</v>
      </c>
      <c r="F108" s="298">
        <v>0</v>
      </c>
      <c r="G108" s="299">
        <f>E108*F108</f>
        <v>0</v>
      </c>
      <c r="H108" s="300">
        <v>4.7699999999999999E-2</v>
      </c>
      <c r="I108" s="301">
        <f>E108*H108</f>
        <v>5.4855</v>
      </c>
      <c r="J108" s="300">
        <v>0</v>
      </c>
      <c r="K108" s="301">
        <f>E108*J108</f>
        <v>0</v>
      </c>
      <c r="O108" s="293">
        <v>2</v>
      </c>
      <c r="AA108" s="262">
        <v>1</v>
      </c>
      <c r="AB108" s="262">
        <v>0</v>
      </c>
      <c r="AC108" s="262">
        <v>0</v>
      </c>
      <c r="AZ108" s="262">
        <v>4</v>
      </c>
      <c r="BA108" s="262">
        <f>IF(AZ108=1,G108,0)</f>
        <v>0</v>
      </c>
      <c r="BB108" s="262">
        <f>IF(AZ108=2,G108,0)</f>
        <v>0</v>
      </c>
      <c r="BC108" s="262">
        <f>IF(AZ108=3,G108,0)</f>
        <v>0</v>
      </c>
      <c r="BD108" s="262">
        <f>IF(AZ108=4,G108,0)</f>
        <v>0</v>
      </c>
      <c r="BE108" s="262">
        <f>IF(AZ108=5,G108,0)</f>
        <v>0</v>
      </c>
      <c r="CA108" s="293">
        <v>1</v>
      </c>
      <c r="CB108" s="293">
        <v>0</v>
      </c>
    </row>
    <row r="109" spans="1:80" x14ac:dyDescent="0.2">
      <c r="A109" s="302"/>
      <c r="B109" s="309"/>
      <c r="C109" s="310" t="s">
        <v>577</v>
      </c>
      <c r="D109" s="311"/>
      <c r="E109" s="312">
        <v>115</v>
      </c>
      <c r="F109" s="313"/>
      <c r="G109" s="314"/>
      <c r="H109" s="315"/>
      <c r="I109" s="307"/>
      <c r="J109" s="316"/>
      <c r="K109" s="307"/>
      <c r="M109" s="308">
        <v>115</v>
      </c>
      <c r="O109" s="293"/>
    </row>
    <row r="110" spans="1:80" ht="22.5" x14ac:dyDescent="0.2">
      <c r="A110" s="294">
        <v>17</v>
      </c>
      <c r="B110" s="295" t="s">
        <v>371</v>
      </c>
      <c r="C110" s="296" t="s">
        <v>372</v>
      </c>
      <c r="D110" s="297" t="s">
        <v>202</v>
      </c>
      <c r="E110" s="298">
        <v>115</v>
      </c>
      <c r="F110" s="298">
        <v>0</v>
      </c>
      <c r="G110" s="299">
        <f>E110*F110</f>
        <v>0</v>
      </c>
      <c r="H110" s="300">
        <v>6.0000000000000002E-5</v>
      </c>
      <c r="I110" s="301">
        <f>E110*H110</f>
        <v>6.8999999999999999E-3</v>
      </c>
      <c r="J110" s="300">
        <v>0</v>
      </c>
      <c r="K110" s="301">
        <f>E110*J110</f>
        <v>0</v>
      </c>
      <c r="O110" s="293">
        <v>2</v>
      </c>
      <c r="AA110" s="262">
        <v>1</v>
      </c>
      <c r="AB110" s="262">
        <v>9</v>
      </c>
      <c r="AC110" s="262">
        <v>9</v>
      </c>
      <c r="AZ110" s="262">
        <v>4</v>
      </c>
      <c r="BA110" s="262">
        <f>IF(AZ110=1,G110,0)</f>
        <v>0</v>
      </c>
      <c r="BB110" s="262">
        <f>IF(AZ110=2,G110,0)</f>
        <v>0</v>
      </c>
      <c r="BC110" s="262">
        <f>IF(AZ110=3,G110,0)</f>
        <v>0</v>
      </c>
      <c r="BD110" s="262">
        <f>IF(AZ110=4,G110,0)</f>
        <v>0</v>
      </c>
      <c r="BE110" s="262">
        <f>IF(AZ110=5,G110,0)</f>
        <v>0</v>
      </c>
      <c r="CA110" s="293">
        <v>1</v>
      </c>
      <c r="CB110" s="293">
        <v>9</v>
      </c>
    </row>
    <row r="111" spans="1:80" x14ac:dyDescent="0.2">
      <c r="A111" s="302"/>
      <c r="B111" s="309"/>
      <c r="C111" s="310" t="s">
        <v>577</v>
      </c>
      <c r="D111" s="311"/>
      <c r="E111" s="312">
        <v>115</v>
      </c>
      <c r="F111" s="313"/>
      <c r="G111" s="314"/>
      <c r="H111" s="315"/>
      <c r="I111" s="307"/>
      <c r="J111" s="316"/>
      <c r="K111" s="307"/>
      <c r="M111" s="308">
        <v>115</v>
      </c>
      <c r="O111" s="293"/>
    </row>
    <row r="112" spans="1:80" x14ac:dyDescent="0.2">
      <c r="A112" s="294">
        <v>18</v>
      </c>
      <c r="B112" s="295" t="s">
        <v>599</v>
      </c>
      <c r="C112" s="296" t="s">
        <v>600</v>
      </c>
      <c r="D112" s="297" t="s">
        <v>202</v>
      </c>
      <c r="E112" s="298">
        <v>115</v>
      </c>
      <c r="F112" s="298">
        <v>0</v>
      </c>
      <c r="G112" s="299">
        <f>E112*F112</f>
        <v>0</v>
      </c>
      <c r="H112" s="300">
        <v>0</v>
      </c>
      <c r="I112" s="301">
        <f>E112*H112</f>
        <v>0</v>
      </c>
      <c r="J112" s="300">
        <v>0</v>
      </c>
      <c r="K112" s="301">
        <f>E112*J112</f>
        <v>0</v>
      </c>
      <c r="O112" s="293">
        <v>2</v>
      </c>
      <c r="AA112" s="262">
        <v>1</v>
      </c>
      <c r="AB112" s="262">
        <v>9</v>
      </c>
      <c r="AC112" s="262">
        <v>9</v>
      </c>
      <c r="AZ112" s="262">
        <v>4</v>
      </c>
      <c r="BA112" s="262">
        <f>IF(AZ112=1,G112,0)</f>
        <v>0</v>
      </c>
      <c r="BB112" s="262">
        <f>IF(AZ112=2,G112,0)</f>
        <v>0</v>
      </c>
      <c r="BC112" s="262">
        <f>IF(AZ112=3,G112,0)</f>
        <v>0</v>
      </c>
      <c r="BD112" s="262">
        <f>IF(AZ112=4,G112,0)</f>
        <v>0</v>
      </c>
      <c r="BE112" s="262">
        <f>IF(AZ112=5,G112,0)</f>
        <v>0</v>
      </c>
      <c r="CA112" s="293">
        <v>1</v>
      </c>
      <c r="CB112" s="293">
        <v>9</v>
      </c>
    </row>
    <row r="113" spans="1:57" x14ac:dyDescent="0.2">
      <c r="A113" s="302"/>
      <c r="B113" s="309"/>
      <c r="C113" s="310" t="s">
        <v>577</v>
      </c>
      <c r="D113" s="311"/>
      <c r="E113" s="312">
        <v>115</v>
      </c>
      <c r="F113" s="313"/>
      <c r="G113" s="314"/>
      <c r="H113" s="315"/>
      <c r="I113" s="307"/>
      <c r="J113" s="316"/>
      <c r="K113" s="307"/>
      <c r="M113" s="308">
        <v>115</v>
      </c>
      <c r="O113" s="293"/>
    </row>
    <row r="114" spans="1:57" x14ac:dyDescent="0.2">
      <c r="A114" s="317"/>
      <c r="B114" s="318" t="s">
        <v>101</v>
      </c>
      <c r="C114" s="319" t="s">
        <v>230</v>
      </c>
      <c r="D114" s="320"/>
      <c r="E114" s="321"/>
      <c r="F114" s="322"/>
      <c r="G114" s="323">
        <f>SUM(G97:G113)</f>
        <v>0</v>
      </c>
      <c r="H114" s="324"/>
      <c r="I114" s="325">
        <f>SUM(I97:I113)</f>
        <v>5.4937487999999997</v>
      </c>
      <c r="J114" s="324"/>
      <c r="K114" s="325">
        <f>SUM(K97:K113)</f>
        <v>0</v>
      </c>
      <c r="O114" s="293">
        <v>4</v>
      </c>
      <c r="BA114" s="326">
        <f>SUM(BA97:BA113)</f>
        <v>0</v>
      </c>
      <c r="BB114" s="326">
        <f>SUM(BB97:BB113)</f>
        <v>0</v>
      </c>
      <c r="BC114" s="326">
        <f>SUM(BC97:BC113)</f>
        <v>0</v>
      </c>
      <c r="BD114" s="326">
        <f>SUM(BD97:BD113)</f>
        <v>0</v>
      </c>
      <c r="BE114" s="326">
        <f>SUM(BE97:BE113)</f>
        <v>0</v>
      </c>
    </row>
    <row r="115" spans="1:57" x14ac:dyDescent="0.2">
      <c r="E115" s="262"/>
    </row>
    <row r="116" spans="1:57" x14ac:dyDescent="0.2">
      <c r="E116" s="262"/>
    </row>
    <row r="117" spans="1:57" x14ac:dyDescent="0.2">
      <c r="E117" s="262"/>
    </row>
    <row r="118" spans="1:57" x14ac:dyDescent="0.2">
      <c r="E118" s="262"/>
    </row>
    <row r="119" spans="1:57" x14ac:dyDescent="0.2">
      <c r="E119" s="262"/>
    </row>
    <row r="120" spans="1:57" x14ac:dyDescent="0.2">
      <c r="E120" s="262"/>
    </row>
    <row r="121" spans="1:57" x14ac:dyDescent="0.2">
      <c r="E121" s="262"/>
    </row>
    <row r="122" spans="1:57" x14ac:dyDescent="0.2">
      <c r="E122" s="262"/>
    </row>
    <row r="123" spans="1:57" x14ac:dyDescent="0.2">
      <c r="E123" s="262"/>
    </row>
    <row r="124" spans="1:57" x14ac:dyDescent="0.2">
      <c r="E124" s="262"/>
    </row>
    <row r="125" spans="1:57" x14ac:dyDescent="0.2">
      <c r="E125" s="262"/>
    </row>
    <row r="126" spans="1:57" x14ac:dyDescent="0.2">
      <c r="E126" s="262"/>
    </row>
    <row r="127" spans="1:57" x14ac:dyDescent="0.2">
      <c r="E127" s="262"/>
    </row>
    <row r="128" spans="1:57" x14ac:dyDescent="0.2">
      <c r="E128" s="262"/>
    </row>
    <row r="129" spans="1:7" x14ac:dyDescent="0.2">
      <c r="E129" s="262"/>
    </row>
    <row r="130" spans="1:7" x14ac:dyDescent="0.2">
      <c r="E130" s="262"/>
    </row>
    <row r="131" spans="1:7" x14ac:dyDescent="0.2">
      <c r="E131" s="262"/>
    </row>
    <row r="132" spans="1:7" x14ac:dyDescent="0.2">
      <c r="E132" s="262"/>
    </row>
    <row r="133" spans="1:7" x14ac:dyDescent="0.2">
      <c r="E133" s="262"/>
    </row>
    <row r="134" spans="1:7" x14ac:dyDescent="0.2">
      <c r="E134" s="262"/>
    </row>
    <row r="135" spans="1:7" x14ac:dyDescent="0.2">
      <c r="E135" s="262"/>
    </row>
    <row r="136" spans="1:7" x14ac:dyDescent="0.2">
      <c r="E136" s="262"/>
    </row>
    <row r="137" spans="1:7" x14ac:dyDescent="0.2">
      <c r="E137" s="262"/>
    </row>
    <row r="138" spans="1:7" x14ac:dyDescent="0.2">
      <c r="A138" s="316"/>
      <c r="B138" s="316"/>
      <c r="C138" s="316"/>
      <c r="D138" s="316"/>
      <c r="E138" s="316"/>
      <c r="F138" s="316"/>
      <c r="G138" s="316"/>
    </row>
    <row r="139" spans="1:7" x14ac:dyDescent="0.2">
      <c r="A139" s="316"/>
      <c r="B139" s="316"/>
      <c r="C139" s="316"/>
      <c r="D139" s="316"/>
      <c r="E139" s="316"/>
      <c r="F139" s="316"/>
      <c r="G139" s="316"/>
    </row>
    <row r="140" spans="1:7" x14ac:dyDescent="0.2">
      <c r="A140" s="316"/>
      <c r="B140" s="316"/>
      <c r="C140" s="316"/>
      <c r="D140" s="316"/>
      <c r="E140" s="316"/>
      <c r="F140" s="316"/>
      <c r="G140" s="316"/>
    </row>
    <row r="141" spans="1:7" x14ac:dyDescent="0.2">
      <c r="A141" s="316"/>
      <c r="B141" s="316"/>
      <c r="C141" s="316"/>
      <c r="D141" s="316"/>
      <c r="E141" s="316"/>
      <c r="F141" s="316"/>
      <c r="G141" s="316"/>
    </row>
    <row r="142" spans="1:7" x14ac:dyDescent="0.2">
      <c r="E142" s="262"/>
    </row>
    <row r="143" spans="1:7" x14ac:dyDescent="0.2">
      <c r="E143" s="262"/>
    </row>
    <row r="144" spans="1:7" x14ac:dyDescent="0.2">
      <c r="E144" s="262"/>
    </row>
    <row r="145" spans="5:5" x14ac:dyDescent="0.2">
      <c r="E145" s="262"/>
    </row>
    <row r="146" spans="5:5" x14ac:dyDescent="0.2">
      <c r="E146" s="262"/>
    </row>
    <row r="147" spans="5:5" x14ac:dyDescent="0.2">
      <c r="E147" s="262"/>
    </row>
    <row r="148" spans="5:5" x14ac:dyDescent="0.2">
      <c r="E148" s="262"/>
    </row>
    <row r="149" spans="5:5" x14ac:dyDescent="0.2">
      <c r="E149" s="262"/>
    </row>
    <row r="150" spans="5:5" x14ac:dyDescent="0.2">
      <c r="E150" s="262"/>
    </row>
    <row r="151" spans="5:5" x14ac:dyDescent="0.2">
      <c r="E151" s="262"/>
    </row>
    <row r="152" spans="5:5" x14ac:dyDescent="0.2">
      <c r="E152" s="262"/>
    </row>
    <row r="153" spans="5:5" x14ac:dyDescent="0.2">
      <c r="E153" s="262"/>
    </row>
    <row r="154" spans="5:5" x14ac:dyDescent="0.2">
      <c r="E154" s="262"/>
    </row>
    <row r="155" spans="5:5" x14ac:dyDescent="0.2">
      <c r="E155" s="262"/>
    </row>
    <row r="156" spans="5:5" x14ac:dyDescent="0.2">
      <c r="E156" s="262"/>
    </row>
    <row r="157" spans="5:5" x14ac:dyDescent="0.2">
      <c r="E157" s="262"/>
    </row>
    <row r="158" spans="5:5" x14ac:dyDescent="0.2">
      <c r="E158" s="262"/>
    </row>
    <row r="159" spans="5:5" x14ac:dyDescent="0.2">
      <c r="E159" s="262"/>
    </row>
    <row r="160" spans="5:5" x14ac:dyDescent="0.2">
      <c r="E160" s="262"/>
    </row>
    <row r="161" spans="1:7" x14ac:dyDescent="0.2">
      <c r="E161" s="262"/>
    </row>
    <row r="162" spans="1:7" x14ac:dyDescent="0.2">
      <c r="E162" s="262"/>
    </row>
    <row r="163" spans="1:7" x14ac:dyDescent="0.2">
      <c r="E163" s="262"/>
    </row>
    <row r="164" spans="1:7" x14ac:dyDescent="0.2">
      <c r="E164" s="262"/>
    </row>
    <row r="165" spans="1:7" x14ac:dyDescent="0.2">
      <c r="E165" s="262"/>
    </row>
    <row r="166" spans="1:7" x14ac:dyDescent="0.2">
      <c r="E166" s="262"/>
    </row>
    <row r="167" spans="1:7" x14ac:dyDescent="0.2">
      <c r="E167" s="262"/>
    </row>
    <row r="168" spans="1:7" x14ac:dyDescent="0.2">
      <c r="E168" s="262"/>
    </row>
    <row r="169" spans="1:7" x14ac:dyDescent="0.2">
      <c r="E169" s="262"/>
    </row>
    <row r="170" spans="1:7" x14ac:dyDescent="0.2">
      <c r="E170" s="262"/>
    </row>
    <row r="171" spans="1:7" x14ac:dyDescent="0.2">
      <c r="E171" s="262"/>
    </row>
    <row r="172" spans="1:7" x14ac:dyDescent="0.2">
      <c r="E172" s="262"/>
    </row>
    <row r="173" spans="1:7" x14ac:dyDescent="0.2">
      <c r="A173" s="327"/>
      <c r="B173" s="327"/>
    </row>
    <row r="174" spans="1:7" x14ac:dyDescent="0.2">
      <c r="A174" s="316"/>
      <c r="B174" s="316"/>
      <c r="C174" s="328"/>
      <c r="D174" s="328"/>
      <c r="E174" s="329"/>
      <c r="F174" s="328"/>
      <c r="G174" s="330"/>
    </row>
    <row r="175" spans="1:7" x14ac:dyDescent="0.2">
      <c r="A175" s="331"/>
      <c r="B175" s="331"/>
      <c r="C175" s="316"/>
      <c r="D175" s="316"/>
      <c r="E175" s="332"/>
      <c r="F175" s="316"/>
      <c r="G175" s="316"/>
    </row>
    <row r="176" spans="1:7" x14ac:dyDescent="0.2">
      <c r="A176" s="316"/>
      <c r="B176" s="316"/>
      <c r="C176" s="316"/>
      <c r="D176" s="316"/>
      <c r="E176" s="332"/>
      <c r="F176" s="316"/>
      <c r="G176" s="316"/>
    </row>
    <row r="177" spans="1:7" x14ac:dyDescent="0.2">
      <c r="A177" s="316"/>
      <c r="B177" s="316"/>
      <c r="C177" s="316"/>
      <c r="D177" s="316"/>
      <c r="E177" s="332"/>
      <c r="F177" s="316"/>
      <c r="G177" s="316"/>
    </row>
    <row r="178" spans="1:7" x14ac:dyDescent="0.2">
      <c r="A178" s="316"/>
      <c r="B178" s="316"/>
      <c r="C178" s="316"/>
      <c r="D178" s="316"/>
      <c r="E178" s="332"/>
      <c r="F178" s="316"/>
      <c r="G178" s="316"/>
    </row>
    <row r="179" spans="1:7" x14ac:dyDescent="0.2">
      <c r="A179" s="316"/>
      <c r="B179" s="316"/>
      <c r="C179" s="316"/>
      <c r="D179" s="316"/>
      <c r="E179" s="332"/>
      <c r="F179" s="316"/>
      <c r="G179" s="316"/>
    </row>
    <row r="180" spans="1:7" x14ac:dyDescent="0.2">
      <c r="A180" s="316"/>
      <c r="B180" s="316"/>
      <c r="C180" s="316"/>
      <c r="D180" s="316"/>
      <c r="E180" s="332"/>
      <c r="F180" s="316"/>
      <c r="G180" s="316"/>
    </row>
    <row r="181" spans="1:7" x14ac:dyDescent="0.2">
      <c r="A181" s="316"/>
      <c r="B181" s="316"/>
      <c r="C181" s="316"/>
      <c r="D181" s="316"/>
      <c r="E181" s="332"/>
      <c r="F181" s="316"/>
      <c r="G181" s="316"/>
    </row>
    <row r="182" spans="1:7" x14ac:dyDescent="0.2">
      <c r="A182" s="316"/>
      <c r="B182" s="316"/>
      <c r="C182" s="316"/>
      <c r="D182" s="316"/>
      <c r="E182" s="332"/>
      <c r="F182" s="316"/>
      <c r="G182" s="316"/>
    </row>
    <row r="183" spans="1:7" x14ac:dyDescent="0.2">
      <c r="A183" s="316"/>
      <c r="B183" s="316"/>
      <c r="C183" s="316"/>
      <c r="D183" s="316"/>
      <c r="E183" s="332"/>
      <c r="F183" s="316"/>
      <c r="G183" s="316"/>
    </row>
    <row r="184" spans="1:7" x14ac:dyDescent="0.2">
      <c r="A184" s="316"/>
      <c r="B184" s="316"/>
      <c r="C184" s="316"/>
      <c r="D184" s="316"/>
      <c r="E184" s="332"/>
      <c r="F184" s="316"/>
      <c r="G184" s="316"/>
    </row>
    <row r="185" spans="1:7" x14ac:dyDescent="0.2">
      <c r="A185" s="316"/>
      <c r="B185" s="316"/>
      <c r="C185" s="316"/>
      <c r="D185" s="316"/>
      <c r="E185" s="332"/>
      <c r="F185" s="316"/>
      <c r="G185" s="316"/>
    </row>
    <row r="186" spans="1:7" x14ac:dyDescent="0.2">
      <c r="A186" s="316"/>
      <c r="B186" s="316"/>
      <c r="C186" s="316"/>
      <c r="D186" s="316"/>
      <c r="E186" s="332"/>
      <c r="F186" s="316"/>
      <c r="G186" s="316"/>
    </row>
    <row r="187" spans="1:7" x14ac:dyDescent="0.2">
      <c r="A187" s="316"/>
      <c r="B187" s="316"/>
      <c r="C187" s="316"/>
      <c r="D187" s="316"/>
      <c r="E187" s="332"/>
      <c r="F187" s="316"/>
      <c r="G187" s="316"/>
    </row>
  </sheetData>
  <mergeCells count="82">
    <mergeCell ref="C111:D111"/>
    <mergeCell ref="C113:D113"/>
    <mergeCell ref="C99:G99"/>
    <mergeCell ref="C100:G100"/>
    <mergeCell ref="C101:D101"/>
    <mergeCell ref="C103:G103"/>
    <mergeCell ref="C104:D104"/>
    <mergeCell ref="C106:G106"/>
    <mergeCell ref="C107:D107"/>
    <mergeCell ref="C109:D109"/>
    <mergeCell ref="C80:G80"/>
    <mergeCell ref="C81:D81"/>
    <mergeCell ref="C83:G83"/>
    <mergeCell ref="C84:D84"/>
    <mergeCell ref="C86:D86"/>
    <mergeCell ref="C88:D88"/>
    <mergeCell ref="C90:G90"/>
    <mergeCell ref="C91:D91"/>
    <mergeCell ref="C93:G93"/>
    <mergeCell ref="C75:G75"/>
    <mergeCell ref="C76:D76"/>
    <mergeCell ref="C94:D94"/>
    <mergeCell ref="C95:D95"/>
    <mergeCell ref="C63:D63"/>
    <mergeCell ref="C67:G67"/>
    <mergeCell ref="C68:D68"/>
    <mergeCell ref="C56:G56"/>
    <mergeCell ref="C57:G57"/>
    <mergeCell ref="C58:G58"/>
    <mergeCell ref="C59:G59"/>
    <mergeCell ref="C60:D60"/>
    <mergeCell ref="C62:G62"/>
    <mergeCell ref="C50:G50"/>
    <mergeCell ref="C51:G51"/>
    <mergeCell ref="C52:G52"/>
    <mergeCell ref="C53:G53"/>
    <mergeCell ref="C54:G54"/>
    <mergeCell ref="C55:G55"/>
    <mergeCell ref="C44:G44"/>
    <mergeCell ref="C45:G45"/>
    <mergeCell ref="C46:G46"/>
    <mergeCell ref="C47:G47"/>
    <mergeCell ref="C48:G48"/>
    <mergeCell ref="C49:G49"/>
    <mergeCell ref="C38:G38"/>
    <mergeCell ref="C39:G39"/>
    <mergeCell ref="C40:G40"/>
    <mergeCell ref="C41:G41"/>
    <mergeCell ref="C42:G42"/>
    <mergeCell ref="C43:G43"/>
    <mergeCell ref="C32:G32"/>
    <mergeCell ref="C33:G33"/>
    <mergeCell ref="C34:G34"/>
    <mergeCell ref="C35:G35"/>
    <mergeCell ref="C36:G36"/>
    <mergeCell ref="C37:G37"/>
    <mergeCell ref="C26:G26"/>
    <mergeCell ref="C27:G27"/>
    <mergeCell ref="C28:G28"/>
    <mergeCell ref="C29:G29"/>
    <mergeCell ref="C30:G30"/>
    <mergeCell ref="C31:G31"/>
    <mergeCell ref="C20:G20"/>
    <mergeCell ref="C21:G21"/>
    <mergeCell ref="C22:G22"/>
    <mergeCell ref="C23:G23"/>
    <mergeCell ref="C24:G24"/>
    <mergeCell ref="C25:G25"/>
    <mergeCell ref="C14:G14"/>
    <mergeCell ref="C15:G15"/>
    <mergeCell ref="C16:G16"/>
    <mergeCell ref="C17:G17"/>
    <mergeCell ref="C18:G18"/>
    <mergeCell ref="C19:G19"/>
    <mergeCell ref="A1:G1"/>
    <mergeCell ref="A3:B3"/>
    <mergeCell ref="A4:B4"/>
    <mergeCell ref="E4:G4"/>
    <mergeCell ref="C9:G9"/>
    <mergeCell ref="C10:D10"/>
    <mergeCell ref="C12:G12"/>
    <mergeCell ref="C13:G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98</v>
      </c>
      <c r="D2" s="106" t="s">
        <v>110</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107</v>
      </c>
      <c r="B5" s="119"/>
      <c r="C5" s="120" t="s">
        <v>108</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'00 1 Rek'!E8</f>
        <v>0</v>
      </c>
      <c r="D15" s="161" t="str">
        <f>'00 1 Rek'!A13</f>
        <v>Ztížené výrobní podmínky</v>
      </c>
      <c r="E15" s="162"/>
      <c r="F15" s="163"/>
      <c r="G15" s="160">
        <f>'00 1 Rek'!I13</f>
        <v>0</v>
      </c>
    </row>
    <row r="16" spans="1:57" ht="15.95" customHeight="1" x14ac:dyDescent="0.2">
      <c r="A16" s="158" t="s">
        <v>52</v>
      </c>
      <c r="B16" s="159" t="s">
        <v>53</v>
      </c>
      <c r="C16" s="160">
        <f>'00 1 Rek'!F8</f>
        <v>0</v>
      </c>
      <c r="D16" s="110" t="str">
        <f>'00 1 Rek'!A14</f>
        <v>Oborová přirážka</v>
      </c>
      <c r="E16" s="164"/>
      <c r="F16" s="165"/>
      <c r="G16" s="160">
        <f>'00 1 Rek'!I14</f>
        <v>0</v>
      </c>
    </row>
    <row r="17" spans="1:7" ht="15.95" customHeight="1" x14ac:dyDescent="0.2">
      <c r="A17" s="158" t="s">
        <v>54</v>
      </c>
      <c r="B17" s="159" t="s">
        <v>55</v>
      </c>
      <c r="C17" s="160">
        <f>'00 1 Rek'!H8</f>
        <v>0</v>
      </c>
      <c r="D17" s="110" t="str">
        <f>'00 1 Rek'!A15</f>
        <v>Přesun stavebních kapacit</v>
      </c>
      <c r="E17" s="164"/>
      <c r="F17" s="165"/>
      <c r="G17" s="160">
        <f>'00 1 Rek'!I15</f>
        <v>0</v>
      </c>
    </row>
    <row r="18" spans="1:7" ht="15.95" customHeight="1" x14ac:dyDescent="0.2">
      <c r="A18" s="166" t="s">
        <v>56</v>
      </c>
      <c r="B18" s="167" t="s">
        <v>57</v>
      </c>
      <c r="C18" s="160">
        <f>'00 1 Rek'!G8</f>
        <v>0</v>
      </c>
      <c r="D18" s="110" t="str">
        <f>'00 1 Rek'!A16</f>
        <v>Mimostaveništní doprava</v>
      </c>
      <c r="E18" s="164"/>
      <c r="F18" s="165"/>
      <c r="G18" s="160">
        <f>'00 1 Rek'!I16</f>
        <v>0</v>
      </c>
    </row>
    <row r="19" spans="1:7" ht="15.95" customHeight="1" x14ac:dyDescent="0.2">
      <c r="A19" s="168" t="s">
        <v>58</v>
      </c>
      <c r="B19" s="159"/>
      <c r="C19" s="160">
        <f>SUM(C15:C18)</f>
        <v>0</v>
      </c>
      <c r="D19" s="110" t="str">
        <f>'00 1 Rek'!A17</f>
        <v>Zařízení staveniště</v>
      </c>
      <c r="E19" s="164"/>
      <c r="F19" s="165"/>
      <c r="G19" s="160">
        <f>'00 1 Rek'!I17</f>
        <v>0</v>
      </c>
    </row>
    <row r="20" spans="1:7" ht="15.95" customHeight="1" x14ac:dyDescent="0.2">
      <c r="A20" s="168"/>
      <c r="B20" s="159"/>
      <c r="C20" s="160"/>
      <c r="D20" s="110" t="str">
        <f>'00 1 Rek'!A18</f>
        <v>Provoz investora</v>
      </c>
      <c r="E20" s="164"/>
      <c r="F20" s="165"/>
      <c r="G20" s="160">
        <f>'00 1 Rek'!I18</f>
        <v>0</v>
      </c>
    </row>
    <row r="21" spans="1:7" ht="15.95" customHeight="1" x14ac:dyDescent="0.2">
      <c r="A21" s="168" t="s">
        <v>29</v>
      </c>
      <c r="B21" s="159"/>
      <c r="C21" s="160">
        <f>'00 1 Rek'!I8</f>
        <v>0</v>
      </c>
      <c r="D21" s="110" t="str">
        <f>'00 1 Rek'!A19</f>
        <v>Kompletační činnost (IČD)</v>
      </c>
      <c r="E21" s="164"/>
      <c r="F21" s="165"/>
      <c r="G21" s="160">
        <f>'00 1 Rek'!I19</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'00 1 Rek'!H21</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605</v>
      </c>
      <c r="D2" s="106" t="s">
        <v>606</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602</v>
      </c>
      <c r="B5" s="119"/>
      <c r="C5" s="120" t="s">
        <v>603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'I0 4 04-01 Rek'!E13</f>
        <v>0</v>
      </c>
      <c r="D15" s="161" t="str">
        <f>'I0 4 04-01 Rek'!A18</f>
        <v>Ztížené výrobní podmínky</v>
      </c>
      <c r="E15" s="162"/>
      <c r="F15" s="163"/>
      <c r="G15" s="160">
        <f>'I0 4 04-01 Rek'!I18</f>
        <v>0</v>
      </c>
    </row>
    <row r="16" spans="1:57" ht="15.95" customHeight="1" x14ac:dyDescent="0.2">
      <c r="A16" s="158" t="s">
        <v>52</v>
      </c>
      <c r="B16" s="159" t="s">
        <v>53</v>
      </c>
      <c r="C16" s="160">
        <f>'I0 4 04-01 Rek'!F13</f>
        <v>0</v>
      </c>
      <c r="D16" s="110" t="str">
        <f>'I0 4 04-01 Rek'!A19</f>
        <v>Oborová přirážka</v>
      </c>
      <c r="E16" s="164"/>
      <c r="F16" s="165"/>
      <c r="G16" s="160">
        <f>'I0 4 04-01 Rek'!I19</f>
        <v>0</v>
      </c>
    </row>
    <row r="17" spans="1:7" ht="15.95" customHeight="1" x14ac:dyDescent="0.2">
      <c r="A17" s="158" t="s">
        <v>54</v>
      </c>
      <c r="B17" s="159" t="s">
        <v>55</v>
      </c>
      <c r="C17" s="160">
        <f>'I0 4 04-01 Rek'!H13</f>
        <v>0</v>
      </c>
      <c r="D17" s="110" t="str">
        <f>'I0 4 04-01 Rek'!A20</f>
        <v>Přesun stavebních kapacit</v>
      </c>
      <c r="E17" s="164"/>
      <c r="F17" s="165"/>
      <c r="G17" s="160">
        <f>'I0 4 04-01 Rek'!I20</f>
        <v>0</v>
      </c>
    </row>
    <row r="18" spans="1:7" ht="15.95" customHeight="1" x14ac:dyDescent="0.2">
      <c r="A18" s="166" t="s">
        <v>56</v>
      </c>
      <c r="B18" s="167" t="s">
        <v>57</v>
      </c>
      <c r="C18" s="160">
        <f>'I0 4 04-01 Rek'!G13</f>
        <v>0</v>
      </c>
      <c r="D18" s="110" t="str">
        <f>'I0 4 04-01 Rek'!A21</f>
        <v>Mimostaveništní doprava</v>
      </c>
      <c r="E18" s="164"/>
      <c r="F18" s="165"/>
      <c r="G18" s="160">
        <f>'I0 4 04-01 Rek'!I21</f>
        <v>0</v>
      </c>
    </row>
    <row r="19" spans="1:7" ht="15.95" customHeight="1" x14ac:dyDescent="0.2">
      <c r="A19" s="168" t="s">
        <v>58</v>
      </c>
      <c r="B19" s="159"/>
      <c r="C19" s="160">
        <f>SUM(C15:C18)</f>
        <v>0</v>
      </c>
      <c r="D19" s="110" t="str">
        <f>'I0 4 04-01 Rek'!A22</f>
        <v>Zařízení staveniště</v>
      </c>
      <c r="E19" s="164"/>
      <c r="F19" s="165"/>
      <c r="G19" s="160">
        <f>'I0 4 04-01 Rek'!I22</f>
        <v>0</v>
      </c>
    </row>
    <row r="20" spans="1:7" ht="15.95" customHeight="1" x14ac:dyDescent="0.2">
      <c r="A20" s="168"/>
      <c r="B20" s="159"/>
      <c r="C20" s="160"/>
      <c r="D20" s="110" t="str">
        <f>'I0 4 04-01 Rek'!A23</f>
        <v>Provoz investora</v>
      </c>
      <c r="E20" s="164"/>
      <c r="F20" s="165"/>
      <c r="G20" s="160">
        <f>'I0 4 04-01 Rek'!I23</f>
        <v>0</v>
      </c>
    </row>
    <row r="21" spans="1:7" ht="15.95" customHeight="1" x14ac:dyDescent="0.2">
      <c r="A21" s="168" t="s">
        <v>29</v>
      </c>
      <c r="B21" s="159"/>
      <c r="C21" s="160">
        <f>'I0 4 04-01 Rek'!I13</f>
        <v>0</v>
      </c>
      <c r="D21" s="110" t="str">
        <f>'I0 4 04-01 Rek'!A24</f>
        <v>Kompletační činnost (IČD)</v>
      </c>
      <c r="E21" s="164"/>
      <c r="F21" s="165"/>
      <c r="G21" s="160">
        <f>'I0 4 04-01 Rek'!I24</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'I0 4 04-01 Rek'!H26</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BE77"/>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605</v>
      </c>
      <c r="I1" s="213"/>
    </row>
    <row r="2" spans="1:57" ht="13.5" thickBot="1" x14ac:dyDescent="0.25">
      <c r="A2" s="214" t="s">
        <v>76</v>
      </c>
      <c r="B2" s="215"/>
      <c r="C2" s="216" t="s">
        <v>604</v>
      </c>
      <c r="D2" s="217"/>
      <c r="E2" s="218"/>
      <c r="F2" s="217"/>
      <c r="G2" s="219" t="s">
        <v>606</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'I0 4 04-01 Pol'!B7</f>
        <v>1</v>
      </c>
      <c r="B7" s="70" t="str">
        <f>'I0 4 04-01 Pol'!C7</f>
        <v>Zemní práce</v>
      </c>
      <c r="D7" s="231"/>
      <c r="E7" s="334">
        <f>'I0 4 04-01 Pol'!BA30</f>
        <v>0</v>
      </c>
      <c r="F7" s="335">
        <f>'I0 4 04-01 Pol'!BB30</f>
        <v>0</v>
      </c>
      <c r="G7" s="335">
        <f>'I0 4 04-01 Pol'!BC30</f>
        <v>0</v>
      </c>
      <c r="H7" s="335">
        <f>'I0 4 04-01 Pol'!BD30</f>
        <v>0</v>
      </c>
      <c r="I7" s="336">
        <f>'I0 4 04-01 Pol'!BE30</f>
        <v>0</v>
      </c>
    </row>
    <row r="8" spans="1:57" s="138" customFormat="1" x14ac:dyDescent="0.2">
      <c r="A8" s="333" t="str">
        <f>'I0 4 04-01 Pol'!B31</f>
        <v>2</v>
      </c>
      <c r="B8" s="70" t="str">
        <f>'I0 4 04-01 Pol'!C31</f>
        <v>Základy a zvláštní zakládání</v>
      </c>
      <c r="D8" s="231"/>
      <c r="E8" s="334">
        <f>'I0 4 04-01 Pol'!BA37</f>
        <v>0</v>
      </c>
      <c r="F8" s="335">
        <f>'I0 4 04-01 Pol'!BB37</f>
        <v>0</v>
      </c>
      <c r="G8" s="335">
        <f>'I0 4 04-01 Pol'!BC37</f>
        <v>0</v>
      </c>
      <c r="H8" s="335">
        <f>'I0 4 04-01 Pol'!BD37</f>
        <v>0</v>
      </c>
      <c r="I8" s="336">
        <f>'I0 4 04-01 Pol'!BE37</f>
        <v>0</v>
      </c>
    </row>
    <row r="9" spans="1:57" s="138" customFormat="1" x14ac:dyDescent="0.2">
      <c r="A9" s="333" t="str">
        <f>'I0 4 04-01 Pol'!B38</f>
        <v>5</v>
      </c>
      <c r="B9" s="70" t="str">
        <f>'I0 4 04-01 Pol'!C38</f>
        <v>Komunikace</v>
      </c>
      <c r="D9" s="231"/>
      <c r="E9" s="334">
        <f>'I0 4 04-01 Pol'!BA42</f>
        <v>0</v>
      </c>
      <c r="F9" s="335">
        <f>'I0 4 04-01 Pol'!BB42</f>
        <v>0</v>
      </c>
      <c r="G9" s="335">
        <f>'I0 4 04-01 Pol'!BC42</f>
        <v>0</v>
      </c>
      <c r="H9" s="335">
        <f>'I0 4 04-01 Pol'!BD42</f>
        <v>0</v>
      </c>
      <c r="I9" s="336">
        <f>'I0 4 04-01 Pol'!BE42</f>
        <v>0</v>
      </c>
    </row>
    <row r="10" spans="1:57" s="138" customFormat="1" x14ac:dyDescent="0.2">
      <c r="A10" s="333" t="str">
        <f>'I0 4 04-01 Pol'!B43</f>
        <v>99</v>
      </c>
      <c r="B10" s="70" t="str">
        <f>'I0 4 04-01 Pol'!C43</f>
        <v>Staveništní přesun hmot</v>
      </c>
      <c r="D10" s="231"/>
      <c r="E10" s="334">
        <f>'I0 4 04-01 Pol'!BA45</f>
        <v>0</v>
      </c>
      <c r="F10" s="335">
        <f>'I0 4 04-01 Pol'!BB45</f>
        <v>0</v>
      </c>
      <c r="G10" s="335">
        <f>'I0 4 04-01 Pol'!BC45</f>
        <v>0</v>
      </c>
      <c r="H10" s="335">
        <f>'I0 4 04-01 Pol'!BD45</f>
        <v>0</v>
      </c>
      <c r="I10" s="336">
        <f>'I0 4 04-01 Pol'!BE45</f>
        <v>0</v>
      </c>
    </row>
    <row r="11" spans="1:57" s="138" customFormat="1" x14ac:dyDescent="0.2">
      <c r="A11" s="333" t="str">
        <f>'I0 4 04-01 Pol'!B46</f>
        <v>721</v>
      </c>
      <c r="B11" s="70" t="str">
        <f>'I0 4 04-01 Pol'!C46</f>
        <v>Vnitřní kanalizace</v>
      </c>
      <c r="D11" s="231"/>
      <c r="E11" s="334">
        <f>'I0 4 04-01 Pol'!BA65</f>
        <v>0</v>
      </c>
      <c r="F11" s="335">
        <f>'I0 4 04-01 Pol'!BB65</f>
        <v>0</v>
      </c>
      <c r="G11" s="335">
        <f>'I0 4 04-01 Pol'!BC65</f>
        <v>0</v>
      </c>
      <c r="H11" s="335">
        <f>'I0 4 04-01 Pol'!BD65</f>
        <v>0</v>
      </c>
      <c r="I11" s="336">
        <f>'I0 4 04-01 Pol'!BE65</f>
        <v>0</v>
      </c>
    </row>
    <row r="12" spans="1:57" s="138" customFormat="1" ht="13.5" thickBot="1" x14ac:dyDescent="0.25">
      <c r="A12" s="333" t="str">
        <f>'I0 4 04-01 Pol'!B66</f>
        <v>767</v>
      </c>
      <c r="B12" s="70" t="str">
        <f>'I0 4 04-01 Pol'!C66</f>
        <v>Konstrukce zámečnické</v>
      </c>
      <c r="D12" s="231"/>
      <c r="E12" s="334">
        <f>'I0 4 04-01 Pol'!BA75</f>
        <v>0</v>
      </c>
      <c r="F12" s="335">
        <f>'I0 4 04-01 Pol'!BB75</f>
        <v>0</v>
      </c>
      <c r="G12" s="335">
        <f>'I0 4 04-01 Pol'!BC75</f>
        <v>0</v>
      </c>
      <c r="H12" s="335">
        <f>'I0 4 04-01 Pol'!BD75</f>
        <v>0</v>
      </c>
      <c r="I12" s="336">
        <f>'I0 4 04-01 Pol'!BE75</f>
        <v>0</v>
      </c>
    </row>
    <row r="13" spans="1:57" s="14" customFormat="1" ht="13.5" thickBot="1" x14ac:dyDescent="0.25">
      <c r="A13" s="232"/>
      <c r="B13" s="233" t="s">
        <v>79</v>
      </c>
      <c r="C13" s="233"/>
      <c r="D13" s="234"/>
      <c r="E13" s="235">
        <f>SUM(E7:E12)</f>
        <v>0</v>
      </c>
      <c r="F13" s="236">
        <f>SUM(F7:F12)</f>
        <v>0</v>
      </c>
      <c r="G13" s="236">
        <f>SUM(G7:G12)</f>
        <v>0</v>
      </c>
      <c r="H13" s="236">
        <f>SUM(H7:H12)</f>
        <v>0</v>
      </c>
      <c r="I13" s="237">
        <f>SUM(I7:I12)</f>
        <v>0</v>
      </c>
    </row>
    <row r="14" spans="1:57" x14ac:dyDescent="0.2">
      <c r="A14" s="138"/>
      <c r="B14" s="138"/>
      <c r="C14" s="138"/>
      <c r="D14" s="138"/>
      <c r="E14" s="138"/>
      <c r="F14" s="138"/>
      <c r="G14" s="138"/>
      <c r="H14" s="138"/>
      <c r="I14" s="138"/>
    </row>
    <row r="15" spans="1:57" ht="19.5" customHeight="1" x14ac:dyDescent="0.25">
      <c r="A15" s="223" t="s">
        <v>80</v>
      </c>
      <c r="B15" s="223"/>
      <c r="C15" s="223"/>
      <c r="D15" s="223"/>
      <c r="E15" s="223"/>
      <c r="F15" s="223"/>
      <c r="G15" s="238"/>
      <c r="H15" s="223"/>
      <c r="I15" s="223"/>
      <c r="BA15" s="144"/>
      <c r="BB15" s="144"/>
      <c r="BC15" s="144"/>
      <c r="BD15" s="144"/>
      <c r="BE15" s="144"/>
    </row>
    <row r="16" spans="1:57" ht="13.5" thickBot="1" x14ac:dyDescent="0.25"/>
    <row r="17" spans="1:53" x14ac:dyDescent="0.2">
      <c r="A17" s="176" t="s">
        <v>81</v>
      </c>
      <c r="B17" s="177"/>
      <c r="C17" s="177"/>
      <c r="D17" s="239"/>
      <c r="E17" s="240" t="s">
        <v>82</v>
      </c>
      <c r="F17" s="241" t="s">
        <v>12</v>
      </c>
      <c r="G17" s="242" t="s">
        <v>83</v>
      </c>
      <c r="H17" s="243"/>
      <c r="I17" s="244" t="s">
        <v>82</v>
      </c>
    </row>
    <row r="18" spans="1:53" x14ac:dyDescent="0.2">
      <c r="A18" s="168" t="s">
        <v>145</v>
      </c>
      <c r="B18" s="159"/>
      <c r="C18" s="159"/>
      <c r="D18" s="245"/>
      <c r="E18" s="246"/>
      <c r="F18" s="247"/>
      <c r="G18" s="248">
        <v>0</v>
      </c>
      <c r="H18" s="249"/>
      <c r="I18" s="250">
        <f>E18+F18*G18/100</f>
        <v>0</v>
      </c>
      <c r="BA18" s="1">
        <v>0</v>
      </c>
    </row>
    <row r="19" spans="1:53" x14ac:dyDescent="0.2">
      <c r="A19" s="168" t="s">
        <v>146</v>
      </c>
      <c r="B19" s="159"/>
      <c r="C19" s="159"/>
      <c r="D19" s="245"/>
      <c r="E19" s="246"/>
      <c r="F19" s="247"/>
      <c r="G19" s="248">
        <v>0</v>
      </c>
      <c r="H19" s="249"/>
      <c r="I19" s="250">
        <f>E19+F19*G19/100</f>
        <v>0</v>
      </c>
      <c r="BA19" s="1">
        <v>0</v>
      </c>
    </row>
    <row r="20" spans="1:53" x14ac:dyDescent="0.2">
      <c r="A20" s="168" t="s">
        <v>147</v>
      </c>
      <c r="B20" s="159"/>
      <c r="C20" s="159"/>
      <c r="D20" s="245"/>
      <c r="E20" s="246"/>
      <c r="F20" s="247"/>
      <c r="G20" s="248">
        <v>0</v>
      </c>
      <c r="H20" s="249"/>
      <c r="I20" s="250">
        <f>E20+F20*G20/100</f>
        <v>0</v>
      </c>
      <c r="BA20" s="1">
        <v>0</v>
      </c>
    </row>
    <row r="21" spans="1:53" x14ac:dyDescent="0.2">
      <c r="A21" s="168" t="s">
        <v>148</v>
      </c>
      <c r="B21" s="159"/>
      <c r="C21" s="159"/>
      <c r="D21" s="245"/>
      <c r="E21" s="246"/>
      <c r="F21" s="247"/>
      <c r="G21" s="248">
        <v>0</v>
      </c>
      <c r="H21" s="249"/>
      <c r="I21" s="250">
        <f>E21+F21*G21/100</f>
        <v>0</v>
      </c>
      <c r="BA21" s="1">
        <v>0</v>
      </c>
    </row>
    <row r="22" spans="1:53" x14ac:dyDescent="0.2">
      <c r="A22" s="168" t="s">
        <v>149</v>
      </c>
      <c r="B22" s="159"/>
      <c r="C22" s="159"/>
      <c r="D22" s="245"/>
      <c r="E22" s="246"/>
      <c r="F22" s="247"/>
      <c r="G22" s="248">
        <v>0</v>
      </c>
      <c r="H22" s="249"/>
      <c r="I22" s="250">
        <f>E22+F22*G22/100</f>
        <v>0</v>
      </c>
      <c r="BA22" s="1">
        <v>1</v>
      </c>
    </row>
    <row r="23" spans="1:53" x14ac:dyDescent="0.2">
      <c r="A23" s="168" t="s">
        <v>150</v>
      </c>
      <c r="B23" s="159"/>
      <c r="C23" s="159"/>
      <c r="D23" s="245"/>
      <c r="E23" s="246"/>
      <c r="F23" s="247"/>
      <c r="G23" s="248">
        <v>0</v>
      </c>
      <c r="H23" s="249"/>
      <c r="I23" s="250">
        <f>E23+F23*G23/100</f>
        <v>0</v>
      </c>
      <c r="BA23" s="1">
        <v>1</v>
      </c>
    </row>
    <row r="24" spans="1:53" x14ac:dyDescent="0.2">
      <c r="A24" s="168" t="s">
        <v>151</v>
      </c>
      <c r="B24" s="159"/>
      <c r="C24" s="159"/>
      <c r="D24" s="245"/>
      <c r="E24" s="246"/>
      <c r="F24" s="247"/>
      <c r="G24" s="248">
        <v>0</v>
      </c>
      <c r="H24" s="249"/>
      <c r="I24" s="250">
        <f>E24+F24*G24/100</f>
        <v>0</v>
      </c>
      <c r="BA24" s="1">
        <v>2</v>
      </c>
    </row>
    <row r="25" spans="1:53" x14ac:dyDescent="0.2">
      <c r="A25" s="168" t="s">
        <v>152</v>
      </c>
      <c r="B25" s="159"/>
      <c r="C25" s="159"/>
      <c r="D25" s="245"/>
      <c r="E25" s="246"/>
      <c r="F25" s="247"/>
      <c r="G25" s="248">
        <v>0</v>
      </c>
      <c r="H25" s="249"/>
      <c r="I25" s="250">
        <f>E25+F25*G25/100</f>
        <v>0</v>
      </c>
      <c r="BA25" s="1">
        <v>2</v>
      </c>
    </row>
    <row r="26" spans="1:53" ht="13.5" thickBot="1" x14ac:dyDescent="0.25">
      <c r="A26" s="251"/>
      <c r="B26" s="252" t="s">
        <v>84</v>
      </c>
      <c r="C26" s="253"/>
      <c r="D26" s="254"/>
      <c r="E26" s="255"/>
      <c r="F26" s="256"/>
      <c r="G26" s="256"/>
      <c r="H26" s="257">
        <f>SUM(I18:I25)</f>
        <v>0</v>
      </c>
      <c r="I26" s="258"/>
    </row>
    <row r="28" spans="1:53" x14ac:dyDescent="0.2">
      <c r="B28" s="14"/>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sheetData>
  <mergeCells count="4">
    <mergeCell ref="A1:B1"/>
    <mergeCell ref="A2:B2"/>
    <mergeCell ref="G2:I2"/>
    <mergeCell ref="H26:I26"/>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CB148"/>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'I0 4 04-01 Rek'!H1</f>
        <v>04-01</v>
      </c>
      <c r="G3" s="269"/>
    </row>
    <row r="4" spans="1:80" ht="13.5" thickBot="1" x14ac:dyDescent="0.25">
      <c r="A4" s="270" t="s">
        <v>76</v>
      </c>
      <c r="B4" s="215"/>
      <c r="C4" s="216" t="s">
        <v>604</v>
      </c>
      <c r="D4" s="271"/>
      <c r="E4" s="272" t="str">
        <f>'I0 4 04-01 Rek'!G2</f>
        <v>Stavební práce - IO 4</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379</v>
      </c>
      <c r="C8" s="296" t="s">
        <v>380</v>
      </c>
      <c r="D8" s="297" t="s">
        <v>233</v>
      </c>
      <c r="E8" s="298">
        <v>263.89999999999998</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607</v>
      </c>
      <c r="D9" s="311"/>
      <c r="E9" s="312">
        <v>263.89999999999998</v>
      </c>
      <c r="F9" s="313"/>
      <c r="G9" s="314"/>
      <c r="H9" s="315"/>
      <c r="I9" s="307"/>
      <c r="J9" s="316"/>
      <c r="K9" s="307"/>
      <c r="M9" s="308" t="s">
        <v>607</v>
      </c>
      <c r="O9" s="293"/>
    </row>
    <row r="10" spans="1:80" x14ac:dyDescent="0.2">
      <c r="A10" s="294">
        <v>2</v>
      </c>
      <c r="B10" s="295" t="s">
        <v>383</v>
      </c>
      <c r="C10" s="296" t="s">
        <v>384</v>
      </c>
      <c r="D10" s="297" t="s">
        <v>233</v>
      </c>
      <c r="E10" s="298">
        <v>263.89999999999998</v>
      </c>
      <c r="F10" s="298">
        <v>0</v>
      </c>
      <c r="G10" s="299">
        <f>E10*F10</f>
        <v>0</v>
      </c>
      <c r="H10" s="300">
        <v>0</v>
      </c>
      <c r="I10" s="301">
        <f>E10*H10</f>
        <v>0</v>
      </c>
      <c r="J10" s="300">
        <v>0</v>
      </c>
      <c r="K10" s="301">
        <f>E10*J10</f>
        <v>0</v>
      </c>
      <c r="O10" s="293">
        <v>2</v>
      </c>
      <c r="AA10" s="262">
        <v>1</v>
      </c>
      <c r="AB10" s="262">
        <v>1</v>
      </c>
      <c r="AC10" s="262">
        <v>1</v>
      </c>
      <c r="AZ10" s="262">
        <v>1</v>
      </c>
      <c r="BA10" s="262">
        <f>IF(AZ10=1,G10,0)</f>
        <v>0</v>
      </c>
      <c r="BB10" s="262">
        <f>IF(AZ10=2,G10,0)</f>
        <v>0</v>
      </c>
      <c r="BC10" s="262">
        <f>IF(AZ10=3,G10,0)</f>
        <v>0</v>
      </c>
      <c r="BD10" s="262">
        <f>IF(AZ10=4,G10,0)</f>
        <v>0</v>
      </c>
      <c r="BE10" s="262">
        <f>IF(AZ10=5,G10,0)</f>
        <v>0</v>
      </c>
      <c r="CA10" s="293">
        <v>1</v>
      </c>
      <c r="CB10" s="293">
        <v>1</v>
      </c>
    </row>
    <row r="11" spans="1:80" x14ac:dyDescent="0.2">
      <c r="A11" s="302"/>
      <c r="B11" s="309"/>
      <c r="C11" s="310" t="s">
        <v>607</v>
      </c>
      <c r="D11" s="311"/>
      <c r="E11" s="312">
        <v>263.89999999999998</v>
      </c>
      <c r="F11" s="313"/>
      <c r="G11" s="314"/>
      <c r="H11" s="315"/>
      <c r="I11" s="307"/>
      <c r="J11" s="316"/>
      <c r="K11" s="307"/>
      <c r="M11" s="308" t="s">
        <v>607</v>
      </c>
      <c r="O11" s="293"/>
    </row>
    <row r="12" spans="1:80" x14ac:dyDescent="0.2">
      <c r="A12" s="294">
        <v>3</v>
      </c>
      <c r="B12" s="295" t="s">
        <v>387</v>
      </c>
      <c r="C12" s="296" t="s">
        <v>388</v>
      </c>
      <c r="D12" s="297" t="s">
        <v>233</v>
      </c>
      <c r="E12" s="298">
        <v>263.89999999999998</v>
      </c>
      <c r="F12" s="298">
        <v>0</v>
      </c>
      <c r="G12" s="299">
        <f>E12*F12</f>
        <v>0</v>
      </c>
      <c r="H12" s="300">
        <v>0</v>
      </c>
      <c r="I12" s="301">
        <f>E12*H12</f>
        <v>0</v>
      </c>
      <c r="J12" s="300">
        <v>0</v>
      </c>
      <c r="K12" s="301">
        <f>E12*J12</f>
        <v>0</v>
      </c>
      <c r="O12" s="293">
        <v>2</v>
      </c>
      <c r="AA12" s="262">
        <v>1</v>
      </c>
      <c r="AB12" s="262">
        <v>1</v>
      </c>
      <c r="AC12" s="262">
        <v>1</v>
      </c>
      <c r="AZ12" s="262">
        <v>1</v>
      </c>
      <c r="BA12" s="262">
        <f>IF(AZ12=1,G12,0)</f>
        <v>0</v>
      </c>
      <c r="BB12" s="262">
        <f>IF(AZ12=2,G12,0)</f>
        <v>0</v>
      </c>
      <c r="BC12" s="262">
        <f>IF(AZ12=3,G12,0)</f>
        <v>0</v>
      </c>
      <c r="BD12" s="262">
        <f>IF(AZ12=4,G12,0)</f>
        <v>0</v>
      </c>
      <c r="BE12" s="262">
        <f>IF(AZ12=5,G12,0)</f>
        <v>0</v>
      </c>
      <c r="CA12" s="293">
        <v>1</v>
      </c>
      <c r="CB12" s="293">
        <v>1</v>
      </c>
    </row>
    <row r="13" spans="1:80" x14ac:dyDescent="0.2">
      <c r="A13" s="302"/>
      <c r="B13" s="309"/>
      <c r="C13" s="310" t="s">
        <v>607</v>
      </c>
      <c r="D13" s="311"/>
      <c r="E13" s="312">
        <v>263.89999999999998</v>
      </c>
      <c r="F13" s="313"/>
      <c r="G13" s="314"/>
      <c r="H13" s="315"/>
      <c r="I13" s="307"/>
      <c r="J13" s="316"/>
      <c r="K13" s="307"/>
      <c r="M13" s="308" t="s">
        <v>607</v>
      </c>
      <c r="O13" s="293"/>
    </row>
    <row r="14" spans="1:80" x14ac:dyDescent="0.2">
      <c r="A14" s="294">
        <v>4</v>
      </c>
      <c r="B14" s="295" t="s">
        <v>391</v>
      </c>
      <c r="C14" s="296" t="s">
        <v>392</v>
      </c>
      <c r="D14" s="297" t="s">
        <v>233</v>
      </c>
      <c r="E14" s="298">
        <v>263.89999999999998</v>
      </c>
      <c r="F14" s="298">
        <v>0</v>
      </c>
      <c r="G14" s="299">
        <f>E14*F14</f>
        <v>0</v>
      </c>
      <c r="H14" s="300">
        <v>0</v>
      </c>
      <c r="I14" s="301">
        <f>E14*H14</f>
        <v>0</v>
      </c>
      <c r="J14" s="300">
        <v>0</v>
      </c>
      <c r="K14" s="301">
        <f>E14*J14</f>
        <v>0</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x14ac:dyDescent="0.2">
      <c r="A15" s="302"/>
      <c r="B15" s="309"/>
      <c r="C15" s="310" t="s">
        <v>607</v>
      </c>
      <c r="D15" s="311"/>
      <c r="E15" s="312">
        <v>263.89999999999998</v>
      </c>
      <c r="F15" s="313"/>
      <c r="G15" s="314"/>
      <c r="H15" s="315"/>
      <c r="I15" s="307"/>
      <c r="J15" s="316"/>
      <c r="K15" s="307"/>
      <c r="M15" s="308" t="s">
        <v>607</v>
      </c>
      <c r="O15" s="293"/>
    </row>
    <row r="16" spans="1:80" ht="22.5" x14ac:dyDescent="0.2">
      <c r="A16" s="294">
        <v>5</v>
      </c>
      <c r="B16" s="295" t="s">
        <v>231</v>
      </c>
      <c r="C16" s="296" t="s">
        <v>232</v>
      </c>
      <c r="D16" s="297" t="s">
        <v>233</v>
      </c>
      <c r="E16" s="298">
        <v>141.375</v>
      </c>
      <c r="F16" s="298">
        <v>0</v>
      </c>
      <c r="G16" s="299">
        <f>E16*F16</f>
        <v>0</v>
      </c>
      <c r="H16" s="300">
        <v>0</v>
      </c>
      <c r="I16" s="301">
        <f>E16*H16</f>
        <v>0</v>
      </c>
      <c r="J16" s="300">
        <v>0</v>
      </c>
      <c r="K16" s="301">
        <f>E16*J16</f>
        <v>0</v>
      </c>
      <c r="O16" s="293">
        <v>2</v>
      </c>
      <c r="AA16" s="262">
        <v>1</v>
      </c>
      <c r="AB16" s="262">
        <v>1</v>
      </c>
      <c r="AC16" s="262">
        <v>1</v>
      </c>
      <c r="AZ16" s="262">
        <v>1</v>
      </c>
      <c r="BA16" s="262">
        <f>IF(AZ16=1,G16,0)</f>
        <v>0</v>
      </c>
      <c r="BB16" s="262">
        <f>IF(AZ16=2,G16,0)</f>
        <v>0</v>
      </c>
      <c r="BC16" s="262">
        <f>IF(AZ16=3,G16,0)</f>
        <v>0</v>
      </c>
      <c r="BD16" s="262">
        <f>IF(AZ16=4,G16,0)</f>
        <v>0</v>
      </c>
      <c r="BE16" s="262">
        <f>IF(AZ16=5,G16,0)</f>
        <v>0</v>
      </c>
      <c r="CA16" s="293">
        <v>1</v>
      </c>
      <c r="CB16" s="293">
        <v>1</v>
      </c>
    </row>
    <row r="17" spans="1:80" x14ac:dyDescent="0.2">
      <c r="A17" s="302"/>
      <c r="B17" s="303"/>
      <c r="C17" s="304" t="s">
        <v>234</v>
      </c>
      <c r="D17" s="305"/>
      <c r="E17" s="305"/>
      <c r="F17" s="305"/>
      <c r="G17" s="306"/>
      <c r="I17" s="307"/>
      <c r="K17" s="307"/>
      <c r="L17" s="308" t="s">
        <v>234</v>
      </c>
      <c r="O17" s="293">
        <v>3</v>
      </c>
    </row>
    <row r="18" spans="1:80" ht="22.5" x14ac:dyDescent="0.2">
      <c r="A18" s="302"/>
      <c r="B18" s="303"/>
      <c r="C18" s="304" t="s">
        <v>235</v>
      </c>
      <c r="D18" s="305"/>
      <c r="E18" s="305"/>
      <c r="F18" s="305"/>
      <c r="G18" s="306"/>
      <c r="I18" s="307"/>
      <c r="K18" s="307"/>
      <c r="L18" s="308" t="s">
        <v>235</v>
      </c>
      <c r="O18" s="293">
        <v>3</v>
      </c>
    </row>
    <row r="19" spans="1:80" x14ac:dyDescent="0.2">
      <c r="A19" s="302"/>
      <c r="B19" s="309"/>
      <c r="C19" s="310" t="s">
        <v>608</v>
      </c>
      <c r="D19" s="311"/>
      <c r="E19" s="312">
        <v>141.375</v>
      </c>
      <c r="F19" s="313"/>
      <c r="G19" s="314"/>
      <c r="H19" s="315"/>
      <c r="I19" s="307"/>
      <c r="J19" s="316"/>
      <c r="K19" s="307"/>
      <c r="M19" s="308" t="s">
        <v>608</v>
      </c>
      <c r="O19" s="293"/>
    </row>
    <row r="20" spans="1:80" x14ac:dyDescent="0.2">
      <c r="A20" s="294">
        <v>6</v>
      </c>
      <c r="B20" s="295" t="s">
        <v>395</v>
      </c>
      <c r="C20" s="296" t="s">
        <v>396</v>
      </c>
      <c r="D20" s="297" t="s">
        <v>233</v>
      </c>
      <c r="E20" s="298">
        <v>122.52500000000001</v>
      </c>
      <c r="F20" s="298">
        <v>0</v>
      </c>
      <c r="G20" s="299">
        <f>E20*F20</f>
        <v>0</v>
      </c>
      <c r="H20" s="300">
        <v>0</v>
      </c>
      <c r="I20" s="301">
        <f>E20*H20</f>
        <v>0</v>
      </c>
      <c r="J20" s="300">
        <v>0</v>
      </c>
      <c r="K20" s="301">
        <f>E20*J20</f>
        <v>0</v>
      </c>
      <c r="O20" s="293">
        <v>2</v>
      </c>
      <c r="AA20" s="262">
        <v>1</v>
      </c>
      <c r="AB20" s="262">
        <v>1</v>
      </c>
      <c r="AC20" s="262">
        <v>1</v>
      </c>
      <c r="AZ20" s="262">
        <v>1</v>
      </c>
      <c r="BA20" s="262">
        <f>IF(AZ20=1,G20,0)</f>
        <v>0</v>
      </c>
      <c r="BB20" s="262">
        <f>IF(AZ20=2,G20,0)</f>
        <v>0</v>
      </c>
      <c r="BC20" s="262">
        <f>IF(AZ20=3,G20,0)</f>
        <v>0</v>
      </c>
      <c r="BD20" s="262">
        <f>IF(AZ20=4,G20,0)</f>
        <v>0</v>
      </c>
      <c r="BE20" s="262">
        <f>IF(AZ20=5,G20,0)</f>
        <v>0</v>
      </c>
      <c r="CA20" s="293">
        <v>1</v>
      </c>
      <c r="CB20" s="293">
        <v>1</v>
      </c>
    </row>
    <row r="21" spans="1:80" x14ac:dyDescent="0.2">
      <c r="A21" s="302"/>
      <c r="B21" s="303"/>
      <c r="C21" s="304" t="s">
        <v>397</v>
      </c>
      <c r="D21" s="305"/>
      <c r="E21" s="305"/>
      <c r="F21" s="305"/>
      <c r="G21" s="306"/>
      <c r="I21" s="307"/>
      <c r="K21" s="307"/>
      <c r="L21" s="308" t="s">
        <v>397</v>
      </c>
      <c r="O21" s="293">
        <v>3</v>
      </c>
    </row>
    <row r="22" spans="1:80" x14ac:dyDescent="0.2">
      <c r="A22" s="302"/>
      <c r="B22" s="309"/>
      <c r="C22" s="310" t="s">
        <v>609</v>
      </c>
      <c r="D22" s="311"/>
      <c r="E22" s="312">
        <v>122.52500000000001</v>
      </c>
      <c r="F22" s="313"/>
      <c r="G22" s="314"/>
      <c r="H22" s="315"/>
      <c r="I22" s="307"/>
      <c r="J22" s="316"/>
      <c r="K22" s="307"/>
      <c r="M22" s="308" t="s">
        <v>609</v>
      </c>
      <c r="O22" s="293"/>
    </row>
    <row r="23" spans="1:80" x14ac:dyDescent="0.2">
      <c r="A23" s="294">
        <v>7</v>
      </c>
      <c r="B23" s="295" t="s">
        <v>398</v>
      </c>
      <c r="C23" s="296" t="s">
        <v>399</v>
      </c>
      <c r="D23" s="297" t="s">
        <v>233</v>
      </c>
      <c r="E23" s="298">
        <v>122.52500000000001</v>
      </c>
      <c r="F23" s="298">
        <v>0</v>
      </c>
      <c r="G23" s="299">
        <f>E23*F23</f>
        <v>0</v>
      </c>
      <c r="H23" s="300">
        <v>0</v>
      </c>
      <c r="I23" s="301">
        <f>E23*H23</f>
        <v>0</v>
      </c>
      <c r="J23" s="300">
        <v>0</v>
      </c>
      <c r="K23" s="301">
        <f>E23*J23</f>
        <v>0</v>
      </c>
      <c r="O23" s="293">
        <v>2</v>
      </c>
      <c r="AA23" s="262">
        <v>1</v>
      </c>
      <c r="AB23" s="262">
        <v>1</v>
      </c>
      <c r="AC23" s="262">
        <v>1</v>
      </c>
      <c r="AZ23" s="262">
        <v>1</v>
      </c>
      <c r="BA23" s="262">
        <f>IF(AZ23=1,G23,0)</f>
        <v>0</v>
      </c>
      <c r="BB23" s="262">
        <f>IF(AZ23=2,G23,0)</f>
        <v>0</v>
      </c>
      <c r="BC23" s="262">
        <f>IF(AZ23=3,G23,0)</f>
        <v>0</v>
      </c>
      <c r="BD23" s="262">
        <f>IF(AZ23=4,G23,0)</f>
        <v>0</v>
      </c>
      <c r="BE23" s="262">
        <f>IF(AZ23=5,G23,0)</f>
        <v>0</v>
      </c>
      <c r="CA23" s="293">
        <v>1</v>
      </c>
      <c r="CB23" s="293">
        <v>1</v>
      </c>
    </row>
    <row r="24" spans="1:80" x14ac:dyDescent="0.2">
      <c r="A24" s="302"/>
      <c r="B24" s="303"/>
      <c r="C24" s="304" t="s">
        <v>397</v>
      </c>
      <c r="D24" s="305"/>
      <c r="E24" s="305"/>
      <c r="F24" s="305"/>
      <c r="G24" s="306"/>
      <c r="I24" s="307"/>
      <c r="K24" s="307"/>
      <c r="L24" s="308" t="s">
        <v>397</v>
      </c>
      <c r="O24" s="293">
        <v>3</v>
      </c>
    </row>
    <row r="25" spans="1:80" x14ac:dyDescent="0.2">
      <c r="A25" s="302"/>
      <c r="B25" s="309"/>
      <c r="C25" s="310" t="s">
        <v>609</v>
      </c>
      <c r="D25" s="311"/>
      <c r="E25" s="312">
        <v>122.52500000000001</v>
      </c>
      <c r="F25" s="313"/>
      <c r="G25" s="314"/>
      <c r="H25" s="315"/>
      <c r="I25" s="307"/>
      <c r="J25" s="316"/>
      <c r="K25" s="307"/>
      <c r="M25" s="308" t="s">
        <v>609</v>
      </c>
      <c r="O25" s="293"/>
    </row>
    <row r="26" spans="1:80" x14ac:dyDescent="0.2">
      <c r="A26" s="294">
        <v>8</v>
      </c>
      <c r="B26" s="295" t="s">
        <v>400</v>
      </c>
      <c r="C26" s="296" t="s">
        <v>401</v>
      </c>
      <c r="D26" s="297" t="s">
        <v>233</v>
      </c>
      <c r="E26" s="298">
        <v>59.535200000000003</v>
      </c>
      <c r="F26" s="298">
        <v>0</v>
      </c>
      <c r="G26" s="299">
        <f>E26*F26</f>
        <v>0</v>
      </c>
      <c r="H26" s="300">
        <v>0</v>
      </c>
      <c r="I26" s="301">
        <f>E26*H26</f>
        <v>0</v>
      </c>
      <c r="J26" s="300">
        <v>0</v>
      </c>
      <c r="K26" s="301">
        <f>E26*J26</f>
        <v>0</v>
      </c>
      <c r="O26" s="293">
        <v>2</v>
      </c>
      <c r="AA26" s="262">
        <v>1</v>
      </c>
      <c r="AB26" s="262">
        <v>0</v>
      </c>
      <c r="AC26" s="262">
        <v>0</v>
      </c>
      <c r="AZ26" s="262">
        <v>1</v>
      </c>
      <c r="BA26" s="262">
        <f>IF(AZ26=1,G26,0)</f>
        <v>0</v>
      </c>
      <c r="BB26" s="262">
        <f>IF(AZ26=2,G26,0)</f>
        <v>0</v>
      </c>
      <c r="BC26" s="262">
        <f>IF(AZ26=3,G26,0)</f>
        <v>0</v>
      </c>
      <c r="BD26" s="262">
        <f>IF(AZ26=4,G26,0)</f>
        <v>0</v>
      </c>
      <c r="BE26" s="262">
        <f>IF(AZ26=5,G26,0)</f>
        <v>0</v>
      </c>
      <c r="CA26" s="293">
        <v>1</v>
      </c>
      <c r="CB26" s="293">
        <v>0</v>
      </c>
    </row>
    <row r="27" spans="1:80" x14ac:dyDescent="0.2">
      <c r="A27" s="302"/>
      <c r="B27" s="309"/>
      <c r="C27" s="310" t="s">
        <v>610</v>
      </c>
      <c r="D27" s="311"/>
      <c r="E27" s="312">
        <v>59.535200000000003</v>
      </c>
      <c r="F27" s="313"/>
      <c r="G27" s="314"/>
      <c r="H27" s="315"/>
      <c r="I27" s="307"/>
      <c r="J27" s="316"/>
      <c r="K27" s="307"/>
      <c r="M27" s="308" t="s">
        <v>610</v>
      </c>
      <c r="O27" s="293"/>
    </row>
    <row r="28" spans="1:80" x14ac:dyDescent="0.2">
      <c r="A28" s="294">
        <v>9</v>
      </c>
      <c r="B28" s="295" t="s">
        <v>402</v>
      </c>
      <c r="C28" s="296" t="s">
        <v>403</v>
      </c>
      <c r="D28" s="297" t="s">
        <v>227</v>
      </c>
      <c r="E28" s="298">
        <v>125.0239</v>
      </c>
      <c r="F28" s="298">
        <v>0</v>
      </c>
      <c r="G28" s="299">
        <f>E28*F28</f>
        <v>0</v>
      </c>
      <c r="H28" s="300">
        <v>1</v>
      </c>
      <c r="I28" s="301">
        <f>E28*H28</f>
        <v>125.0239</v>
      </c>
      <c r="J28" s="300"/>
      <c r="K28" s="301">
        <f>E28*J28</f>
        <v>0</v>
      </c>
      <c r="O28" s="293">
        <v>2</v>
      </c>
      <c r="AA28" s="262">
        <v>3</v>
      </c>
      <c r="AB28" s="262">
        <v>1</v>
      </c>
      <c r="AC28" s="262">
        <v>583315024</v>
      </c>
      <c r="AZ28" s="262">
        <v>1</v>
      </c>
      <c r="BA28" s="262">
        <f>IF(AZ28=1,G28,0)</f>
        <v>0</v>
      </c>
      <c r="BB28" s="262">
        <f>IF(AZ28=2,G28,0)</f>
        <v>0</v>
      </c>
      <c r="BC28" s="262">
        <f>IF(AZ28=3,G28,0)</f>
        <v>0</v>
      </c>
      <c r="BD28" s="262">
        <f>IF(AZ28=4,G28,0)</f>
        <v>0</v>
      </c>
      <c r="BE28" s="262">
        <f>IF(AZ28=5,G28,0)</f>
        <v>0</v>
      </c>
      <c r="CA28" s="293">
        <v>3</v>
      </c>
      <c r="CB28" s="293">
        <v>1</v>
      </c>
    </row>
    <row r="29" spans="1:80" x14ac:dyDescent="0.2">
      <c r="A29" s="302"/>
      <c r="B29" s="309"/>
      <c r="C29" s="310" t="s">
        <v>611</v>
      </c>
      <c r="D29" s="311"/>
      <c r="E29" s="312">
        <v>125.0239</v>
      </c>
      <c r="F29" s="313"/>
      <c r="G29" s="314"/>
      <c r="H29" s="315"/>
      <c r="I29" s="307"/>
      <c r="J29" s="316"/>
      <c r="K29" s="307"/>
      <c r="M29" s="308" t="s">
        <v>611</v>
      </c>
      <c r="O29" s="293"/>
    </row>
    <row r="30" spans="1:80" x14ac:dyDescent="0.2">
      <c r="A30" s="317"/>
      <c r="B30" s="318" t="s">
        <v>101</v>
      </c>
      <c r="C30" s="319" t="s">
        <v>192</v>
      </c>
      <c r="D30" s="320"/>
      <c r="E30" s="321"/>
      <c r="F30" s="322"/>
      <c r="G30" s="323">
        <f>SUM(G7:G29)</f>
        <v>0</v>
      </c>
      <c r="H30" s="324"/>
      <c r="I30" s="325">
        <f>SUM(I7:I29)</f>
        <v>125.0239</v>
      </c>
      <c r="J30" s="324"/>
      <c r="K30" s="325">
        <f>SUM(K7:K29)</f>
        <v>0</v>
      </c>
      <c r="O30" s="293">
        <v>4</v>
      </c>
      <c r="BA30" s="326">
        <f>SUM(BA7:BA29)</f>
        <v>0</v>
      </c>
      <c r="BB30" s="326">
        <f>SUM(BB7:BB29)</f>
        <v>0</v>
      </c>
      <c r="BC30" s="326">
        <f>SUM(BC7:BC29)</f>
        <v>0</v>
      </c>
      <c r="BD30" s="326">
        <f>SUM(BD7:BD29)</f>
        <v>0</v>
      </c>
      <c r="BE30" s="326">
        <f>SUM(BE7:BE29)</f>
        <v>0</v>
      </c>
    </row>
    <row r="31" spans="1:80" x14ac:dyDescent="0.2">
      <c r="A31" s="283" t="s">
        <v>97</v>
      </c>
      <c r="B31" s="284" t="s">
        <v>154</v>
      </c>
      <c r="C31" s="285" t="s">
        <v>405</v>
      </c>
      <c r="D31" s="286"/>
      <c r="E31" s="287"/>
      <c r="F31" s="287"/>
      <c r="G31" s="288"/>
      <c r="H31" s="289"/>
      <c r="I31" s="290"/>
      <c r="J31" s="291"/>
      <c r="K31" s="292"/>
      <c r="O31" s="293">
        <v>1</v>
      </c>
    </row>
    <row r="32" spans="1:80" x14ac:dyDescent="0.2">
      <c r="A32" s="294">
        <v>10</v>
      </c>
      <c r="B32" s="295" t="s">
        <v>612</v>
      </c>
      <c r="C32" s="296" t="s">
        <v>613</v>
      </c>
      <c r="D32" s="297" t="s">
        <v>233</v>
      </c>
      <c r="E32" s="298">
        <v>0.125</v>
      </c>
      <c r="F32" s="298">
        <v>0</v>
      </c>
      <c r="G32" s="299">
        <f>E32*F32</f>
        <v>0</v>
      </c>
      <c r="H32" s="300">
        <v>2.5855999999999999</v>
      </c>
      <c r="I32" s="301">
        <f>E32*H32</f>
        <v>0.32319999999999999</v>
      </c>
      <c r="J32" s="300">
        <v>0</v>
      </c>
      <c r="K32" s="301">
        <f>E32*J32</f>
        <v>0</v>
      </c>
      <c r="O32" s="293">
        <v>2</v>
      </c>
      <c r="AA32" s="262">
        <v>1</v>
      </c>
      <c r="AB32" s="262">
        <v>1</v>
      </c>
      <c r="AC32" s="262">
        <v>1</v>
      </c>
      <c r="AZ32" s="262">
        <v>1</v>
      </c>
      <c r="BA32" s="262">
        <f>IF(AZ32=1,G32,0)</f>
        <v>0</v>
      </c>
      <c r="BB32" s="262">
        <f>IF(AZ32=2,G32,0)</f>
        <v>0</v>
      </c>
      <c r="BC32" s="262">
        <f>IF(AZ32=3,G32,0)</f>
        <v>0</v>
      </c>
      <c r="BD32" s="262">
        <f>IF(AZ32=4,G32,0)</f>
        <v>0</v>
      </c>
      <c r="BE32" s="262">
        <f>IF(AZ32=5,G32,0)</f>
        <v>0</v>
      </c>
      <c r="CA32" s="293">
        <v>1</v>
      </c>
      <c r="CB32" s="293">
        <v>1</v>
      </c>
    </row>
    <row r="33" spans="1:80" x14ac:dyDescent="0.2">
      <c r="A33" s="302"/>
      <c r="B33" s="309"/>
      <c r="C33" s="310" t="s">
        <v>614</v>
      </c>
      <c r="D33" s="311"/>
      <c r="E33" s="312">
        <v>0.125</v>
      </c>
      <c r="F33" s="313"/>
      <c r="G33" s="314"/>
      <c r="H33" s="315"/>
      <c r="I33" s="307"/>
      <c r="J33" s="316"/>
      <c r="K33" s="307"/>
      <c r="M33" s="308" t="s">
        <v>614</v>
      </c>
      <c r="O33" s="293"/>
    </row>
    <row r="34" spans="1:80" x14ac:dyDescent="0.2">
      <c r="A34" s="294">
        <v>11</v>
      </c>
      <c r="B34" s="295" t="s">
        <v>615</v>
      </c>
      <c r="C34" s="296" t="s">
        <v>616</v>
      </c>
      <c r="D34" s="297" t="s">
        <v>265</v>
      </c>
      <c r="E34" s="298">
        <v>1</v>
      </c>
      <c r="F34" s="298">
        <v>0</v>
      </c>
      <c r="G34" s="299">
        <f>E34*F34</f>
        <v>0</v>
      </c>
      <c r="H34" s="300">
        <v>1.112E-2</v>
      </c>
      <c r="I34" s="301">
        <f>E34*H34</f>
        <v>1.112E-2</v>
      </c>
      <c r="J34" s="300">
        <v>0</v>
      </c>
      <c r="K34" s="301">
        <f>E34*J34</f>
        <v>0</v>
      </c>
      <c r="O34" s="293">
        <v>2</v>
      </c>
      <c r="AA34" s="262">
        <v>1</v>
      </c>
      <c r="AB34" s="262">
        <v>0</v>
      </c>
      <c r="AC34" s="262">
        <v>0</v>
      </c>
      <c r="AZ34" s="262">
        <v>1</v>
      </c>
      <c r="BA34" s="262">
        <f>IF(AZ34=1,G34,0)</f>
        <v>0</v>
      </c>
      <c r="BB34" s="262">
        <f>IF(AZ34=2,G34,0)</f>
        <v>0</v>
      </c>
      <c r="BC34" s="262">
        <f>IF(AZ34=3,G34,0)</f>
        <v>0</v>
      </c>
      <c r="BD34" s="262">
        <f>IF(AZ34=4,G34,0)</f>
        <v>0</v>
      </c>
      <c r="BE34" s="262">
        <f>IF(AZ34=5,G34,0)</f>
        <v>0</v>
      </c>
      <c r="CA34" s="293">
        <v>1</v>
      </c>
      <c r="CB34" s="293">
        <v>0</v>
      </c>
    </row>
    <row r="35" spans="1:80" x14ac:dyDescent="0.2">
      <c r="A35" s="302"/>
      <c r="B35" s="303"/>
      <c r="C35" s="304" t="s">
        <v>617</v>
      </c>
      <c r="D35" s="305"/>
      <c r="E35" s="305"/>
      <c r="F35" s="305"/>
      <c r="G35" s="306"/>
      <c r="I35" s="307"/>
      <c r="K35" s="307"/>
      <c r="L35" s="308" t="s">
        <v>617</v>
      </c>
      <c r="O35" s="293">
        <v>3</v>
      </c>
    </row>
    <row r="36" spans="1:80" x14ac:dyDescent="0.2">
      <c r="A36" s="302"/>
      <c r="B36" s="309"/>
      <c r="C36" s="310" t="s">
        <v>98</v>
      </c>
      <c r="D36" s="311"/>
      <c r="E36" s="312">
        <v>1</v>
      </c>
      <c r="F36" s="313"/>
      <c r="G36" s="314"/>
      <c r="H36" s="315"/>
      <c r="I36" s="307"/>
      <c r="J36" s="316"/>
      <c r="K36" s="307"/>
      <c r="M36" s="308">
        <v>1</v>
      </c>
      <c r="O36" s="293"/>
    </row>
    <row r="37" spans="1:80" x14ac:dyDescent="0.2">
      <c r="A37" s="317"/>
      <c r="B37" s="318" t="s">
        <v>101</v>
      </c>
      <c r="C37" s="319" t="s">
        <v>406</v>
      </c>
      <c r="D37" s="320"/>
      <c r="E37" s="321"/>
      <c r="F37" s="322"/>
      <c r="G37" s="323">
        <f>SUM(G31:G36)</f>
        <v>0</v>
      </c>
      <c r="H37" s="324"/>
      <c r="I37" s="325">
        <f>SUM(I31:I36)</f>
        <v>0.33432000000000001</v>
      </c>
      <c r="J37" s="324"/>
      <c r="K37" s="325">
        <f>SUM(K31:K36)</f>
        <v>0</v>
      </c>
      <c r="O37" s="293">
        <v>4</v>
      </c>
      <c r="BA37" s="326">
        <f>SUM(BA31:BA36)</f>
        <v>0</v>
      </c>
      <c r="BB37" s="326">
        <f>SUM(BB31:BB36)</f>
        <v>0</v>
      </c>
      <c r="BC37" s="326">
        <f>SUM(BC31:BC36)</f>
        <v>0</v>
      </c>
      <c r="BD37" s="326">
        <f>SUM(BD31:BD36)</f>
        <v>0</v>
      </c>
      <c r="BE37" s="326">
        <f>SUM(BE31:BE36)</f>
        <v>0</v>
      </c>
    </row>
    <row r="38" spans="1:80" x14ac:dyDescent="0.2">
      <c r="A38" s="283" t="s">
        <v>97</v>
      </c>
      <c r="B38" s="284" t="s">
        <v>204</v>
      </c>
      <c r="C38" s="285" t="s">
        <v>205</v>
      </c>
      <c r="D38" s="286"/>
      <c r="E38" s="287"/>
      <c r="F38" s="287"/>
      <c r="G38" s="288"/>
      <c r="H38" s="289"/>
      <c r="I38" s="290"/>
      <c r="J38" s="291"/>
      <c r="K38" s="292"/>
      <c r="O38" s="293">
        <v>1</v>
      </c>
    </row>
    <row r="39" spans="1:80" x14ac:dyDescent="0.2">
      <c r="A39" s="294">
        <v>12</v>
      </c>
      <c r="B39" s="295" t="s">
        <v>618</v>
      </c>
      <c r="C39" s="296" t="s">
        <v>619</v>
      </c>
      <c r="D39" s="297" t="s">
        <v>195</v>
      </c>
      <c r="E39" s="298">
        <v>65.647999999999996</v>
      </c>
      <c r="F39" s="298">
        <v>0</v>
      </c>
      <c r="G39" s="299">
        <f>E39*F39</f>
        <v>0</v>
      </c>
      <c r="H39" s="300">
        <v>0.2024</v>
      </c>
      <c r="I39" s="301">
        <f>E39*H39</f>
        <v>13.287155199999999</v>
      </c>
      <c r="J39" s="300">
        <v>0</v>
      </c>
      <c r="K39" s="301">
        <f>E39*J39</f>
        <v>0</v>
      </c>
      <c r="O39" s="293">
        <v>2</v>
      </c>
      <c r="AA39" s="262">
        <v>1</v>
      </c>
      <c r="AB39" s="262">
        <v>0</v>
      </c>
      <c r="AC39" s="262">
        <v>0</v>
      </c>
      <c r="AZ39" s="262">
        <v>1</v>
      </c>
      <c r="BA39" s="262">
        <f>IF(AZ39=1,G39,0)</f>
        <v>0</v>
      </c>
      <c r="BB39" s="262">
        <f>IF(AZ39=2,G39,0)</f>
        <v>0</v>
      </c>
      <c r="BC39" s="262">
        <f>IF(AZ39=3,G39,0)</f>
        <v>0</v>
      </c>
      <c r="BD39" s="262">
        <f>IF(AZ39=4,G39,0)</f>
        <v>0</v>
      </c>
      <c r="BE39" s="262">
        <f>IF(AZ39=5,G39,0)</f>
        <v>0</v>
      </c>
      <c r="CA39" s="293">
        <v>1</v>
      </c>
      <c r="CB39" s="293">
        <v>0</v>
      </c>
    </row>
    <row r="40" spans="1:80" x14ac:dyDescent="0.2">
      <c r="A40" s="302"/>
      <c r="B40" s="303"/>
      <c r="C40" s="304" t="s">
        <v>620</v>
      </c>
      <c r="D40" s="305"/>
      <c r="E40" s="305"/>
      <c r="F40" s="305"/>
      <c r="G40" s="306"/>
      <c r="I40" s="307"/>
      <c r="K40" s="307"/>
      <c r="L40" s="308" t="s">
        <v>620</v>
      </c>
      <c r="O40" s="293">
        <v>3</v>
      </c>
    </row>
    <row r="41" spans="1:80" x14ac:dyDescent="0.2">
      <c r="A41" s="302"/>
      <c r="B41" s="309"/>
      <c r="C41" s="310" t="s">
        <v>621</v>
      </c>
      <c r="D41" s="311"/>
      <c r="E41" s="312">
        <v>65.647999999999996</v>
      </c>
      <c r="F41" s="313"/>
      <c r="G41" s="314"/>
      <c r="H41" s="315"/>
      <c r="I41" s="307"/>
      <c r="J41" s="316"/>
      <c r="K41" s="307"/>
      <c r="M41" s="308" t="s">
        <v>621</v>
      </c>
      <c r="O41" s="293"/>
    </row>
    <row r="42" spans="1:80" x14ac:dyDescent="0.2">
      <c r="A42" s="317"/>
      <c r="B42" s="318" t="s">
        <v>101</v>
      </c>
      <c r="C42" s="319" t="s">
        <v>206</v>
      </c>
      <c r="D42" s="320"/>
      <c r="E42" s="321"/>
      <c r="F42" s="322"/>
      <c r="G42" s="323">
        <f>SUM(G38:G41)</f>
        <v>0</v>
      </c>
      <c r="H42" s="324"/>
      <c r="I42" s="325">
        <f>SUM(I38:I41)</f>
        <v>13.287155199999999</v>
      </c>
      <c r="J42" s="324"/>
      <c r="K42" s="325">
        <f>SUM(K38:K41)</f>
        <v>0</v>
      </c>
      <c r="O42" s="293">
        <v>4</v>
      </c>
      <c r="BA42" s="326">
        <f>SUM(BA38:BA41)</f>
        <v>0</v>
      </c>
      <c r="BB42" s="326">
        <f>SUM(BB38:BB41)</f>
        <v>0</v>
      </c>
      <c r="BC42" s="326">
        <f>SUM(BC38:BC41)</f>
        <v>0</v>
      </c>
      <c r="BD42" s="326">
        <f>SUM(BD38:BD41)</f>
        <v>0</v>
      </c>
      <c r="BE42" s="326">
        <f>SUM(BE38:BE41)</f>
        <v>0</v>
      </c>
    </row>
    <row r="43" spans="1:80" x14ac:dyDescent="0.2">
      <c r="A43" s="283" t="s">
        <v>97</v>
      </c>
      <c r="B43" s="284" t="s">
        <v>222</v>
      </c>
      <c r="C43" s="285" t="s">
        <v>223</v>
      </c>
      <c r="D43" s="286"/>
      <c r="E43" s="287"/>
      <c r="F43" s="287"/>
      <c r="G43" s="288"/>
      <c r="H43" s="289"/>
      <c r="I43" s="290"/>
      <c r="J43" s="291"/>
      <c r="K43" s="292"/>
      <c r="O43" s="293">
        <v>1</v>
      </c>
    </row>
    <row r="44" spans="1:80" x14ac:dyDescent="0.2">
      <c r="A44" s="294">
        <v>13</v>
      </c>
      <c r="B44" s="295" t="s">
        <v>225</v>
      </c>
      <c r="C44" s="296" t="s">
        <v>226</v>
      </c>
      <c r="D44" s="297" t="s">
        <v>227</v>
      </c>
      <c r="E44" s="298">
        <v>138.64537519999999</v>
      </c>
      <c r="F44" s="298">
        <v>0</v>
      </c>
      <c r="G44" s="299">
        <f>E44*F44</f>
        <v>0</v>
      </c>
      <c r="H44" s="300">
        <v>0</v>
      </c>
      <c r="I44" s="301">
        <f>E44*H44</f>
        <v>0</v>
      </c>
      <c r="J44" s="300"/>
      <c r="K44" s="301">
        <f>E44*J44</f>
        <v>0</v>
      </c>
      <c r="O44" s="293">
        <v>2</v>
      </c>
      <c r="AA44" s="262">
        <v>7</v>
      </c>
      <c r="AB44" s="262">
        <v>1</v>
      </c>
      <c r="AC44" s="262">
        <v>2</v>
      </c>
      <c r="AZ44" s="262">
        <v>1</v>
      </c>
      <c r="BA44" s="262">
        <f>IF(AZ44=1,G44,0)</f>
        <v>0</v>
      </c>
      <c r="BB44" s="262">
        <f>IF(AZ44=2,G44,0)</f>
        <v>0</v>
      </c>
      <c r="BC44" s="262">
        <f>IF(AZ44=3,G44,0)</f>
        <v>0</v>
      </c>
      <c r="BD44" s="262">
        <f>IF(AZ44=4,G44,0)</f>
        <v>0</v>
      </c>
      <c r="BE44" s="262">
        <f>IF(AZ44=5,G44,0)</f>
        <v>0</v>
      </c>
      <c r="CA44" s="293">
        <v>7</v>
      </c>
      <c r="CB44" s="293">
        <v>1</v>
      </c>
    </row>
    <row r="45" spans="1:80" x14ac:dyDescent="0.2">
      <c r="A45" s="317"/>
      <c r="B45" s="318" t="s">
        <v>101</v>
      </c>
      <c r="C45" s="319" t="s">
        <v>224</v>
      </c>
      <c r="D45" s="320"/>
      <c r="E45" s="321"/>
      <c r="F45" s="322"/>
      <c r="G45" s="323">
        <f>SUM(G43:G44)</f>
        <v>0</v>
      </c>
      <c r="H45" s="324"/>
      <c r="I45" s="325">
        <f>SUM(I43:I44)</f>
        <v>0</v>
      </c>
      <c r="J45" s="324"/>
      <c r="K45" s="325">
        <f>SUM(K43:K44)</f>
        <v>0</v>
      </c>
      <c r="O45" s="293">
        <v>4</v>
      </c>
      <c r="BA45" s="326">
        <f>SUM(BA43:BA44)</f>
        <v>0</v>
      </c>
      <c r="BB45" s="326">
        <f>SUM(BB43:BB44)</f>
        <v>0</v>
      </c>
      <c r="BC45" s="326">
        <f>SUM(BC43:BC44)</f>
        <v>0</v>
      </c>
      <c r="BD45" s="326">
        <f>SUM(BD43:BD44)</f>
        <v>0</v>
      </c>
      <c r="BE45" s="326">
        <f>SUM(BE43:BE44)</f>
        <v>0</v>
      </c>
    </row>
    <row r="46" spans="1:80" x14ac:dyDescent="0.2">
      <c r="A46" s="283" t="s">
        <v>97</v>
      </c>
      <c r="B46" s="284" t="s">
        <v>494</v>
      </c>
      <c r="C46" s="285" t="s">
        <v>495</v>
      </c>
      <c r="D46" s="286"/>
      <c r="E46" s="287"/>
      <c r="F46" s="287"/>
      <c r="G46" s="288"/>
      <c r="H46" s="289"/>
      <c r="I46" s="290"/>
      <c r="J46" s="291"/>
      <c r="K46" s="292"/>
      <c r="O46" s="293">
        <v>1</v>
      </c>
    </row>
    <row r="47" spans="1:80" x14ac:dyDescent="0.2">
      <c r="A47" s="294">
        <v>14</v>
      </c>
      <c r="B47" s="295" t="s">
        <v>622</v>
      </c>
      <c r="C47" s="296" t="s">
        <v>623</v>
      </c>
      <c r="D47" s="297" t="s">
        <v>265</v>
      </c>
      <c r="E47" s="298">
        <v>72</v>
      </c>
      <c r="F47" s="298">
        <v>0</v>
      </c>
      <c r="G47" s="299">
        <f>E47*F47</f>
        <v>0</v>
      </c>
      <c r="H47" s="300">
        <v>0</v>
      </c>
      <c r="I47" s="301">
        <f>E47*H47</f>
        <v>0</v>
      </c>
      <c r="J47" s="300">
        <v>0</v>
      </c>
      <c r="K47" s="301">
        <f>E47*J47</f>
        <v>0</v>
      </c>
      <c r="O47" s="293">
        <v>2</v>
      </c>
      <c r="AA47" s="262">
        <v>1</v>
      </c>
      <c r="AB47" s="262">
        <v>1</v>
      </c>
      <c r="AC47" s="262">
        <v>1</v>
      </c>
      <c r="AZ47" s="262">
        <v>2</v>
      </c>
      <c r="BA47" s="262">
        <f>IF(AZ47=1,G47,0)</f>
        <v>0</v>
      </c>
      <c r="BB47" s="262">
        <f>IF(AZ47=2,G47,0)</f>
        <v>0</v>
      </c>
      <c r="BC47" s="262">
        <f>IF(AZ47=3,G47,0)</f>
        <v>0</v>
      </c>
      <c r="BD47" s="262">
        <f>IF(AZ47=4,G47,0)</f>
        <v>0</v>
      </c>
      <c r="BE47" s="262">
        <f>IF(AZ47=5,G47,0)</f>
        <v>0</v>
      </c>
      <c r="CA47" s="293">
        <v>1</v>
      </c>
      <c r="CB47" s="293">
        <v>1</v>
      </c>
    </row>
    <row r="48" spans="1:80" x14ac:dyDescent="0.2">
      <c r="A48" s="302"/>
      <c r="B48" s="303"/>
      <c r="C48" s="304" t="s">
        <v>624</v>
      </c>
      <c r="D48" s="305"/>
      <c r="E48" s="305"/>
      <c r="F48" s="305"/>
      <c r="G48" s="306"/>
      <c r="I48" s="307"/>
      <c r="K48" s="307"/>
      <c r="L48" s="308" t="s">
        <v>624</v>
      </c>
      <c r="O48" s="293">
        <v>3</v>
      </c>
    </row>
    <row r="49" spans="1:80" x14ac:dyDescent="0.2">
      <c r="A49" s="302"/>
      <c r="B49" s="309"/>
      <c r="C49" s="310" t="s">
        <v>625</v>
      </c>
      <c r="D49" s="311"/>
      <c r="E49" s="312">
        <v>72</v>
      </c>
      <c r="F49" s="313"/>
      <c r="G49" s="314"/>
      <c r="H49" s="315"/>
      <c r="I49" s="307"/>
      <c r="J49" s="316"/>
      <c r="K49" s="307"/>
      <c r="M49" s="308" t="s">
        <v>625</v>
      </c>
      <c r="O49" s="293"/>
    </row>
    <row r="50" spans="1:80" x14ac:dyDescent="0.2">
      <c r="A50" s="294">
        <v>15</v>
      </c>
      <c r="B50" s="295" t="s">
        <v>626</v>
      </c>
      <c r="C50" s="296" t="s">
        <v>627</v>
      </c>
      <c r="D50" s="297" t="s">
        <v>195</v>
      </c>
      <c r="E50" s="298">
        <v>196.16319999999999</v>
      </c>
      <c r="F50" s="298">
        <v>0</v>
      </c>
      <c r="G50" s="299">
        <f>E50*F50</f>
        <v>0</v>
      </c>
      <c r="H50" s="300">
        <v>4.0000000000000003E-5</v>
      </c>
      <c r="I50" s="301">
        <f>E50*H50</f>
        <v>7.8465280000000002E-3</v>
      </c>
      <c r="J50" s="300">
        <v>0</v>
      </c>
      <c r="K50" s="301">
        <f>E50*J50</f>
        <v>0</v>
      </c>
      <c r="O50" s="293">
        <v>2</v>
      </c>
      <c r="AA50" s="262">
        <v>1</v>
      </c>
      <c r="AB50" s="262">
        <v>0</v>
      </c>
      <c r="AC50" s="262">
        <v>0</v>
      </c>
      <c r="AZ50" s="262">
        <v>2</v>
      </c>
      <c r="BA50" s="262">
        <f>IF(AZ50=1,G50,0)</f>
        <v>0</v>
      </c>
      <c r="BB50" s="262">
        <f>IF(AZ50=2,G50,0)</f>
        <v>0</v>
      </c>
      <c r="BC50" s="262">
        <f>IF(AZ50=3,G50,0)</f>
        <v>0</v>
      </c>
      <c r="BD50" s="262">
        <f>IF(AZ50=4,G50,0)</f>
        <v>0</v>
      </c>
      <c r="BE50" s="262">
        <f>IF(AZ50=5,G50,0)</f>
        <v>0</v>
      </c>
      <c r="CA50" s="293">
        <v>1</v>
      </c>
      <c r="CB50" s="293">
        <v>0</v>
      </c>
    </row>
    <row r="51" spans="1:80" x14ac:dyDescent="0.2">
      <c r="A51" s="302"/>
      <c r="B51" s="303"/>
      <c r="C51" s="304"/>
      <c r="D51" s="305"/>
      <c r="E51" s="305"/>
      <c r="F51" s="305"/>
      <c r="G51" s="306"/>
      <c r="I51" s="307"/>
      <c r="K51" s="307"/>
      <c r="L51" s="308"/>
      <c r="O51" s="293">
        <v>3</v>
      </c>
    </row>
    <row r="52" spans="1:80" x14ac:dyDescent="0.2">
      <c r="A52" s="302"/>
      <c r="B52" s="309"/>
      <c r="C52" s="310" t="s">
        <v>628</v>
      </c>
      <c r="D52" s="311"/>
      <c r="E52" s="312">
        <v>144.226</v>
      </c>
      <c r="F52" s="313"/>
      <c r="G52" s="314"/>
      <c r="H52" s="315"/>
      <c r="I52" s="307"/>
      <c r="J52" s="316"/>
      <c r="K52" s="307"/>
      <c r="M52" s="308" t="s">
        <v>628</v>
      </c>
      <c r="O52" s="293"/>
    </row>
    <row r="53" spans="1:80" x14ac:dyDescent="0.2">
      <c r="A53" s="302"/>
      <c r="B53" s="309"/>
      <c r="C53" s="310" t="s">
        <v>629</v>
      </c>
      <c r="D53" s="311"/>
      <c r="E53" s="312">
        <v>51.937199999999997</v>
      </c>
      <c r="F53" s="313"/>
      <c r="G53" s="314"/>
      <c r="H53" s="315"/>
      <c r="I53" s="307"/>
      <c r="J53" s="316"/>
      <c r="K53" s="307"/>
      <c r="M53" s="308" t="s">
        <v>629</v>
      </c>
      <c r="O53" s="293"/>
    </row>
    <row r="54" spans="1:80" x14ac:dyDescent="0.2">
      <c r="A54" s="294">
        <v>16</v>
      </c>
      <c r="B54" s="295" t="s">
        <v>504</v>
      </c>
      <c r="C54" s="296" t="s">
        <v>505</v>
      </c>
      <c r="D54" s="297" t="s">
        <v>202</v>
      </c>
      <c r="E54" s="298">
        <v>18</v>
      </c>
      <c r="F54" s="298">
        <v>0</v>
      </c>
      <c r="G54" s="299">
        <f>E54*F54</f>
        <v>0</v>
      </c>
      <c r="H54" s="300">
        <v>4.0299999999999997E-3</v>
      </c>
      <c r="I54" s="301">
        <f>E54*H54</f>
        <v>7.2539999999999993E-2</v>
      </c>
      <c r="J54" s="300">
        <v>0</v>
      </c>
      <c r="K54" s="301">
        <f>E54*J54</f>
        <v>0</v>
      </c>
      <c r="O54" s="293">
        <v>2</v>
      </c>
      <c r="AA54" s="262">
        <v>1</v>
      </c>
      <c r="AB54" s="262">
        <v>7</v>
      </c>
      <c r="AC54" s="262">
        <v>7</v>
      </c>
      <c r="AZ54" s="262">
        <v>2</v>
      </c>
      <c r="BA54" s="262">
        <f>IF(AZ54=1,G54,0)</f>
        <v>0</v>
      </c>
      <c r="BB54" s="262">
        <f>IF(AZ54=2,G54,0)</f>
        <v>0</v>
      </c>
      <c r="BC54" s="262">
        <f>IF(AZ54=3,G54,0)</f>
        <v>0</v>
      </c>
      <c r="BD54" s="262">
        <f>IF(AZ54=4,G54,0)</f>
        <v>0</v>
      </c>
      <c r="BE54" s="262">
        <f>IF(AZ54=5,G54,0)</f>
        <v>0</v>
      </c>
      <c r="CA54" s="293">
        <v>1</v>
      </c>
      <c r="CB54" s="293">
        <v>7</v>
      </c>
    </row>
    <row r="55" spans="1:80" x14ac:dyDescent="0.2">
      <c r="A55" s="302"/>
      <c r="B55" s="303"/>
      <c r="C55" s="304" t="s">
        <v>630</v>
      </c>
      <c r="D55" s="305"/>
      <c r="E55" s="305"/>
      <c r="F55" s="305"/>
      <c r="G55" s="306"/>
      <c r="I55" s="307"/>
      <c r="K55" s="307"/>
      <c r="L55" s="308" t="s">
        <v>630</v>
      </c>
      <c r="O55" s="293">
        <v>3</v>
      </c>
    </row>
    <row r="56" spans="1:80" x14ac:dyDescent="0.2">
      <c r="A56" s="302"/>
      <c r="B56" s="309"/>
      <c r="C56" s="310" t="s">
        <v>631</v>
      </c>
      <c r="D56" s="311"/>
      <c r="E56" s="312">
        <v>18</v>
      </c>
      <c r="F56" s="313"/>
      <c r="G56" s="314"/>
      <c r="H56" s="315"/>
      <c r="I56" s="307"/>
      <c r="J56" s="316"/>
      <c r="K56" s="307"/>
      <c r="M56" s="308" t="s">
        <v>631</v>
      </c>
      <c r="O56" s="293"/>
    </row>
    <row r="57" spans="1:80" x14ac:dyDescent="0.2">
      <c r="A57" s="294">
        <v>17</v>
      </c>
      <c r="B57" s="295" t="s">
        <v>632</v>
      </c>
      <c r="C57" s="296" t="s">
        <v>633</v>
      </c>
      <c r="D57" s="297" t="s">
        <v>265</v>
      </c>
      <c r="E57" s="298">
        <v>72</v>
      </c>
      <c r="F57" s="298">
        <v>0</v>
      </c>
      <c r="G57" s="299">
        <f>E57*F57</f>
        <v>0</v>
      </c>
      <c r="H57" s="300">
        <v>1.0999999999999999E-2</v>
      </c>
      <c r="I57" s="301">
        <f>E57*H57</f>
        <v>0.79199999999999993</v>
      </c>
      <c r="J57" s="300"/>
      <c r="K57" s="301">
        <f>E57*J57</f>
        <v>0</v>
      </c>
      <c r="O57" s="293">
        <v>2</v>
      </c>
      <c r="AA57" s="262">
        <v>3</v>
      </c>
      <c r="AB57" s="262">
        <v>1</v>
      </c>
      <c r="AC57" s="262">
        <v>28697901</v>
      </c>
      <c r="AZ57" s="262">
        <v>2</v>
      </c>
      <c r="BA57" s="262">
        <f>IF(AZ57=1,G57,0)</f>
        <v>0</v>
      </c>
      <c r="BB57" s="262">
        <f>IF(AZ57=2,G57,0)</f>
        <v>0</v>
      </c>
      <c r="BC57" s="262">
        <f>IF(AZ57=3,G57,0)</f>
        <v>0</v>
      </c>
      <c r="BD57" s="262">
        <f>IF(AZ57=4,G57,0)</f>
        <v>0</v>
      </c>
      <c r="BE57" s="262">
        <f>IF(AZ57=5,G57,0)</f>
        <v>0</v>
      </c>
      <c r="CA57" s="293">
        <v>3</v>
      </c>
      <c r="CB57" s="293">
        <v>1</v>
      </c>
    </row>
    <row r="58" spans="1:80" x14ac:dyDescent="0.2">
      <c r="A58" s="302"/>
      <c r="B58" s="303"/>
      <c r="C58" s="304" t="s">
        <v>634</v>
      </c>
      <c r="D58" s="305"/>
      <c r="E58" s="305"/>
      <c r="F58" s="305"/>
      <c r="G58" s="306"/>
      <c r="I58" s="307"/>
      <c r="K58" s="307"/>
      <c r="L58" s="308" t="s">
        <v>634</v>
      </c>
      <c r="O58" s="293">
        <v>3</v>
      </c>
    </row>
    <row r="59" spans="1:80" x14ac:dyDescent="0.2">
      <c r="A59" s="302"/>
      <c r="B59" s="309"/>
      <c r="C59" s="310" t="s">
        <v>635</v>
      </c>
      <c r="D59" s="311"/>
      <c r="E59" s="312">
        <v>72</v>
      </c>
      <c r="F59" s="313"/>
      <c r="G59" s="314"/>
      <c r="H59" s="315"/>
      <c r="I59" s="307"/>
      <c r="J59" s="316"/>
      <c r="K59" s="307"/>
      <c r="M59" s="308">
        <v>72</v>
      </c>
      <c r="O59" s="293"/>
    </row>
    <row r="60" spans="1:80" x14ac:dyDescent="0.2">
      <c r="A60" s="294">
        <v>18</v>
      </c>
      <c r="B60" s="295" t="s">
        <v>636</v>
      </c>
      <c r="C60" s="296" t="s">
        <v>637</v>
      </c>
      <c r="D60" s="297" t="s">
        <v>638</v>
      </c>
      <c r="E60" s="298">
        <v>6</v>
      </c>
      <c r="F60" s="298">
        <v>0</v>
      </c>
      <c r="G60" s="299">
        <f>E60*F60</f>
        <v>0</v>
      </c>
      <c r="H60" s="300">
        <v>2E-3</v>
      </c>
      <c r="I60" s="301">
        <f>E60*H60</f>
        <v>1.2E-2</v>
      </c>
      <c r="J60" s="300"/>
      <c r="K60" s="301">
        <f>E60*J60</f>
        <v>0</v>
      </c>
      <c r="O60" s="293">
        <v>2</v>
      </c>
      <c r="AA60" s="262">
        <v>3</v>
      </c>
      <c r="AB60" s="262">
        <v>1</v>
      </c>
      <c r="AC60" s="262">
        <v>28697905</v>
      </c>
      <c r="AZ60" s="262">
        <v>2</v>
      </c>
      <c r="BA60" s="262">
        <f>IF(AZ60=1,G60,0)</f>
        <v>0</v>
      </c>
      <c r="BB60" s="262">
        <f>IF(AZ60=2,G60,0)</f>
        <v>0</v>
      </c>
      <c r="BC60" s="262">
        <f>IF(AZ60=3,G60,0)</f>
        <v>0</v>
      </c>
      <c r="BD60" s="262">
        <f>IF(AZ60=4,G60,0)</f>
        <v>0</v>
      </c>
      <c r="BE60" s="262">
        <f>IF(AZ60=5,G60,0)</f>
        <v>0</v>
      </c>
      <c r="CA60" s="293">
        <v>3</v>
      </c>
      <c r="CB60" s="293">
        <v>1</v>
      </c>
    </row>
    <row r="61" spans="1:80" x14ac:dyDescent="0.2">
      <c r="A61" s="302"/>
      <c r="B61" s="309"/>
      <c r="C61" s="310" t="s">
        <v>639</v>
      </c>
      <c r="D61" s="311"/>
      <c r="E61" s="312">
        <v>6</v>
      </c>
      <c r="F61" s="313"/>
      <c r="G61" s="314"/>
      <c r="H61" s="315"/>
      <c r="I61" s="307"/>
      <c r="J61" s="316"/>
      <c r="K61" s="307"/>
      <c r="M61" s="308" t="s">
        <v>639</v>
      </c>
      <c r="O61" s="293"/>
    </row>
    <row r="62" spans="1:80" x14ac:dyDescent="0.2">
      <c r="A62" s="294">
        <v>19</v>
      </c>
      <c r="B62" s="295" t="s">
        <v>640</v>
      </c>
      <c r="C62" s="296" t="s">
        <v>641</v>
      </c>
      <c r="D62" s="297" t="s">
        <v>195</v>
      </c>
      <c r="E62" s="298">
        <v>225.58770000000001</v>
      </c>
      <c r="F62" s="298">
        <v>0</v>
      </c>
      <c r="G62" s="299">
        <f>E62*F62</f>
        <v>0</v>
      </c>
      <c r="H62" s="300">
        <v>2.9999999999999997E-4</v>
      </c>
      <c r="I62" s="301">
        <f>E62*H62</f>
        <v>6.7676310000000003E-2</v>
      </c>
      <c r="J62" s="300"/>
      <c r="K62" s="301">
        <f>E62*J62</f>
        <v>0</v>
      </c>
      <c r="O62" s="293">
        <v>2</v>
      </c>
      <c r="AA62" s="262">
        <v>3</v>
      </c>
      <c r="AB62" s="262">
        <v>1</v>
      </c>
      <c r="AC62" s="262">
        <v>693660212</v>
      </c>
      <c r="AZ62" s="262">
        <v>2</v>
      </c>
      <c r="BA62" s="262">
        <f>IF(AZ62=1,G62,0)</f>
        <v>0</v>
      </c>
      <c r="BB62" s="262">
        <f>IF(AZ62=2,G62,0)</f>
        <v>0</v>
      </c>
      <c r="BC62" s="262">
        <f>IF(AZ62=3,G62,0)</f>
        <v>0</v>
      </c>
      <c r="BD62" s="262">
        <f>IF(AZ62=4,G62,0)</f>
        <v>0</v>
      </c>
      <c r="BE62" s="262">
        <f>IF(AZ62=5,G62,0)</f>
        <v>0</v>
      </c>
      <c r="CA62" s="293">
        <v>3</v>
      </c>
      <c r="CB62" s="293">
        <v>1</v>
      </c>
    </row>
    <row r="63" spans="1:80" x14ac:dyDescent="0.2">
      <c r="A63" s="302"/>
      <c r="B63" s="309"/>
      <c r="C63" s="310" t="s">
        <v>642</v>
      </c>
      <c r="D63" s="311"/>
      <c r="E63" s="312">
        <v>225.58770000000001</v>
      </c>
      <c r="F63" s="313"/>
      <c r="G63" s="314"/>
      <c r="H63" s="315"/>
      <c r="I63" s="307"/>
      <c r="J63" s="316"/>
      <c r="K63" s="307"/>
      <c r="M63" s="308" t="s">
        <v>642</v>
      </c>
      <c r="O63" s="293"/>
    </row>
    <row r="64" spans="1:80" x14ac:dyDescent="0.2">
      <c r="A64" s="294">
        <v>20</v>
      </c>
      <c r="B64" s="295" t="s">
        <v>509</v>
      </c>
      <c r="C64" s="296" t="s">
        <v>510</v>
      </c>
      <c r="D64" s="297" t="s">
        <v>12</v>
      </c>
      <c r="E64" s="298"/>
      <c r="F64" s="298">
        <v>0</v>
      </c>
      <c r="G64" s="299">
        <f>E64*F64</f>
        <v>0</v>
      </c>
      <c r="H64" s="300">
        <v>0</v>
      </c>
      <c r="I64" s="301">
        <f>E64*H64</f>
        <v>0</v>
      </c>
      <c r="J64" s="300"/>
      <c r="K64" s="301">
        <f>E64*J64</f>
        <v>0</v>
      </c>
      <c r="O64" s="293">
        <v>2</v>
      </c>
      <c r="AA64" s="262">
        <v>7</v>
      </c>
      <c r="AB64" s="262">
        <v>1002</v>
      </c>
      <c r="AC64" s="262">
        <v>5</v>
      </c>
      <c r="AZ64" s="262">
        <v>2</v>
      </c>
      <c r="BA64" s="262">
        <f>IF(AZ64=1,G64,0)</f>
        <v>0</v>
      </c>
      <c r="BB64" s="262">
        <f>IF(AZ64=2,G64,0)</f>
        <v>0</v>
      </c>
      <c r="BC64" s="262">
        <f>IF(AZ64=3,G64,0)</f>
        <v>0</v>
      </c>
      <c r="BD64" s="262">
        <f>IF(AZ64=4,G64,0)</f>
        <v>0</v>
      </c>
      <c r="BE64" s="262">
        <f>IF(AZ64=5,G64,0)</f>
        <v>0</v>
      </c>
      <c r="CA64" s="293">
        <v>7</v>
      </c>
      <c r="CB64" s="293">
        <v>1002</v>
      </c>
    </row>
    <row r="65" spans="1:80" x14ac:dyDescent="0.2">
      <c r="A65" s="317"/>
      <c r="B65" s="318" t="s">
        <v>101</v>
      </c>
      <c r="C65" s="319" t="s">
        <v>496</v>
      </c>
      <c r="D65" s="320"/>
      <c r="E65" s="321"/>
      <c r="F65" s="322"/>
      <c r="G65" s="323">
        <f>SUM(G46:G64)</f>
        <v>0</v>
      </c>
      <c r="H65" s="324"/>
      <c r="I65" s="325">
        <f>SUM(I46:I64)</f>
        <v>0.95206283799999991</v>
      </c>
      <c r="J65" s="324"/>
      <c r="K65" s="325">
        <f>SUM(K46:K64)</f>
        <v>0</v>
      </c>
      <c r="O65" s="293">
        <v>4</v>
      </c>
      <c r="BA65" s="326">
        <f>SUM(BA46:BA64)</f>
        <v>0</v>
      </c>
      <c r="BB65" s="326">
        <f>SUM(BB46:BB64)</f>
        <v>0</v>
      </c>
      <c r="BC65" s="326">
        <f>SUM(BC46:BC64)</f>
        <v>0</v>
      </c>
      <c r="BD65" s="326">
        <f>SUM(BD46:BD64)</f>
        <v>0</v>
      </c>
      <c r="BE65" s="326">
        <f>SUM(BE46:BE64)</f>
        <v>0</v>
      </c>
    </row>
    <row r="66" spans="1:80" x14ac:dyDescent="0.2">
      <c r="A66" s="283" t="s">
        <v>97</v>
      </c>
      <c r="B66" s="284" t="s">
        <v>643</v>
      </c>
      <c r="C66" s="285" t="s">
        <v>644</v>
      </c>
      <c r="D66" s="286"/>
      <c r="E66" s="287"/>
      <c r="F66" s="287"/>
      <c r="G66" s="288"/>
      <c r="H66" s="289"/>
      <c r="I66" s="290"/>
      <c r="J66" s="291"/>
      <c r="K66" s="292"/>
      <c r="O66" s="293">
        <v>1</v>
      </c>
    </row>
    <row r="67" spans="1:80" x14ac:dyDescent="0.2">
      <c r="A67" s="294">
        <v>21</v>
      </c>
      <c r="B67" s="295" t="s">
        <v>646</v>
      </c>
      <c r="C67" s="296" t="s">
        <v>647</v>
      </c>
      <c r="D67" s="297" t="s">
        <v>265</v>
      </c>
      <c r="E67" s="298">
        <v>1</v>
      </c>
      <c r="F67" s="298">
        <v>0</v>
      </c>
      <c r="G67" s="299">
        <f>E67*F67</f>
        <v>0</v>
      </c>
      <c r="H67" s="300">
        <v>2.5000000000000001E-2</v>
      </c>
      <c r="I67" s="301">
        <f>E67*H67</f>
        <v>2.5000000000000001E-2</v>
      </c>
      <c r="J67" s="300">
        <v>0</v>
      </c>
      <c r="K67" s="301">
        <f>E67*J67</f>
        <v>0</v>
      </c>
      <c r="O67" s="293">
        <v>2</v>
      </c>
      <c r="AA67" s="262">
        <v>1</v>
      </c>
      <c r="AB67" s="262">
        <v>7</v>
      </c>
      <c r="AC67" s="262">
        <v>7</v>
      </c>
      <c r="AZ67" s="262">
        <v>2</v>
      </c>
      <c r="BA67" s="262">
        <f>IF(AZ67=1,G67,0)</f>
        <v>0</v>
      </c>
      <c r="BB67" s="262">
        <f>IF(AZ67=2,G67,0)</f>
        <v>0</v>
      </c>
      <c r="BC67" s="262">
        <f>IF(AZ67=3,G67,0)</f>
        <v>0</v>
      </c>
      <c r="BD67" s="262">
        <f>IF(AZ67=4,G67,0)</f>
        <v>0</v>
      </c>
      <c r="BE67" s="262">
        <f>IF(AZ67=5,G67,0)</f>
        <v>0</v>
      </c>
      <c r="CA67" s="293">
        <v>1</v>
      </c>
      <c r="CB67" s="293">
        <v>7</v>
      </c>
    </row>
    <row r="68" spans="1:80" x14ac:dyDescent="0.2">
      <c r="A68" s="302"/>
      <c r="B68" s="303"/>
      <c r="C68" s="304" t="s">
        <v>648</v>
      </c>
      <c r="D68" s="305"/>
      <c r="E68" s="305"/>
      <c r="F68" s="305"/>
      <c r="G68" s="306"/>
      <c r="I68" s="307"/>
      <c r="K68" s="307"/>
      <c r="L68" s="308" t="s">
        <v>648</v>
      </c>
      <c r="O68" s="293">
        <v>3</v>
      </c>
    </row>
    <row r="69" spans="1:80" x14ac:dyDescent="0.2">
      <c r="A69" s="302"/>
      <c r="B69" s="303"/>
      <c r="C69" s="304" t="s">
        <v>649</v>
      </c>
      <c r="D69" s="305"/>
      <c r="E69" s="305"/>
      <c r="F69" s="305"/>
      <c r="G69" s="306"/>
      <c r="I69" s="307"/>
      <c r="K69" s="307"/>
      <c r="L69" s="308" t="s">
        <v>649</v>
      </c>
      <c r="O69" s="293">
        <v>3</v>
      </c>
    </row>
    <row r="70" spans="1:80" x14ac:dyDescent="0.2">
      <c r="A70" s="302"/>
      <c r="B70" s="303"/>
      <c r="C70" s="304" t="s">
        <v>650</v>
      </c>
      <c r="D70" s="305"/>
      <c r="E70" s="305"/>
      <c r="F70" s="305"/>
      <c r="G70" s="306"/>
      <c r="I70" s="307"/>
      <c r="K70" s="307"/>
      <c r="L70" s="308" t="s">
        <v>650</v>
      </c>
      <c r="O70" s="293">
        <v>3</v>
      </c>
    </row>
    <row r="71" spans="1:80" x14ac:dyDescent="0.2">
      <c r="A71" s="302"/>
      <c r="B71" s="303"/>
      <c r="C71" s="304" t="s">
        <v>651</v>
      </c>
      <c r="D71" s="305"/>
      <c r="E71" s="305"/>
      <c r="F71" s="305"/>
      <c r="G71" s="306"/>
      <c r="I71" s="307"/>
      <c r="K71" s="307"/>
      <c r="L71" s="308" t="s">
        <v>651</v>
      </c>
      <c r="O71" s="293">
        <v>3</v>
      </c>
    </row>
    <row r="72" spans="1:80" x14ac:dyDescent="0.2">
      <c r="A72" s="302"/>
      <c r="B72" s="303"/>
      <c r="C72" s="304"/>
      <c r="D72" s="305"/>
      <c r="E72" s="305"/>
      <c r="F72" s="305"/>
      <c r="G72" s="306"/>
      <c r="I72" s="307"/>
      <c r="K72" s="307"/>
      <c r="L72" s="308"/>
      <c r="O72" s="293">
        <v>3</v>
      </c>
    </row>
    <row r="73" spans="1:80" ht="22.5" x14ac:dyDescent="0.2">
      <c r="A73" s="302"/>
      <c r="B73" s="303"/>
      <c r="C73" s="304" t="s">
        <v>652</v>
      </c>
      <c r="D73" s="305"/>
      <c r="E73" s="305"/>
      <c r="F73" s="305"/>
      <c r="G73" s="306"/>
      <c r="I73" s="307"/>
      <c r="K73" s="307"/>
      <c r="L73" s="308" t="s">
        <v>652</v>
      </c>
      <c r="O73" s="293">
        <v>3</v>
      </c>
    </row>
    <row r="74" spans="1:80" x14ac:dyDescent="0.2">
      <c r="A74" s="294">
        <v>22</v>
      </c>
      <c r="B74" s="295" t="s">
        <v>653</v>
      </c>
      <c r="C74" s="296" t="s">
        <v>654</v>
      </c>
      <c r="D74" s="297" t="s">
        <v>12</v>
      </c>
      <c r="E74" s="298"/>
      <c r="F74" s="298">
        <v>0</v>
      </c>
      <c r="G74" s="299">
        <f>E74*F74</f>
        <v>0</v>
      </c>
      <c r="H74" s="300">
        <v>0</v>
      </c>
      <c r="I74" s="301">
        <f>E74*H74</f>
        <v>0</v>
      </c>
      <c r="J74" s="300"/>
      <c r="K74" s="301">
        <f>E74*J74</f>
        <v>0</v>
      </c>
      <c r="O74" s="293">
        <v>2</v>
      </c>
      <c r="AA74" s="262">
        <v>7</v>
      </c>
      <c r="AB74" s="262">
        <v>1002</v>
      </c>
      <c r="AC74" s="262">
        <v>5</v>
      </c>
      <c r="AZ74" s="262">
        <v>2</v>
      </c>
      <c r="BA74" s="262">
        <f>IF(AZ74=1,G74,0)</f>
        <v>0</v>
      </c>
      <c r="BB74" s="262">
        <f>IF(AZ74=2,G74,0)</f>
        <v>0</v>
      </c>
      <c r="BC74" s="262">
        <f>IF(AZ74=3,G74,0)</f>
        <v>0</v>
      </c>
      <c r="BD74" s="262">
        <f>IF(AZ74=4,G74,0)</f>
        <v>0</v>
      </c>
      <c r="BE74" s="262">
        <f>IF(AZ74=5,G74,0)</f>
        <v>0</v>
      </c>
      <c r="CA74" s="293">
        <v>7</v>
      </c>
      <c r="CB74" s="293">
        <v>1002</v>
      </c>
    </row>
    <row r="75" spans="1:80" x14ac:dyDescent="0.2">
      <c r="A75" s="317"/>
      <c r="B75" s="318" t="s">
        <v>101</v>
      </c>
      <c r="C75" s="319" t="s">
        <v>645</v>
      </c>
      <c r="D75" s="320"/>
      <c r="E75" s="321"/>
      <c r="F75" s="322"/>
      <c r="G75" s="323">
        <f>SUM(G66:G74)</f>
        <v>0</v>
      </c>
      <c r="H75" s="324"/>
      <c r="I75" s="325">
        <f>SUM(I66:I74)</f>
        <v>2.5000000000000001E-2</v>
      </c>
      <c r="J75" s="324"/>
      <c r="K75" s="325">
        <f>SUM(K66:K74)</f>
        <v>0</v>
      </c>
      <c r="O75" s="293">
        <v>4</v>
      </c>
      <c r="BA75" s="326">
        <f>SUM(BA66:BA74)</f>
        <v>0</v>
      </c>
      <c r="BB75" s="326">
        <f>SUM(BB66:BB74)</f>
        <v>0</v>
      </c>
      <c r="BC75" s="326">
        <f>SUM(BC66:BC74)</f>
        <v>0</v>
      </c>
      <c r="BD75" s="326">
        <f>SUM(BD66:BD74)</f>
        <v>0</v>
      </c>
      <c r="BE75" s="326">
        <f>SUM(BE66:BE74)</f>
        <v>0</v>
      </c>
    </row>
    <row r="76" spans="1:80" x14ac:dyDescent="0.2">
      <c r="E76" s="262"/>
    </row>
    <row r="77" spans="1:80" x14ac:dyDescent="0.2">
      <c r="E77" s="262"/>
    </row>
    <row r="78" spans="1:80" x14ac:dyDescent="0.2">
      <c r="E78" s="262"/>
    </row>
    <row r="79" spans="1:80" x14ac:dyDescent="0.2">
      <c r="E79" s="262"/>
    </row>
    <row r="80" spans="1:80" x14ac:dyDescent="0.2">
      <c r="E80" s="262"/>
    </row>
    <row r="81" spans="5:5" x14ac:dyDescent="0.2">
      <c r="E81" s="262"/>
    </row>
    <row r="82" spans="5:5" x14ac:dyDescent="0.2">
      <c r="E82" s="262"/>
    </row>
    <row r="83" spans="5:5" x14ac:dyDescent="0.2">
      <c r="E83" s="262"/>
    </row>
    <row r="84" spans="5:5" x14ac:dyDescent="0.2">
      <c r="E84" s="262"/>
    </row>
    <row r="85" spans="5:5" x14ac:dyDescent="0.2">
      <c r="E85" s="262"/>
    </row>
    <row r="86" spans="5:5" x14ac:dyDescent="0.2">
      <c r="E86" s="262"/>
    </row>
    <row r="87" spans="5:5" x14ac:dyDescent="0.2">
      <c r="E87" s="262"/>
    </row>
    <row r="88" spans="5:5" x14ac:dyDescent="0.2">
      <c r="E88" s="262"/>
    </row>
    <row r="89" spans="5:5" x14ac:dyDescent="0.2">
      <c r="E89" s="262"/>
    </row>
    <row r="90" spans="5:5" x14ac:dyDescent="0.2">
      <c r="E90" s="262"/>
    </row>
    <row r="91" spans="5:5" x14ac:dyDescent="0.2">
      <c r="E91" s="262"/>
    </row>
    <row r="92" spans="5:5" x14ac:dyDescent="0.2">
      <c r="E92" s="262"/>
    </row>
    <row r="93" spans="5:5" x14ac:dyDescent="0.2">
      <c r="E93" s="262"/>
    </row>
    <row r="94" spans="5:5" x14ac:dyDescent="0.2">
      <c r="E94" s="262"/>
    </row>
    <row r="95" spans="5:5" x14ac:dyDescent="0.2">
      <c r="E95" s="262"/>
    </row>
    <row r="96" spans="5:5" x14ac:dyDescent="0.2">
      <c r="E96" s="262"/>
    </row>
    <row r="97" spans="1:7" x14ac:dyDescent="0.2">
      <c r="E97" s="262"/>
    </row>
    <row r="98" spans="1:7" x14ac:dyDescent="0.2">
      <c r="E98" s="262"/>
    </row>
    <row r="99" spans="1:7" x14ac:dyDescent="0.2">
      <c r="A99" s="316"/>
      <c r="B99" s="316"/>
      <c r="C99" s="316"/>
      <c r="D99" s="316"/>
      <c r="E99" s="316"/>
      <c r="F99" s="316"/>
      <c r="G99" s="316"/>
    </row>
    <row r="100" spans="1:7" x14ac:dyDescent="0.2">
      <c r="A100" s="316"/>
      <c r="B100" s="316"/>
      <c r="C100" s="316"/>
      <c r="D100" s="316"/>
      <c r="E100" s="316"/>
      <c r="F100" s="316"/>
      <c r="G100" s="316"/>
    </row>
    <row r="101" spans="1:7" x14ac:dyDescent="0.2">
      <c r="A101" s="316"/>
      <c r="B101" s="316"/>
      <c r="C101" s="316"/>
      <c r="D101" s="316"/>
      <c r="E101" s="316"/>
      <c r="F101" s="316"/>
      <c r="G101" s="316"/>
    </row>
    <row r="102" spans="1:7" x14ac:dyDescent="0.2">
      <c r="A102" s="316"/>
      <c r="B102" s="316"/>
      <c r="C102" s="316"/>
      <c r="D102" s="316"/>
      <c r="E102" s="316"/>
      <c r="F102" s="316"/>
      <c r="G102" s="316"/>
    </row>
    <row r="103" spans="1:7" x14ac:dyDescent="0.2">
      <c r="E103" s="262"/>
    </row>
    <row r="104" spans="1:7" x14ac:dyDescent="0.2">
      <c r="E104" s="262"/>
    </row>
    <row r="105" spans="1:7" x14ac:dyDescent="0.2">
      <c r="E105" s="262"/>
    </row>
    <row r="106" spans="1:7" x14ac:dyDescent="0.2">
      <c r="E106" s="262"/>
    </row>
    <row r="107" spans="1:7" x14ac:dyDescent="0.2">
      <c r="E107" s="262"/>
    </row>
    <row r="108" spans="1:7" x14ac:dyDescent="0.2">
      <c r="E108" s="262"/>
    </row>
    <row r="109" spans="1:7" x14ac:dyDescent="0.2">
      <c r="E109" s="262"/>
    </row>
    <row r="110" spans="1:7" x14ac:dyDescent="0.2">
      <c r="E110" s="262"/>
    </row>
    <row r="111" spans="1:7" x14ac:dyDescent="0.2">
      <c r="E111" s="262"/>
    </row>
    <row r="112" spans="1:7" x14ac:dyDescent="0.2">
      <c r="E112" s="262"/>
    </row>
    <row r="113" spans="5:5" x14ac:dyDescent="0.2">
      <c r="E113" s="262"/>
    </row>
    <row r="114" spans="5:5" x14ac:dyDescent="0.2">
      <c r="E114" s="262"/>
    </row>
    <row r="115" spans="5:5" x14ac:dyDescent="0.2">
      <c r="E115" s="262"/>
    </row>
    <row r="116" spans="5:5" x14ac:dyDescent="0.2">
      <c r="E116" s="262"/>
    </row>
    <row r="117" spans="5:5" x14ac:dyDescent="0.2">
      <c r="E117" s="262"/>
    </row>
    <row r="118" spans="5:5" x14ac:dyDescent="0.2">
      <c r="E118" s="262"/>
    </row>
    <row r="119" spans="5:5" x14ac:dyDescent="0.2">
      <c r="E119" s="262"/>
    </row>
    <row r="120" spans="5:5" x14ac:dyDescent="0.2">
      <c r="E120" s="262"/>
    </row>
    <row r="121" spans="5:5" x14ac:dyDescent="0.2">
      <c r="E121" s="262"/>
    </row>
    <row r="122" spans="5:5" x14ac:dyDescent="0.2">
      <c r="E122" s="262"/>
    </row>
    <row r="123" spans="5:5" x14ac:dyDescent="0.2">
      <c r="E123" s="262"/>
    </row>
    <row r="124" spans="5:5" x14ac:dyDescent="0.2">
      <c r="E124" s="262"/>
    </row>
    <row r="125" spans="5:5" x14ac:dyDescent="0.2">
      <c r="E125" s="262"/>
    </row>
    <row r="126" spans="5:5" x14ac:dyDescent="0.2">
      <c r="E126" s="262"/>
    </row>
    <row r="127" spans="5:5" x14ac:dyDescent="0.2">
      <c r="E127" s="262"/>
    </row>
    <row r="128" spans="5:5" x14ac:dyDescent="0.2">
      <c r="E128" s="262"/>
    </row>
    <row r="129" spans="1:7" x14ac:dyDescent="0.2">
      <c r="E129" s="262"/>
    </row>
    <row r="130" spans="1:7" x14ac:dyDescent="0.2">
      <c r="E130" s="262"/>
    </row>
    <row r="131" spans="1:7" x14ac:dyDescent="0.2">
      <c r="E131" s="262"/>
    </row>
    <row r="132" spans="1:7" x14ac:dyDescent="0.2">
      <c r="E132" s="262"/>
    </row>
    <row r="133" spans="1:7" x14ac:dyDescent="0.2">
      <c r="E133" s="262"/>
    </row>
    <row r="134" spans="1:7" x14ac:dyDescent="0.2">
      <c r="A134" s="327"/>
      <c r="B134" s="327"/>
    </row>
    <row r="135" spans="1:7" x14ac:dyDescent="0.2">
      <c r="A135" s="316"/>
      <c r="B135" s="316"/>
      <c r="C135" s="328"/>
      <c r="D135" s="328"/>
      <c r="E135" s="329"/>
      <c r="F135" s="328"/>
      <c r="G135" s="330"/>
    </row>
    <row r="136" spans="1:7" x14ac:dyDescent="0.2">
      <c r="A136" s="331"/>
      <c r="B136" s="331"/>
      <c r="C136" s="316"/>
      <c r="D136" s="316"/>
      <c r="E136" s="332"/>
      <c r="F136" s="316"/>
      <c r="G136" s="316"/>
    </row>
    <row r="137" spans="1:7" x14ac:dyDescent="0.2">
      <c r="A137" s="316"/>
      <c r="B137" s="316"/>
      <c r="C137" s="316"/>
      <c r="D137" s="316"/>
      <c r="E137" s="332"/>
      <c r="F137" s="316"/>
      <c r="G137" s="316"/>
    </row>
    <row r="138" spans="1:7" x14ac:dyDescent="0.2">
      <c r="A138" s="316"/>
      <c r="B138" s="316"/>
      <c r="C138" s="316"/>
      <c r="D138" s="316"/>
      <c r="E138" s="332"/>
      <c r="F138" s="316"/>
      <c r="G138" s="316"/>
    </row>
    <row r="139" spans="1:7" x14ac:dyDescent="0.2">
      <c r="A139" s="316"/>
      <c r="B139" s="316"/>
      <c r="C139" s="316"/>
      <c r="D139" s="316"/>
      <c r="E139" s="332"/>
      <c r="F139" s="316"/>
      <c r="G139" s="316"/>
    </row>
    <row r="140" spans="1:7" x14ac:dyDescent="0.2">
      <c r="A140" s="316"/>
      <c r="B140" s="316"/>
      <c r="C140" s="316"/>
      <c r="D140" s="316"/>
      <c r="E140" s="332"/>
      <c r="F140" s="316"/>
      <c r="G140" s="316"/>
    </row>
    <row r="141" spans="1:7" x14ac:dyDescent="0.2">
      <c r="A141" s="316"/>
      <c r="B141" s="316"/>
      <c r="C141" s="316"/>
      <c r="D141" s="316"/>
      <c r="E141" s="332"/>
      <c r="F141" s="316"/>
      <c r="G141" s="316"/>
    </row>
    <row r="142" spans="1:7" x14ac:dyDescent="0.2">
      <c r="A142" s="316"/>
      <c r="B142" s="316"/>
      <c r="C142" s="316"/>
      <c r="D142" s="316"/>
      <c r="E142" s="332"/>
      <c r="F142" s="316"/>
      <c r="G142" s="316"/>
    </row>
    <row r="143" spans="1:7" x14ac:dyDescent="0.2">
      <c r="A143" s="316"/>
      <c r="B143" s="316"/>
      <c r="C143" s="316"/>
      <c r="D143" s="316"/>
      <c r="E143" s="332"/>
      <c r="F143" s="316"/>
      <c r="G143" s="316"/>
    </row>
    <row r="144" spans="1:7" x14ac:dyDescent="0.2">
      <c r="A144" s="316"/>
      <c r="B144" s="316"/>
      <c r="C144" s="316"/>
      <c r="D144" s="316"/>
      <c r="E144" s="332"/>
      <c r="F144" s="316"/>
      <c r="G144" s="316"/>
    </row>
    <row r="145" spans="1:7" x14ac:dyDescent="0.2">
      <c r="A145" s="316"/>
      <c r="B145" s="316"/>
      <c r="C145" s="316"/>
      <c r="D145" s="316"/>
      <c r="E145" s="332"/>
      <c r="F145" s="316"/>
      <c r="G145" s="316"/>
    </row>
    <row r="146" spans="1:7" x14ac:dyDescent="0.2">
      <c r="A146" s="316"/>
      <c r="B146" s="316"/>
      <c r="C146" s="316"/>
      <c r="D146" s="316"/>
      <c r="E146" s="332"/>
      <c r="F146" s="316"/>
      <c r="G146" s="316"/>
    </row>
    <row r="147" spans="1:7" x14ac:dyDescent="0.2">
      <c r="A147" s="316"/>
      <c r="B147" s="316"/>
      <c r="C147" s="316"/>
      <c r="D147" s="316"/>
      <c r="E147" s="332"/>
      <c r="F147" s="316"/>
      <c r="G147" s="316"/>
    </row>
    <row r="148" spans="1:7" x14ac:dyDescent="0.2">
      <c r="A148" s="316"/>
      <c r="B148" s="316"/>
      <c r="C148" s="316"/>
      <c r="D148" s="316"/>
      <c r="E148" s="332"/>
      <c r="F148" s="316"/>
      <c r="G148" s="316"/>
    </row>
  </sheetData>
  <mergeCells count="39">
    <mergeCell ref="C73:G73"/>
    <mergeCell ref="C59:D59"/>
    <mergeCell ref="C61:D61"/>
    <mergeCell ref="C63:D63"/>
    <mergeCell ref="C68:G68"/>
    <mergeCell ref="C69:G69"/>
    <mergeCell ref="C70:G70"/>
    <mergeCell ref="C71:G71"/>
    <mergeCell ref="C72:G72"/>
    <mergeCell ref="C48:G48"/>
    <mergeCell ref="C49:D49"/>
    <mergeCell ref="C51:G51"/>
    <mergeCell ref="C52:D52"/>
    <mergeCell ref="C53:D53"/>
    <mergeCell ref="C55:G55"/>
    <mergeCell ref="C56:D56"/>
    <mergeCell ref="C58:G58"/>
    <mergeCell ref="C40:G40"/>
    <mergeCell ref="C41:D41"/>
    <mergeCell ref="C25:D25"/>
    <mergeCell ref="C27:D27"/>
    <mergeCell ref="C29:D29"/>
    <mergeCell ref="C33:D33"/>
    <mergeCell ref="C35:G35"/>
    <mergeCell ref="C36:D36"/>
    <mergeCell ref="C17:G17"/>
    <mergeCell ref="C18:G18"/>
    <mergeCell ref="C19:D19"/>
    <mergeCell ref="C21:G21"/>
    <mergeCell ref="C22:D22"/>
    <mergeCell ref="C24:G24"/>
    <mergeCell ref="A1:G1"/>
    <mergeCell ref="A3:B3"/>
    <mergeCell ref="A4:B4"/>
    <mergeCell ref="E4:G4"/>
    <mergeCell ref="C9:D9"/>
    <mergeCell ref="C11:D11"/>
    <mergeCell ref="C13:D13"/>
    <mergeCell ref="C15:D15"/>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659</v>
      </c>
      <c r="D2" s="106" t="s">
        <v>660</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656</v>
      </c>
      <c r="B5" s="119"/>
      <c r="C5" s="120" t="s">
        <v>657</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'I0 5 05-01 Rek'!E13</f>
        <v>0</v>
      </c>
      <c r="D15" s="161" t="str">
        <f>'I0 5 05-01 Rek'!A18</f>
        <v>Ztížené výrobní podmínky</v>
      </c>
      <c r="E15" s="162"/>
      <c r="F15" s="163"/>
      <c r="G15" s="160">
        <f>'I0 5 05-01 Rek'!I18</f>
        <v>0</v>
      </c>
    </row>
    <row r="16" spans="1:57" ht="15.95" customHeight="1" x14ac:dyDescent="0.2">
      <c r="A16" s="158" t="s">
        <v>52</v>
      </c>
      <c r="B16" s="159" t="s">
        <v>53</v>
      </c>
      <c r="C16" s="160">
        <f>'I0 5 05-01 Rek'!F13</f>
        <v>0</v>
      </c>
      <c r="D16" s="110" t="str">
        <f>'I0 5 05-01 Rek'!A19</f>
        <v>Oborová přirážka</v>
      </c>
      <c r="E16" s="164"/>
      <c r="F16" s="165"/>
      <c r="G16" s="160">
        <f>'I0 5 05-01 Rek'!I19</f>
        <v>0</v>
      </c>
    </row>
    <row r="17" spans="1:7" ht="15.95" customHeight="1" x14ac:dyDescent="0.2">
      <c r="A17" s="158" t="s">
        <v>54</v>
      </c>
      <c r="B17" s="159" t="s">
        <v>55</v>
      </c>
      <c r="C17" s="160">
        <f>'I0 5 05-01 Rek'!H13</f>
        <v>0</v>
      </c>
      <c r="D17" s="110" t="str">
        <f>'I0 5 05-01 Rek'!A20</f>
        <v>Přesun stavebních kapacit</v>
      </c>
      <c r="E17" s="164"/>
      <c r="F17" s="165"/>
      <c r="G17" s="160">
        <f>'I0 5 05-01 Rek'!I20</f>
        <v>0</v>
      </c>
    </row>
    <row r="18" spans="1:7" ht="15.95" customHeight="1" x14ac:dyDescent="0.2">
      <c r="A18" s="166" t="s">
        <v>56</v>
      </c>
      <c r="B18" s="167" t="s">
        <v>57</v>
      </c>
      <c r="C18" s="160">
        <f>'I0 5 05-01 Rek'!G13</f>
        <v>0</v>
      </c>
      <c r="D18" s="110" t="str">
        <f>'I0 5 05-01 Rek'!A21</f>
        <v>Mimostaveništní doprava</v>
      </c>
      <c r="E18" s="164"/>
      <c r="F18" s="165"/>
      <c r="G18" s="160">
        <f>'I0 5 05-01 Rek'!I21</f>
        <v>0</v>
      </c>
    </row>
    <row r="19" spans="1:7" ht="15.95" customHeight="1" x14ac:dyDescent="0.2">
      <c r="A19" s="168" t="s">
        <v>58</v>
      </c>
      <c r="B19" s="159"/>
      <c r="C19" s="160">
        <f>SUM(C15:C18)</f>
        <v>0</v>
      </c>
      <c r="D19" s="110" t="str">
        <f>'I0 5 05-01 Rek'!A22</f>
        <v>Zařízení staveniště</v>
      </c>
      <c r="E19" s="164"/>
      <c r="F19" s="165"/>
      <c r="G19" s="160">
        <f>'I0 5 05-01 Rek'!I22</f>
        <v>0</v>
      </c>
    </row>
    <row r="20" spans="1:7" ht="15.95" customHeight="1" x14ac:dyDescent="0.2">
      <c r="A20" s="168"/>
      <c r="B20" s="159"/>
      <c r="C20" s="160"/>
      <c r="D20" s="110" t="str">
        <f>'I0 5 05-01 Rek'!A23</f>
        <v>Provoz investora</v>
      </c>
      <c r="E20" s="164"/>
      <c r="F20" s="165"/>
      <c r="G20" s="160">
        <f>'I0 5 05-01 Rek'!I23</f>
        <v>0</v>
      </c>
    </row>
    <row r="21" spans="1:7" ht="15.95" customHeight="1" x14ac:dyDescent="0.2">
      <c r="A21" s="168" t="s">
        <v>29</v>
      </c>
      <c r="B21" s="159"/>
      <c r="C21" s="160">
        <f>'I0 5 05-01 Rek'!I13</f>
        <v>0</v>
      </c>
      <c r="D21" s="110" t="str">
        <f>'I0 5 05-01 Rek'!A24</f>
        <v>Kompletační činnost (IČD)</v>
      </c>
      <c r="E21" s="164"/>
      <c r="F21" s="165"/>
      <c r="G21" s="160">
        <f>'I0 5 05-01 Rek'!I24</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'I0 5 05-01 Rek'!H26</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BE77"/>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659</v>
      </c>
      <c r="I1" s="213"/>
    </row>
    <row r="2" spans="1:57" ht="13.5" thickBot="1" x14ac:dyDescent="0.25">
      <c r="A2" s="214" t="s">
        <v>76</v>
      </c>
      <c r="B2" s="215"/>
      <c r="C2" s="216" t="s">
        <v>658</v>
      </c>
      <c r="D2" s="217"/>
      <c r="E2" s="218"/>
      <c r="F2" s="217"/>
      <c r="G2" s="219" t="s">
        <v>660</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'I0 5 05-01 Pol'!B7</f>
        <v>1</v>
      </c>
      <c r="B7" s="70" t="str">
        <f>'I0 5 05-01 Pol'!C7</f>
        <v>Zemní práce</v>
      </c>
      <c r="D7" s="231"/>
      <c r="E7" s="334">
        <f>'I0 5 05-01 Pol'!BA37</f>
        <v>0</v>
      </c>
      <c r="F7" s="335">
        <f>'I0 5 05-01 Pol'!BB37</f>
        <v>0</v>
      </c>
      <c r="G7" s="335">
        <f>'I0 5 05-01 Pol'!BC37</f>
        <v>0</v>
      </c>
      <c r="H7" s="335">
        <f>'I0 5 05-01 Pol'!BD37</f>
        <v>0</v>
      </c>
      <c r="I7" s="336">
        <f>'I0 5 05-01 Pol'!BE37</f>
        <v>0</v>
      </c>
    </row>
    <row r="8" spans="1:57" s="138" customFormat="1" x14ac:dyDescent="0.2">
      <c r="A8" s="333" t="str">
        <f>'I0 5 05-01 Pol'!B38</f>
        <v>5</v>
      </c>
      <c r="B8" s="70" t="str">
        <f>'I0 5 05-01 Pol'!C38</f>
        <v>Komunikace</v>
      </c>
      <c r="D8" s="231"/>
      <c r="E8" s="334">
        <f>'I0 5 05-01 Pol'!BA46</f>
        <v>0</v>
      </c>
      <c r="F8" s="335">
        <f>'I0 5 05-01 Pol'!BB46</f>
        <v>0</v>
      </c>
      <c r="G8" s="335">
        <f>'I0 5 05-01 Pol'!BC46</f>
        <v>0</v>
      </c>
      <c r="H8" s="335">
        <f>'I0 5 05-01 Pol'!BD46</f>
        <v>0</v>
      </c>
      <c r="I8" s="336">
        <f>'I0 5 05-01 Pol'!BE46</f>
        <v>0</v>
      </c>
    </row>
    <row r="9" spans="1:57" s="138" customFormat="1" x14ac:dyDescent="0.2">
      <c r="A9" s="333" t="str">
        <f>'I0 5 05-01 Pol'!B47</f>
        <v>99</v>
      </c>
      <c r="B9" s="70" t="str">
        <f>'I0 5 05-01 Pol'!C47</f>
        <v>Staveništní přesun hmot</v>
      </c>
      <c r="D9" s="231"/>
      <c r="E9" s="334">
        <f>'I0 5 05-01 Pol'!BA49</f>
        <v>0</v>
      </c>
      <c r="F9" s="335">
        <f>'I0 5 05-01 Pol'!BB49</f>
        <v>0</v>
      </c>
      <c r="G9" s="335">
        <f>'I0 5 05-01 Pol'!BC49</f>
        <v>0</v>
      </c>
      <c r="H9" s="335">
        <f>'I0 5 05-01 Pol'!BD49</f>
        <v>0</v>
      </c>
      <c r="I9" s="336">
        <f>'I0 5 05-01 Pol'!BE49</f>
        <v>0</v>
      </c>
    </row>
    <row r="10" spans="1:57" s="138" customFormat="1" x14ac:dyDescent="0.2">
      <c r="A10" s="333" t="str">
        <f>'I0 5 05-01 Pol'!B50</f>
        <v>721</v>
      </c>
      <c r="B10" s="70" t="str">
        <f>'I0 5 05-01 Pol'!C50</f>
        <v>Vnitřní kanalizace</v>
      </c>
      <c r="D10" s="231"/>
      <c r="E10" s="334">
        <f>'I0 5 05-01 Pol'!BA60</f>
        <v>0</v>
      </c>
      <c r="F10" s="335">
        <f>'I0 5 05-01 Pol'!BB60</f>
        <v>0</v>
      </c>
      <c r="G10" s="335">
        <f>'I0 5 05-01 Pol'!BC60</f>
        <v>0</v>
      </c>
      <c r="H10" s="335">
        <f>'I0 5 05-01 Pol'!BD60</f>
        <v>0</v>
      </c>
      <c r="I10" s="336">
        <f>'I0 5 05-01 Pol'!BE60</f>
        <v>0</v>
      </c>
    </row>
    <row r="11" spans="1:57" s="138" customFormat="1" x14ac:dyDescent="0.2">
      <c r="A11" s="333" t="str">
        <f>'I0 5 05-01 Pol'!B61</f>
        <v>M46</v>
      </c>
      <c r="B11" s="70" t="str">
        <f>'I0 5 05-01 Pol'!C61</f>
        <v>Zemní práce při montážích</v>
      </c>
      <c r="D11" s="231"/>
      <c r="E11" s="334">
        <f>'I0 5 05-01 Pol'!BA64</f>
        <v>0</v>
      </c>
      <c r="F11" s="335">
        <f>'I0 5 05-01 Pol'!BB64</f>
        <v>0</v>
      </c>
      <c r="G11" s="335">
        <f>'I0 5 05-01 Pol'!BC64</f>
        <v>0</v>
      </c>
      <c r="H11" s="335">
        <f>'I0 5 05-01 Pol'!BD64</f>
        <v>0</v>
      </c>
      <c r="I11" s="336">
        <f>'I0 5 05-01 Pol'!BE64</f>
        <v>0</v>
      </c>
    </row>
    <row r="12" spans="1:57" s="138" customFormat="1" ht="13.5" thickBot="1" x14ac:dyDescent="0.25">
      <c r="A12" s="333" t="str">
        <f>'I0 5 05-01 Pol'!B65</f>
        <v>D96</v>
      </c>
      <c r="B12" s="70" t="str">
        <f>'I0 5 05-01 Pol'!C65</f>
        <v>Přesuny suti a vybouraných hmot</v>
      </c>
      <c r="D12" s="231"/>
      <c r="E12" s="334">
        <f>'I0 5 05-01 Pol'!BA70</f>
        <v>0</v>
      </c>
      <c r="F12" s="335">
        <f>'I0 5 05-01 Pol'!BB70</f>
        <v>0</v>
      </c>
      <c r="G12" s="335">
        <f>'I0 5 05-01 Pol'!BC70</f>
        <v>0</v>
      </c>
      <c r="H12" s="335">
        <f>'I0 5 05-01 Pol'!BD70</f>
        <v>0</v>
      </c>
      <c r="I12" s="336">
        <f>'I0 5 05-01 Pol'!BE70</f>
        <v>0</v>
      </c>
    </row>
    <row r="13" spans="1:57" s="14" customFormat="1" ht="13.5" thickBot="1" x14ac:dyDescent="0.25">
      <c r="A13" s="232"/>
      <c r="B13" s="233" t="s">
        <v>79</v>
      </c>
      <c r="C13" s="233"/>
      <c r="D13" s="234"/>
      <c r="E13" s="235">
        <f>SUM(E7:E12)</f>
        <v>0</v>
      </c>
      <c r="F13" s="236">
        <f>SUM(F7:F12)</f>
        <v>0</v>
      </c>
      <c r="G13" s="236">
        <f>SUM(G7:G12)</f>
        <v>0</v>
      </c>
      <c r="H13" s="236">
        <f>SUM(H7:H12)</f>
        <v>0</v>
      </c>
      <c r="I13" s="237">
        <f>SUM(I7:I12)</f>
        <v>0</v>
      </c>
    </row>
    <row r="14" spans="1:57" x14ac:dyDescent="0.2">
      <c r="A14" s="138"/>
      <c r="B14" s="138"/>
      <c r="C14" s="138"/>
      <c r="D14" s="138"/>
      <c r="E14" s="138"/>
      <c r="F14" s="138"/>
      <c r="G14" s="138"/>
      <c r="H14" s="138"/>
      <c r="I14" s="138"/>
    </row>
    <row r="15" spans="1:57" ht="19.5" customHeight="1" x14ac:dyDescent="0.25">
      <c r="A15" s="223" t="s">
        <v>80</v>
      </c>
      <c r="B15" s="223"/>
      <c r="C15" s="223"/>
      <c r="D15" s="223"/>
      <c r="E15" s="223"/>
      <c r="F15" s="223"/>
      <c r="G15" s="238"/>
      <c r="H15" s="223"/>
      <c r="I15" s="223"/>
      <c r="BA15" s="144"/>
      <c r="BB15" s="144"/>
      <c r="BC15" s="144"/>
      <c r="BD15" s="144"/>
      <c r="BE15" s="144"/>
    </row>
    <row r="16" spans="1:57" ht="13.5" thickBot="1" x14ac:dyDescent="0.25"/>
    <row r="17" spans="1:53" x14ac:dyDescent="0.2">
      <c r="A17" s="176" t="s">
        <v>81</v>
      </c>
      <c r="B17" s="177"/>
      <c r="C17" s="177"/>
      <c r="D17" s="239"/>
      <c r="E17" s="240" t="s">
        <v>82</v>
      </c>
      <c r="F17" s="241" t="s">
        <v>12</v>
      </c>
      <c r="G17" s="242" t="s">
        <v>83</v>
      </c>
      <c r="H17" s="243"/>
      <c r="I17" s="244" t="s">
        <v>82</v>
      </c>
    </row>
    <row r="18" spans="1:53" x14ac:dyDescent="0.2">
      <c r="A18" s="168" t="s">
        <v>145</v>
      </c>
      <c r="B18" s="159"/>
      <c r="C18" s="159"/>
      <c r="D18" s="245"/>
      <c r="E18" s="246"/>
      <c r="F18" s="247"/>
      <c r="G18" s="248">
        <v>0</v>
      </c>
      <c r="H18" s="249"/>
      <c r="I18" s="250">
        <f>E18+F18*G18/100</f>
        <v>0</v>
      </c>
      <c r="BA18" s="1">
        <v>0</v>
      </c>
    </row>
    <row r="19" spans="1:53" x14ac:dyDescent="0.2">
      <c r="A19" s="168" t="s">
        <v>146</v>
      </c>
      <c r="B19" s="159"/>
      <c r="C19" s="159"/>
      <c r="D19" s="245"/>
      <c r="E19" s="246"/>
      <c r="F19" s="247"/>
      <c r="G19" s="248">
        <v>0</v>
      </c>
      <c r="H19" s="249"/>
      <c r="I19" s="250">
        <f>E19+F19*G19/100</f>
        <v>0</v>
      </c>
      <c r="BA19" s="1">
        <v>0</v>
      </c>
    </row>
    <row r="20" spans="1:53" x14ac:dyDescent="0.2">
      <c r="A20" s="168" t="s">
        <v>147</v>
      </c>
      <c r="B20" s="159"/>
      <c r="C20" s="159"/>
      <c r="D20" s="245"/>
      <c r="E20" s="246"/>
      <c r="F20" s="247"/>
      <c r="G20" s="248">
        <v>0</v>
      </c>
      <c r="H20" s="249"/>
      <c r="I20" s="250">
        <f>E20+F20*G20/100</f>
        <v>0</v>
      </c>
      <c r="BA20" s="1">
        <v>0</v>
      </c>
    </row>
    <row r="21" spans="1:53" x14ac:dyDescent="0.2">
      <c r="A21" s="168" t="s">
        <v>148</v>
      </c>
      <c r="B21" s="159"/>
      <c r="C21" s="159"/>
      <c r="D21" s="245"/>
      <c r="E21" s="246"/>
      <c r="F21" s="247"/>
      <c r="G21" s="248">
        <v>0</v>
      </c>
      <c r="H21" s="249"/>
      <c r="I21" s="250">
        <f>E21+F21*G21/100</f>
        <v>0</v>
      </c>
      <c r="BA21" s="1">
        <v>0</v>
      </c>
    </row>
    <row r="22" spans="1:53" x14ac:dyDescent="0.2">
      <c r="A22" s="168" t="s">
        <v>149</v>
      </c>
      <c r="B22" s="159"/>
      <c r="C22" s="159"/>
      <c r="D22" s="245"/>
      <c r="E22" s="246"/>
      <c r="F22" s="247"/>
      <c r="G22" s="248">
        <v>0</v>
      </c>
      <c r="H22" s="249"/>
      <c r="I22" s="250">
        <f>E22+F22*G22/100</f>
        <v>0</v>
      </c>
      <c r="BA22" s="1">
        <v>1</v>
      </c>
    </row>
    <row r="23" spans="1:53" x14ac:dyDescent="0.2">
      <c r="A23" s="168" t="s">
        <v>150</v>
      </c>
      <c r="B23" s="159"/>
      <c r="C23" s="159"/>
      <c r="D23" s="245"/>
      <c r="E23" s="246"/>
      <c r="F23" s="247"/>
      <c r="G23" s="248">
        <v>0</v>
      </c>
      <c r="H23" s="249"/>
      <c r="I23" s="250">
        <f>E23+F23*G23/100</f>
        <v>0</v>
      </c>
      <c r="BA23" s="1">
        <v>1</v>
      </c>
    </row>
    <row r="24" spans="1:53" x14ac:dyDescent="0.2">
      <c r="A24" s="168" t="s">
        <v>151</v>
      </c>
      <c r="B24" s="159"/>
      <c r="C24" s="159"/>
      <c r="D24" s="245"/>
      <c r="E24" s="246"/>
      <c r="F24" s="247"/>
      <c r="G24" s="248">
        <v>0</v>
      </c>
      <c r="H24" s="249"/>
      <c r="I24" s="250">
        <f>E24+F24*G24/100</f>
        <v>0</v>
      </c>
      <c r="BA24" s="1">
        <v>2</v>
      </c>
    </row>
    <row r="25" spans="1:53" x14ac:dyDescent="0.2">
      <c r="A25" s="168" t="s">
        <v>152</v>
      </c>
      <c r="B25" s="159"/>
      <c r="C25" s="159"/>
      <c r="D25" s="245"/>
      <c r="E25" s="246"/>
      <c r="F25" s="247"/>
      <c r="G25" s="248">
        <v>0</v>
      </c>
      <c r="H25" s="249"/>
      <c r="I25" s="250">
        <f>E25+F25*G25/100</f>
        <v>0</v>
      </c>
      <c r="BA25" s="1">
        <v>2</v>
      </c>
    </row>
    <row r="26" spans="1:53" ht="13.5" thickBot="1" x14ac:dyDescent="0.25">
      <c r="A26" s="251"/>
      <c r="B26" s="252" t="s">
        <v>84</v>
      </c>
      <c r="C26" s="253"/>
      <c r="D26" s="254"/>
      <c r="E26" s="255"/>
      <c r="F26" s="256"/>
      <c r="G26" s="256"/>
      <c r="H26" s="257">
        <f>SUM(I18:I25)</f>
        <v>0</v>
      </c>
      <c r="I26" s="258"/>
    </row>
    <row r="28" spans="1:53" x14ac:dyDescent="0.2">
      <c r="B28" s="14"/>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sheetData>
  <mergeCells count="4">
    <mergeCell ref="A1:B1"/>
    <mergeCell ref="A2:B2"/>
    <mergeCell ref="G2:I2"/>
    <mergeCell ref="H26:I26"/>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CB143"/>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'I0 5 05-01 Rek'!H1</f>
        <v>05-01</v>
      </c>
      <c r="G3" s="269"/>
    </row>
    <row r="4" spans="1:80" ht="13.5" thickBot="1" x14ac:dyDescent="0.25">
      <c r="A4" s="270" t="s">
        <v>76</v>
      </c>
      <c r="B4" s="215"/>
      <c r="C4" s="216" t="s">
        <v>658</v>
      </c>
      <c r="D4" s="271"/>
      <c r="E4" s="272" t="str">
        <f>'I0 5 05-01 Rek'!G2</f>
        <v>Stavební práce IO 5</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278</v>
      </c>
      <c r="C8" s="296" t="s">
        <v>279</v>
      </c>
      <c r="D8" s="297" t="s">
        <v>195</v>
      </c>
      <c r="E8" s="298">
        <v>31.25</v>
      </c>
      <c r="F8" s="298">
        <v>0</v>
      </c>
      <c r="G8" s="299">
        <f>E8*F8</f>
        <v>0</v>
      </c>
      <c r="H8" s="300">
        <v>0</v>
      </c>
      <c r="I8" s="301">
        <f>E8*H8</f>
        <v>0</v>
      </c>
      <c r="J8" s="300">
        <v>-0.13800000000000001</v>
      </c>
      <c r="K8" s="301">
        <f>E8*J8</f>
        <v>-4.3125</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3"/>
      <c r="C9" s="304" t="s">
        <v>661</v>
      </c>
      <c r="D9" s="305"/>
      <c r="E9" s="305"/>
      <c r="F9" s="305"/>
      <c r="G9" s="306"/>
      <c r="I9" s="307"/>
      <c r="K9" s="307"/>
      <c r="L9" s="308" t="s">
        <v>661</v>
      </c>
      <c r="O9" s="293">
        <v>3</v>
      </c>
    </row>
    <row r="10" spans="1:80" x14ac:dyDescent="0.2">
      <c r="A10" s="302"/>
      <c r="B10" s="309"/>
      <c r="C10" s="310" t="s">
        <v>662</v>
      </c>
      <c r="D10" s="311"/>
      <c r="E10" s="312">
        <v>31.25</v>
      </c>
      <c r="F10" s="313"/>
      <c r="G10" s="314"/>
      <c r="H10" s="315"/>
      <c r="I10" s="307"/>
      <c r="J10" s="316"/>
      <c r="K10" s="307"/>
      <c r="M10" s="308" t="s">
        <v>662</v>
      </c>
      <c r="O10" s="293"/>
    </row>
    <row r="11" spans="1:80" x14ac:dyDescent="0.2">
      <c r="A11" s="294">
        <v>2</v>
      </c>
      <c r="B11" s="295" t="s">
        <v>663</v>
      </c>
      <c r="C11" s="296" t="s">
        <v>664</v>
      </c>
      <c r="D11" s="297" t="s">
        <v>195</v>
      </c>
      <c r="E11" s="298">
        <v>6.5625</v>
      </c>
      <c r="F11" s="298">
        <v>0</v>
      </c>
      <c r="G11" s="299">
        <f>E11*F11</f>
        <v>0</v>
      </c>
      <c r="H11" s="300">
        <v>0</v>
      </c>
      <c r="I11" s="301">
        <f>E11*H11</f>
        <v>0</v>
      </c>
      <c r="J11" s="300">
        <v>-0.108</v>
      </c>
      <c r="K11" s="301">
        <f>E11*J11</f>
        <v>-0.70874999999999999</v>
      </c>
      <c r="O11" s="293">
        <v>2</v>
      </c>
      <c r="AA11" s="262">
        <v>1</v>
      </c>
      <c r="AB11" s="262">
        <v>0</v>
      </c>
      <c r="AC11" s="262">
        <v>0</v>
      </c>
      <c r="AZ11" s="262">
        <v>1</v>
      </c>
      <c r="BA11" s="262">
        <f>IF(AZ11=1,G11,0)</f>
        <v>0</v>
      </c>
      <c r="BB11" s="262">
        <f>IF(AZ11=2,G11,0)</f>
        <v>0</v>
      </c>
      <c r="BC11" s="262">
        <f>IF(AZ11=3,G11,0)</f>
        <v>0</v>
      </c>
      <c r="BD11" s="262">
        <f>IF(AZ11=4,G11,0)</f>
        <v>0</v>
      </c>
      <c r="BE11" s="262">
        <f>IF(AZ11=5,G11,0)</f>
        <v>0</v>
      </c>
      <c r="CA11" s="293">
        <v>1</v>
      </c>
      <c r="CB11" s="293">
        <v>0</v>
      </c>
    </row>
    <row r="12" spans="1:80" x14ac:dyDescent="0.2">
      <c r="A12" s="302"/>
      <c r="B12" s="303"/>
      <c r="C12" s="304" t="s">
        <v>665</v>
      </c>
      <c r="D12" s="305"/>
      <c r="E12" s="305"/>
      <c r="F12" s="305"/>
      <c r="G12" s="306"/>
      <c r="I12" s="307"/>
      <c r="K12" s="307"/>
      <c r="L12" s="308" t="s">
        <v>665</v>
      </c>
      <c r="O12" s="293">
        <v>3</v>
      </c>
    </row>
    <row r="13" spans="1:80" x14ac:dyDescent="0.2">
      <c r="A13" s="302"/>
      <c r="B13" s="309"/>
      <c r="C13" s="310" t="s">
        <v>666</v>
      </c>
      <c r="D13" s="311"/>
      <c r="E13" s="312">
        <v>6.5625</v>
      </c>
      <c r="F13" s="313"/>
      <c r="G13" s="314"/>
      <c r="H13" s="315"/>
      <c r="I13" s="307"/>
      <c r="J13" s="316"/>
      <c r="K13" s="307"/>
      <c r="M13" s="308" t="s">
        <v>666</v>
      </c>
      <c r="O13" s="293"/>
    </row>
    <row r="14" spans="1:80" x14ac:dyDescent="0.2">
      <c r="A14" s="294">
        <v>3</v>
      </c>
      <c r="B14" s="295" t="s">
        <v>282</v>
      </c>
      <c r="C14" s="296" t="s">
        <v>283</v>
      </c>
      <c r="D14" s="297" t="s">
        <v>195</v>
      </c>
      <c r="E14" s="298">
        <v>37.5</v>
      </c>
      <c r="F14" s="298">
        <v>0</v>
      </c>
      <c r="G14" s="299">
        <f>E14*F14</f>
        <v>0</v>
      </c>
      <c r="H14" s="300">
        <v>0</v>
      </c>
      <c r="I14" s="301">
        <f>E14*H14</f>
        <v>0</v>
      </c>
      <c r="J14" s="300">
        <v>-0.24</v>
      </c>
      <c r="K14" s="301">
        <f>E14*J14</f>
        <v>-9</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x14ac:dyDescent="0.2">
      <c r="A15" s="302"/>
      <c r="B15" s="309"/>
      <c r="C15" s="310" t="s">
        <v>667</v>
      </c>
      <c r="D15" s="311"/>
      <c r="E15" s="312">
        <v>37.5</v>
      </c>
      <c r="F15" s="313"/>
      <c r="G15" s="314"/>
      <c r="H15" s="315"/>
      <c r="I15" s="307"/>
      <c r="J15" s="316"/>
      <c r="K15" s="307"/>
      <c r="M15" s="308" t="s">
        <v>667</v>
      </c>
      <c r="O15" s="293"/>
    </row>
    <row r="16" spans="1:80" x14ac:dyDescent="0.2">
      <c r="A16" s="294">
        <v>4</v>
      </c>
      <c r="B16" s="295" t="s">
        <v>668</v>
      </c>
      <c r="C16" s="296" t="s">
        <v>669</v>
      </c>
      <c r="D16" s="297" t="s">
        <v>233</v>
      </c>
      <c r="E16" s="298">
        <v>43.725000000000001</v>
      </c>
      <c r="F16" s="298">
        <v>0</v>
      </c>
      <c r="G16" s="299">
        <f>E16*F16</f>
        <v>0</v>
      </c>
      <c r="H16" s="300">
        <v>0</v>
      </c>
      <c r="I16" s="301">
        <f>E16*H16</f>
        <v>0</v>
      </c>
      <c r="J16" s="300">
        <v>0</v>
      </c>
      <c r="K16" s="301">
        <f>E16*J16</f>
        <v>0</v>
      </c>
      <c r="O16" s="293">
        <v>2</v>
      </c>
      <c r="AA16" s="262">
        <v>1</v>
      </c>
      <c r="AB16" s="262">
        <v>1</v>
      </c>
      <c r="AC16" s="262">
        <v>1</v>
      </c>
      <c r="AZ16" s="262">
        <v>1</v>
      </c>
      <c r="BA16" s="262">
        <f>IF(AZ16=1,G16,0)</f>
        <v>0</v>
      </c>
      <c r="BB16" s="262">
        <f>IF(AZ16=2,G16,0)</f>
        <v>0</v>
      </c>
      <c r="BC16" s="262">
        <f>IF(AZ16=3,G16,0)</f>
        <v>0</v>
      </c>
      <c r="BD16" s="262">
        <f>IF(AZ16=4,G16,0)</f>
        <v>0</v>
      </c>
      <c r="BE16" s="262">
        <f>IF(AZ16=5,G16,0)</f>
        <v>0</v>
      </c>
      <c r="CA16" s="293">
        <v>1</v>
      </c>
      <c r="CB16" s="293">
        <v>1</v>
      </c>
    </row>
    <row r="17" spans="1:80" x14ac:dyDescent="0.2">
      <c r="A17" s="302"/>
      <c r="B17" s="309"/>
      <c r="C17" s="310" t="s">
        <v>670</v>
      </c>
      <c r="D17" s="311"/>
      <c r="E17" s="312">
        <v>43.725000000000001</v>
      </c>
      <c r="F17" s="313"/>
      <c r="G17" s="314"/>
      <c r="H17" s="315"/>
      <c r="I17" s="307"/>
      <c r="J17" s="316"/>
      <c r="K17" s="307"/>
      <c r="M17" s="308" t="s">
        <v>670</v>
      </c>
      <c r="O17" s="293"/>
    </row>
    <row r="18" spans="1:80" x14ac:dyDescent="0.2">
      <c r="A18" s="294">
        <v>5</v>
      </c>
      <c r="B18" s="295" t="s">
        <v>671</v>
      </c>
      <c r="C18" s="296" t="s">
        <v>672</v>
      </c>
      <c r="D18" s="297" t="s">
        <v>233</v>
      </c>
      <c r="E18" s="298">
        <v>43.725000000000001</v>
      </c>
      <c r="F18" s="298">
        <v>0</v>
      </c>
      <c r="G18" s="299">
        <f>E18*F18</f>
        <v>0</v>
      </c>
      <c r="H18" s="300">
        <v>0</v>
      </c>
      <c r="I18" s="301">
        <f>E18*H18</f>
        <v>0</v>
      </c>
      <c r="J18" s="300">
        <v>0</v>
      </c>
      <c r="K18" s="301">
        <f>E18*J18</f>
        <v>0</v>
      </c>
      <c r="O18" s="293">
        <v>2</v>
      </c>
      <c r="AA18" s="262">
        <v>1</v>
      </c>
      <c r="AB18" s="262">
        <v>1</v>
      </c>
      <c r="AC18" s="262">
        <v>1</v>
      </c>
      <c r="AZ18" s="262">
        <v>1</v>
      </c>
      <c r="BA18" s="262">
        <f>IF(AZ18=1,G18,0)</f>
        <v>0</v>
      </c>
      <c r="BB18" s="262">
        <f>IF(AZ18=2,G18,0)</f>
        <v>0</v>
      </c>
      <c r="BC18" s="262">
        <f>IF(AZ18=3,G18,0)</f>
        <v>0</v>
      </c>
      <c r="BD18" s="262">
        <f>IF(AZ18=4,G18,0)</f>
        <v>0</v>
      </c>
      <c r="BE18" s="262">
        <f>IF(AZ18=5,G18,0)</f>
        <v>0</v>
      </c>
      <c r="CA18" s="293">
        <v>1</v>
      </c>
      <c r="CB18" s="293">
        <v>1</v>
      </c>
    </row>
    <row r="19" spans="1:80" x14ac:dyDescent="0.2">
      <c r="A19" s="302"/>
      <c r="B19" s="309"/>
      <c r="C19" s="310" t="s">
        <v>670</v>
      </c>
      <c r="D19" s="311"/>
      <c r="E19" s="312">
        <v>43.725000000000001</v>
      </c>
      <c r="F19" s="313"/>
      <c r="G19" s="314"/>
      <c r="H19" s="315"/>
      <c r="I19" s="307"/>
      <c r="J19" s="316"/>
      <c r="K19" s="307"/>
      <c r="M19" s="308" t="s">
        <v>670</v>
      </c>
      <c r="O19" s="293"/>
    </row>
    <row r="20" spans="1:80" x14ac:dyDescent="0.2">
      <c r="A20" s="294">
        <v>6</v>
      </c>
      <c r="B20" s="295" t="s">
        <v>673</v>
      </c>
      <c r="C20" s="296" t="s">
        <v>674</v>
      </c>
      <c r="D20" s="297" t="s">
        <v>195</v>
      </c>
      <c r="E20" s="298">
        <v>35.774999999999999</v>
      </c>
      <c r="F20" s="298">
        <v>0</v>
      </c>
      <c r="G20" s="299">
        <f>E20*F20</f>
        <v>0</v>
      </c>
      <c r="H20" s="300">
        <v>9.8999999999999999E-4</v>
      </c>
      <c r="I20" s="301">
        <f>E20*H20</f>
        <v>3.5417249999999997E-2</v>
      </c>
      <c r="J20" s="300">
        <v>0</v>
      </c>
      <c r="K20" s="301">
        <f>E20*J20</f>
        <v>0</v>
      </c>
      <c r="O20" s="293">
        <v>2</v>
      </c>
      <c r="AA20" s="262">
        <v>1</v>
      </c>
      <c r="AB20" s="262">
        <v>1</v>
      </c>
      <c r="AC20" s="262">
        <v>1</v>
      </c>
      <c r="AZ20" s="262">
        <v>1</v>
      </c>
      <c r="BA20" s="262">
        <f>IF(AZ20=1,G20,0)</f>
        <v>0</v>
      </c>
      <c r="BB20" s="262">
        <f>IF(AZ20=2,G20,0)</f>
        <v>0</v>
      </c>
      <c r="BC20" s="262">
        <f>IF(AZ20=3,G20,0)</f>
        <v>0</v>
      </c>
      <c r="BD20" s="262">
        <f>IF(AZ20=4,G20,0)</f>
        <v>0</v>
      </c>
      <c r="BE20" s="262">
        <f>IF(AZ20=5,G20,0)</f>
        <v>0</v>
      </c>
      <c r="CA20" s="293">
        <v>1</v>
      </c>
      <c r="CB20" s="293">
        <v>1</v>
      </c>
    </row>
    <row r="21" spans="1:80" x14ac:dyDescent="0.2">
      <c r="A21" s="302"/>
      <c r="B21" s="309"/>
      <c r="C21" s="310" t="s">
        <v>675</v>
      </c>
      <c r="D21" s="311"/>
      <c r="E21" s="312">
        <v>35.774999999999999</v>
      </c>
      <c r="F21" s="313"/>
      <c r="G21" s="314"/>
      <c r="H21" s="315"/>
      <c r="I21" s="307"/>
      <c r="J21" s="316"/>
      <c r="K21" s="307"/>
      <c r="M21" s="308" t="s">
        <v>675</v>
      </c>
      <c r="O21" s="293"/>
    </row>
    <row r="22" spans="1:80" x14ac:dyDescent="0.2">
      <c r="A22" s="294">
        <v>7</v>
      </c>
      <c r="B22" s="295" t="s">
        <v>676</v>
      </c>
      <c r="C22" s="296" t="s">
        <v>677</v>
      </c>
      <c r="D22" s="297" t="s">
        <v>195</v>
      </c>
      <c r="E22" s="298">
        <v>35.774999999999999</v>
      </c>
      <c r="F22" s="298">
        <v>0</v>
      </c>
      <c r="G22" s="299">
        <f>E22*F22</f>
        <v>0</v>
      </c>
      <c r="H22" s="300">
        <v>0</v>
      </c>
      <c r="I22" s="301">
        <f>E22*H22</f>
        <v>0</v>
      </c>
      <c r="J22" s="300">
        <v>0</v>
      </c>
      <c r="K22" s="301">
        <f>E22*J22</f>
        <v>0</v>
      </c>
      <c r="O22" s="293">
        <v>2</v>
      </c>
      <c r="AA22" s="262">
        <v>1</v>
      </c>
      <c r="AB22" s="262">
        <v>1</v>
      </c>
      <c r="AC22" s="262">
        <v>1</v>
      </c>
      <c r="AZ22" s="262">
        <v>1</v>
      </c>
      <c r="BA22" s="262">
        <f>IF(AZ22=1,G22,0)</f>
        <v>0</v>
      </c>
      <c r="BB22" s="262">
        <f>IF(AZ22=2,G22,0)</f>
        <v>0</v>
      </c>
      <c r="BC22" s="262">
        <f>IF(AZ22=3,G22,0)</f>
        <v>0</v>
      </c>
      <c r="BD22" s="262">
        <f>IF(AZ22=4,G22,0)</f>
        <v>0</v>
      </c>
      <c r="BE22" s="262">
        <f>IF(AZ22=5,G22,0)</f>
        <v>0</v>
      </c>
      <c r="CA22" s="293">
        <v>1</v>
      </c>
      <c r="CB22" s="293">
        <v>1</v>
      </c>
    </row>
    <row r="23" spans="1:80" x14ac:dyDescent="0.2">
      <c r="A23" s="302"/>
      <c r="B23" s="309"/>
      <c r="C23" s="310" t="s">
        <v>675</v>
      </c>
      <c r="D23" s="311"/>
      <c r="E23" s="312">
        <v>35.774999999999999</v>
      </c>
      <c r="F23" s="313"/>
      <c r="G23" s="314"/>
      <c r="H23" s="315"/>
      <c r="I23" s="307"/>
      <c r="J23" s="316"/>
      <c r="K23" s="307"/>
      <c r="M23" s="308" t="s">
        <v>675</v>
      </c>
      <c r="O23" s="293"/>
    </row>
    <row r="24" spans="1:80" ht="22.5" x14ac:dyDescent="0.2">
      <c r="A24" s="294">
        <v>8</v>
      </c>
      <c r="B24" s="295" t="s">
        <v>231</v>
      </c>
      <c r="C24" s="296" t="s">
        <v>232</v>
      </c>
      <c r="D24" s="297" t="s">
        <v>233</v>
      </c>
      <c r="E24" s="298">
        <v>33.787500000000001</v>
      </c>
      <c r="F24" s="298">
        <v>0</v>
      </c>
      <c r="G24" s="299">
        <f>E24*F24</f>
        <v>0</v>
      </c>
      <c r="H24" s="300">
        <v>0</v>
      </c>
      <c r="I24" s="301">
        <f>E24*H24</f>
        <v>0</v>
      </c>
      <c r="J24" s="300">
        <v>0</v>
      </c>
      <c r="K24" s="301">
        <f>E24*J24</f>
        <v>0</v>
      </c>
      <c r="O24" s="293">
        <v>2</v>
      </c>
      <c r="AA24" s="262">
        <v>1</v>
      </c>
      <c r="AB24" s="262">
        <v>1</v>
      </c>
      <c r="AC24" s="262">
        <v>1</v>
      </c>
      <c r="AZ24" s="262">
        <v>1</v>
      </c>
      <c r="BA24" s="262">
        <f>IF(AZ24=1,G24,0)</f>
        <v>0</v>
      </c>
      <c r="BB24" s="262">
        <f>IF(AZ24=2,G24,0)</f>
        <v>0</v>
      </c>
      <c r="BC24" s="262">
        <f>IF(AZ24=3,G24,0)</f>
        <v>0</v>
      </c>
      <c r="BD24" s="262">
        <f>IF(AZ24=4,G24,0)</f>
        <v>0</v>
      </c>
      <c r="BE24" s="262">
        <f>IF(AZ24=5,G24,0)</f>
        <v>0</v>
      </c>
      <c r="CA24" s="293">
        <v>1</v>
      </c>
      <c r="CB24" s="293">
        <v>1</v>
      </c>
    </row>
    <row r="25" spans="1:80" x14ac:dyDescent="0.2">
      <c r="A25" s="302"/>
      <c r="B25" s="303"/>
      <c r="C25" s="304" t="s">
        <v>234</v>
      </c>
      <c r="D25" s="305"/>
      <c r="E25" s="305"/>
      <c r="F25" s="305"/>
      <c r="G25" s="306"/>
      <c r="I25" s="307"/>
      <c r="K25" s="307"/>
      <c r="L25" s="308" t="s">
        <v>234</v>
      </c>
      <c r="O25" s="293">
        <v>3</v>
      </c>
    </row>
    <row r="26" spans="1:80" ht="22.5" x14ac:dyDescent="0.2">
      <c r="A26" s="302"/>
      <c r="B26" s="303"/>
      <c r="C26" s="304" t="s">
        <v>235</v>
      </c>
      <c r="D26" s="305"/>
      <c r="E26" s="305"/>
      <c r="F26" s="305"/>
      <c r="G26" s="306"/>
      <c r="I26" s="307"/>
      <c r="K26" s="307"/>
      <c r="L26" s="308" t="s">
        <v>235</v>
      </c>
      <c r="O26" s="293">
        <v>3</v>
      </c>
    </row>
    <row r="27" spans="1:80" x14ac:dyDescent="0.2">
      <c r="A27" s="302"/>
      <c r="B27" s="309"/>
      <c r="C27" s="310" t="s">
        <v>678</v>
      </c>
      <c r="D27" s="311"/>
      <c r="E27" s="312">
        <v>33.787500000000001</v>
      </c>
      <c r="F27" s="313"/>
      <c r="G27" s="314"/>
      <c r="H27" s="315"/>
      <c r="I27" s="307"/>
      <c r="J27" s="316"/>
      <c r="K27" s="307"/>
      <c r="M27" s="308" t="s">
        <v>678</v>
      </c>
      <c r="O27" s="293"/>
    </row>
    <row r="28" spans="1:80" x14ac:dyDescent="0.2">
      <c r="A28" s="294">
        <v>9</v>
      </c>
      <c r="B28" s="295" t="s">
        <v>395</v>
      </c>
      <c r="C28" s="296" t="s">
        <v>396</v>
      </c>
      <c r="D28" s="297" t="s">
        <v>233</v>
      </c>
      <c r="E28" s="298">
        <v>9.9375</v>
      </c>
      <c r="F28" s="298">
        <v>0</v>
      </c>
      <c r="G28" s="299">
        <f>E28*F28</f>
        <v>0</v>
      </c>
      <c r="H28" s="300">
        <v>0</v>
      </c>
      <c r="I28" s="301">
        <f>E28*H28</f>
        <v>0</v>
      </c>
      <c r="J28" s="300">
        <v>0</v>
      </c>
      <c r="K28" s="301">
        <f>E28*J28</f>
        <v>0</v>
      </c>
      <c r="O28" s="293">
        <v>2</v>
      </c>
      <c r="AA28" s="262">
        <v>1</v>
      </c>
      <c r="AB28" s="262">
        <v>1</v>
      </c>
      <c r="AC28" s="262">
        <v>1</v>
      </c>
      <c r="AZ28" s="262">
        <v>1</v>
      </c>
      <c r="BA28" s="262">
        <f>IF(AZ28=1,G28,0)</f>
        <v>0</v>
      </c>
      <c r="BB28" s="262">
        <f>IF(AZ28=2,G28,0)</f>
        <v>0</v>
      </c>
      <c r="BC28" s="262">
        <f>IF(AZ28=3,G28,0)</f>
        <v>0</v>
      </c>
      <c r="BD28" s="262">
        <f>IF(AZ28=4,G28,0)</f>
        <v>0</v>
      </c>
      <c r="BE28" s="262">
        <f>IF(AZ28=5,G28,0)</f>
        <v>0</v>
      </c>
      <c r="CA28" s="293">
        <v>1</v>
      </c>
      <c r="CB28" s="293">
        <v>1</v>
      </c>
    </row>
    <row r="29" spans="1:80" x14ac:dyDescent="0.2">
      <c r="A29" s="302"/>
      <c r="B29" s="303"/>
      <c r="C29" s="304" t="s">
        <v>397</v>
      </c>
      <c r="D29" s="305"/>
      <c r="E29" s="305"/>
      <c r="F29" s="305"/>
      <c r="G29" s="306"/>
      <c r="I29" s="307"/>
      <c r="K29" s="307"/>
      <c r="L29" s="308" t="s">
        <v>397</v>
      </c>
      <c r="O29" s="293">
        <v>3</v>
      </c>
    </row>
    <row r="30" spans="1:80" x14ac:dyDescent="0.2">
      <c r="A30" s="302"/>
      <c r="B30" s="309"/>
      <c r="C30" s="310" t="s">
        <v>679</v>
      </c>
      <c r="D30" s="311"/>
      <c r="E30" s="312">
        <v>9.9375</v>
      </c>
      <c r="F30" s="313"/>
      <c r="G30" s="314"/>
      <c r="H30" s="315"/>
      <c r="I30" s="307"/>
      <c r="J30" s="316"/>
      <c r="K30" s="307"/>
      <c r="M30" s="308" t="s">
        <v>679</v>
      </c>
      <c r="O30" s="293"/>
    </row>
    <row r="31" spans="1:80" x14ac:dyDescent="0.2">
      <c r="A31" s="294">
        <v>10</v>
      </c>
      <c r="B31" s="295" t="s">
        <v>680</v>
      </c>
      <c r="C31" s="296" t="s">
        <v>681</v>
      </c>
      <c r="D31" s="297" t="s">
        <v>233</v>
      </c>
      <c r="E31" s="298">
        <v>18</v>
      </c>
      <c r="F31" s="298">
        <v>0</v>
      </c>
      <c r="G31" s="299">
        <f>E31*F31</f>
        <v>0</v>
      </c>
      <c r="H31" s="300">
        <v>0</v>
      </c>
      <c r="I31" s="301">
        <f>E31*H31</f>
        <v>0</v>
      </c>
      <c r="J31" s="300">
        <v>0</v>
      </c>
      <c r="K31" s="301">
        <f>E31*J31</f>
        <v>0</v>
      </c>
      <c r="O31" s="293">
        <v>2</v>
      </c>
      <c r="AA31" s="262">
        <v>1</v>
      </c>
      <c r="AB31" s="262">
        <v>1</v>
      </c>
      <c r="AC31" s="262">
        <v>1</v>
      </c>
      <c r="AZ31" s="262">
        <v>1</v>
      </c>
      <c r="BA31" s="262">
        <f>IF(AZ31=1,G31,0)</f>
        <v>0</v>
      </c>
      <c r="BB31" s="262">
        <f>IF(AZ31=2,G31,0)</f>
        <v>0</v>
      </c>
      <c r="BC31" s="262">
        <f>IF(AZ31=3,G31,0)</f>
        <v>0</v>
      </c>
      <c r="BD31" s="262">
        <f>IF(AZ31=4,G31,0)</f>
        <v>0</v>
      </c>
      <c r="BE31" s="262">
        <f>IF(AZ31=5,G31,0)</f>
        <v>0</v>
      </c>
      <c r="CA31" s="293">
        <v>1</v>
      </c>
      <c r="CB31" s="293">
        <v>1</v>
      </c>
    </row>
    <row r="32" spans="1:80" x14ac:dyDescent="0.2">
      <c r="A32" s="302"/>
      <c r="B32" s="309"/>
      <c r="C32" s="310" t="s">
        <v>682</v>
      </c>
      <c r="D32" s="311"/>
      <c r="E32" s="312">
        <v>18</v>
      </c>
      <c r="F32" s="313"/>
      <c r="G32" s="314"/>
      <c r="H32" s="315"/>
      <c r="I32" s="307"/>
      <c r="J32" s="316"/>
      <c r="K32" s="307"/>
      <c r="M32" s="308" t="s">
        <v>682</v>
      </c>
      <c r="O32" s="293"/>
    </row>
    <row r="33" spans="1:80" x14ac:dyDescent="0.2">
      <c r="A33" s="294">
        <v>11</v>
      </c>
      <c r="B33" s="295" t="s">
        <v>683</v>
      </c>
      <c r="C33" s="296" t="s">
        <v>684</v>
      </c>
      <c r="D33" s="297" t="s">
        <v>202</v>
      </c>
      <c r="E33" s="298">
        <v>84</v>
      </c>
      <c r="F33" s="298">
        <v>0</v>
      </c>
      <c r="G33" s="299">
        <f>E33*F33</f>
        <v>0</v>
      </c>
      <c r="H33" s="300">
        <v>0</v>
      </c>
      <c r="I33" s="301">
        <f>E33*H33</f>
        <v>0</v>
      </c>
      <c r="J33" s="300">
        <v>0</v>
      </c>
      <c r="K33" s="301">
        <f>E33*J33</f>
        <v>0</v>
      </c>
      <c r="O33" s="293">
        <v>2</v>
      </c>
      <c r="AA33" s="262">
        <v>1</v>
      </c>
      <c r="AB33" s="262">
        <v>0</v>
      </c>
      <c r="AC33" s="262">
        <v>0</v>
      </c>
      <c r="AZ33" s="262">
        <v>1</v>
      </c>
      <c r="BA33" s="262">
        <f>IF(AZ33=1,G33,0)</f>
        <v>0</v>
      </c>
      <c r="BB33" s="262">
        <f>IF(AZ33=2,G33,0)</f>
        <v>0</v>
      </c>
      <c r="BC33" s="262">
        <f>IF(AZ33=3,G33,0)</f>
        <v>0</v>
      </c>
      <c r="BD33" s="262">
        <f>IF(AZ33=4,G33,0)</f>
        <v>0</v>
      </c>
      <c r="BE33" s="262">
        <f>IF(AZ33=5,G33,0)</f>
        <v>0</v>
      </c>
      <c r="CA33" s="293">
        <v>1</v>
      </c>
      <c r="CB33" s="293">
        <v>0</v>
      </c>
    </row>
    <row r="34" spans="1:80" x14ac:dyDescent="0.2">
      <c r="A34" s="302"/>
      <c r="B34" s="309"/>
      <c r="C34" s="310" t="s">
        <v>685</v>
      </c>
      <c r="D34" s="311"/>
      <c r="E34" s="312">
        <v>84</v>
      </c>
      <c r="F34" s="313"/>
      <c r="G34" s="314"/>
      <c r="H34" s="315"/>
      <c r="I34" s="307"/>
      <c r="J34" s="316"/>
      <c r="K34" s="307"/>
      <c r="M34" s="308" t="s">
        <v>685</v>
      </c>
      <c r="O34" s="293"/>
    </row>
    <row r="35" spans="1:80" x14ac:dyDescent="0.2">
      <c r="A35" s="294">
        <v>12</v>
      </c>
      <c r="B35" s="295" t="s">
        <v>686</v>
      </c>
      <c r="C35" s="296" t="s">
        <v>687</v>
      </c>
      <c r="D35" s="297" t="s">
        <v>233</v>
      </c>
      <c r="E35" s="298">
        <v>18</v>
      </c>
      <c r="F35" s="298">
        <v>0</v>
      </c>
      <c r="G35" s="299">
        <f>E35*F35</f>
        <v>0</v>
      </c>
      <c r="H35" s="300">
        <v>1.67</v>
      </c>
      <c r="I35" s="301">
        <f>E35*H35</f>
        <v>30.06</v>
      </c>
      <c r="J35" s="300"/>
      <c r="K35" s="301">
        <f>E35*J35</f>
        <v>0</v>
      </c>
      <c r="O35" s="293">
        <v>2</v>
      </c>
      <c r="AA35" s="262">
        <v>3</v>
      </c>
      <c r="AB35" s="262">
        <v>1</v>
      </c>
      <c r="AC35" s="262">
        <v>583309990001</v>
      </c>
      <c r="AZ35" s="262">
        <v>1</v>
      </c>
      <c r="BA35" s="262">
        <f>IF(AZ35=1,G35,0)</f>
        <v>0</v>
      </c>
      <c r="BB35" s="262">
        <f>IF(AZ35=2,G35,0)</f>
        <v>0</v>
      </c>
      <c r="BC35" s="262">
        <f>IF(AZ35=3,G35,0)</f>
        <v>0</v>
      </c>
      <c r="BD35" s="262">
        <f>IF(AZ35=4,G35,0)</f>
        <v>0</v>
      </c>
      <c r="BE35" s="262">
        <f>IF(AZ35=5,G35,0)</f>
        <v>0</v>
      </c>
      <c r="CA35" s="293">
        <v>3</v>
      </c>
      <c r="CB35" s="293">
        <v>1</v>
      </c>
    </row>
    <row r="36" spans="1:80" x14ac:dyDescent="0.2">
      <c r="A36" s="302"/>
      <c r="B36" s="309"/>
      <c r="C36" s="310" t="s">
        <v>688</v>
      </c>
      <c r="D36" s="311"/>
      <c r="E36" s="312">
        <v>18</v>
      </c>
      <c r="F36" s="313"/>
      <c r="G36" s="314"/>
      <c r="H36" s="315"/>
      <c r="I36" s="307"/>
      <c r="J36" s="316"/>
      <c r="K36" s="307"/>
      <c r="M36" s="308">
        <v>18</v>
      </c>
      <c r="O36" s="293"/>
    </row>
    <row r="37" spans="1:80" x14ac:dyDescent="0.2">
      <c r="A37" s="317"/>
      <c r="B37" s="318" t="s">
        <v>101</v>
      </c>
      <c r="C37" s="319" t="s">
        <v>192</v>
      </c>
      <c r="D37" s="320"/>
      <c r="E37" s="321"/>
      <c r="F37" s="322"/>
      <c r="G37" s="323">
        <f>SUM(G7:G36)</f>
        <v>0</v>
      </c>
      <c r="H37" s="324"/>
      <c r="I37" s="325">
        <f>SUM(I7:I36)</f>
        <v>30.095417249999997</v>
      </c>
      <c r="J37" s="324"/>
      <c r="K37" s="325">
        <f>SUM(K7:K36)</f>
        <v>-14.02125</v>
      </c>
      <c r="O37" s="293">
        <v>4</v>
      </c>
      <c r="BA37" s="326">
        <f>SUM(BA7:BA36)</f>
        <v>0</v>
      </c>
      <c r="BB37" s="326">
        <f>SUM(BB7:BB36)</f>
        <v>0</v>
      </c>
      <c r="BC37" s="326">
        <f>SUM(BC7:BC36)</f>
        <v>0</v>
      </c>
      <c r="BD37" s="326">
        <f>SUM(BD7:BD36)</f>
        <v>0</v>
      </c>
      <c r="BE37" s="326">
        <f>SUM(BE7:BE36)</f>
        <v>0</v>
      </c>
    </row>
    <row r="38" spans="1:80" x14ac:dyDescent="0.2">
      <c r="A38" s="283" t="s">
        <v>97</v>
      </c>
      <c r="B38" s="284" t="s">
        <v>204</v>
      </c>
      <c r="C38" s="285" t="s">
        <v>205</v>
      </c>
      <c r="D38" s="286"/>
      <c r="E38" s="287"/>
      <c r="F38" s="287"/>
      <c r="G38" s="288"/>
      <c r="H38" s="289"/>
      <c r="I38" s="290"/>
      <c r="J38" s="291"/>
      <c r="K38" s="292"/>
      <c r="O38" s="293">
        <v>1</v>
      </c>
    </row>
    <row r="39" spans="1:80" x14ac:dyDescent="0.2">
      <c r="A39" s="294">
        <v>13</v>
      </c>
      <c r="B39" s="295" t="s">
        <v>207</v>
      </c>
      <c r="C39" s="296" t="s">
        <v>208</v>
      </c>
      <c r="D39" s="297" t="s">
        <v>195</v>
      </c>
      <c r="E39" s="298">
        <v>25</v>
      </c>
      <c r="F39" s="298">
        <v>0</v>
      </c>
      <c r="G39" s="299">
        <f>E39*F39</f>
        <v>0</v>
      </c>
      <c r="H39" s="300">
        <v>0.30005999999999999</v>
      </c>
      <c r="I39" s="301">
        <f>E39*H39</f>
        <v>7.5015000000000001</v>
      </c>
      <c r="J39" s="300">
        <v>0</v>
      </c>
      <c r="K39" s="301">
        <f>E39*J39</f>
        <v>0</v>
      </c>
      <c r="O39" s="293">
        <v>2</v>
      </c>
      <c r="AA39" s="262">
        <v>1</v>
      </c>
      <c r="AB39" s="262">
        <v>0</v>
      </c>
      <c r="AC39" s="262">
        <v>0</v>
      </c>
      <c r="AZ39" s="262">
        <v>1</v>
      </c>
      <c r="BA39" s="262">
        <f>IF(AZ39=1,G39,0)</f>
        <v>0</v>
      </c>
      <c r="BB39" s="262">
        <f>IF(AZ39=2,G39,0)</f>
        <v>0</v>
      </c>
      <c r="BC39" s="262">
        <f>IF(AZ39=3,G39,0)</f>
        <v>0</v>
      </c>
      <c r="BD39" s="262">
        <f>IF(AZ39=4,G39,0)</f>
        <v>0</v>
      </c>
      <c r="BE39" s="262">
        <f>IF(AZ39=5,G39,0)</f>
        <v>0</v>
      </c>
      <c r="CA39" s="293">
        <v>1</v>
      </c>
      <c r="CB39" s="293">
        <v>0</v>
      </c>
    </row>
    <row r="40" spans="1:80" x14ac:dyDescent="0.2">
      <c r="A40" s="302"/>
      <c r="B40" s="303"/>
      <c r="C40" s="304" t="s">
        <v>209</v>
      </c>
      <c r="D40" s="305"/>
      <c r="E40" s="305"/>
      <c r="F40" s="305"/>
      <c r="G40" s="306"/>
      <c r="I40" s="307"/>
      <c r="K40" s="307"/>
      <c r="L40" s="308" t="s">
        <v>209</v>
      </c>
      <c r="O40" s="293">
        <v>3</v>
      </c>
    </row>
    <row r="41" spans="1:80" x14ac:dyDescent="0.2">
      <c r="A41" s="302"/>
      <c r="B41" s="309"/>
      <c r="C41" s="310" t="s">
        <v>689</v>
      </c>
      <c r="D41" s="311"/>
      <c r="E41" s="312">
        <v>25</v>
      </c>
      <c r="F41" s="313"/>
      <c r="G41" s="314"/>
      <c r="H41" s="315"/>
      <c r="I41" s="307"/>
      <c r="J41" s="316"/>
      <c r="K41" s="307"/>
      <c r="M41" s="308">
        <v>25</v>
      </c>
      <c r="O41" s="293"/>
    </row>
    <row r="42" spans="1:80" x14ac:dyDescent="0.2">
      <c r="A42" s="294">
        <v>14</v>
      </c>
      <c r="B42" s="295" t="s">
        <v>690</v>
      </c>
      <c r="C42" s="296" t="s">
        <v>691</v>
      </c>
      <c r="D42" s="297" t="s">
        <v>195</v>
      </c>
      <c r="E42" s="298">
        <v>36</v>
      </c>
      <c r="F42" s="298">
        <v>0</v>
      </c>
      <c r="G42" s="299">
        <f>E42*F42</f>
        <v>0</v>
      </c>
      <c r="H42" s="300">
        <v>0.30360999999999999</v>
      </c>
      <c r="I42" s="301">
        <f>E42*H42</f>
        <v>10.929959999999999</v>
      </c>
      <c r="J42" s="300">
        <v>0</v>
      </c>
      <c r="K42" s="301">
        <f>E42*J42</f>
        <v>0</v>
      </c>
      <c r="O42" s="293">
        <v>2</v>
      </c>
      <c r="AA42" s="262">
        <v>1</v>
      </c>
      <c r="AB42" s="262">
        <v>0</v>
      </c>
      <c r="AC42" s="262">
        <v>0</v>
      </c>
      <c r="AZ42" s="262">
        <v>1</v>
      </c>
      <c r="BA42" s="262">
        <f>IF(AZ42=1,G42,0)</f>
        <v>0</v>
      </c>
      <c r="BB42" s="262">
        <f>IF(AZ42=2,G42,0)</f>
        <v>0</v>
      </c>
      <c r="BC42" s="262">
        <f>IF(AZ42=3,G42,0)</f>
        <v>0</v>
      </c>
      <c r="BD42" s="262">
        <f>IF(AZ42=4,G42,0)</f>
        <v>0</v>
      </c>
      <c r="BE42" s="262">
        <f>IF(AZ42=5,G42,0)</f>
        <v>0</v>
      </c>
      <c r="CA42" s="293">
        <v>1</v>
      </c>
      <c r="CB42" s="293">
        <v>0</v>
      </c>
    </row>
    <row r="43" spans="1:80" x14ac:dyDescent="0.2">
      <c r="A43" s="302"/>
      <c r="B43" s="309"/>
      <c r="C43" s="310" t="s">
        <v>692</v>
      </c>
      <c r="D43" s="311"/>
      <c r="E43" s="312">
        <v>36</v>
      </c>
      <c r="F43" s="313"/>
      <c r="G43" s="314"/>
      <c r="H43" s="315"/>
      <c r="I43" s="307"/>
      <c r="J43" s="316"/>
      <c r="K43" s="307"/>
      <c r="M43" s="308" t="s">
        <v>692</v>
      </c>
      <c r="O43" s="293"/>
    </row>
    <row r="44" spans="1:80" x14ac:dyDescent="0.2">
      <c r="A44" s="294">
        <v>15</v>
      </c>
      <c r="B44" s="295" t="s">
        <v>284</v>
      </c>
      <c r="C44" s="296" t="s">
        <v>285</v>
      </c>
      <c r="D44" s="297" t="s">
        <v>195</v>
      </c>
      <c r="E44" s="298">
        <v>31.25</v>
      </c>
      <c r="F44" s="298">
        <v>0</v>
      </c>
      <c r="G44" s="299">
        <f>E44*F44</f>
        <v>0</v>
      </c>
      <c r="H44" s="300">
        <v>7.1999999999999995E-2</v>
      </c>
      <c r="I44" s="301">
        <f>E44*H44</f>
        <v>2.25</v>
      </c>
      <c r="J44" s="300">
        <v>0</v>
      </c>
      <c r="K44" s="301">
        <f>E44*J44</f>
        <v>0</v>
      </c>
      <c r="O44" s="293">
        <v>2</v>
      </c>
      <c r="AA44" s="262">
        <v>1</v>
      </c>
      <c r="AB44" s="262">
        <v>1</v>
      </c>
      <c r="AC44" s="262">
        <v>1</v>
      </c>
      <c r="AZ44" s="262">
        <v>1</v>
      </c>
      <c r="BA44" s="262">
        <f>IF(AZ44=1,G44,0)</f>
        <v>0</v>
      </c>
      <c r="BB44" s="262">
        <f>IF(AZ44=2,G44,0)</f>
        <v>0</v>
      </c>
      <c r="BC44" s="262">
        <f>IF(AZ44=3,G44,0)</f>
        <v>0</v>
      </c>
      <c r="BD44" s="262">
        <f>IF(AZ44=4,G44,0)</f>
        <v>0</v>
      </c>
      <c r="BE44" s="262">
        <f>IF(AZ44=5,G44,0)</f>
        <v>0</v>
      </c>
      <c r="CA44" s="293">
        <v>1</v>
      </c>
      <c r="CB44" s="293">
        <v>1</v>
      </c>
    </row>
    <row r="45" spans="1:80" x14ac:dyDescent="0.2">
      <c r="A45" s="302"/>
      <c r="B45" s="309"/>
      <c r="C45" s="310" t="s">
        <v>693</v>
      </c>
      <c r="D45" s="311"/>
      <c r="E45" s="312">
        <v>31.25</v>
      </c>
      <c r="F45" s="313"/>
      <c r="G45" s="314"/>
      <c r="H45" s="315"/>
      <c r="I45" s="307"/>
      <c r="J45" s="316"/>
      <c r="K45" s="307"/>
      <c r="M45" s="308" t="s">
        <v>693</v>
      </c>
      <c r="O45" s="293"/>
    </row>
    <row r="46" spans="1:80" x14ac:dyDescent="0.2">
      <c r="A46" s="317"/>
      <c r="B46" s="318" t="s">
        <v>101</v>
      </c>
      <c r="C46" s="319" t="s">
        <v>206</v>
      </c>
      <c r="D46" s="320"/>
      <c r="E46" s="321"/>
      <c r="F46" s="322"/>
      <c r="G46" s="323">
        <f>SUM(G38:G45)</f>
        <v>0</v>
      </c>
      <c r="H46" s="324"/>
      <c r="I46" s="325">
        <f>SUM(I38:I45)</f>
        <v>20.681460000000001</v>
      </c>
      <c r="J46" s="324"/>
      <c r="K46" s="325">
        <f>SUM(K38:K45)</f>
        <v>0</v>
      </c>
      <c r="O46" s="293">
        <v>4</v>
      </c>
      <c r="BA46" s="326">
        <f>SUM(BA38:BA45)</f>
        <v>0</v>
      </c>
      <c r="BB46" s="326">
        <f>SUM(BB38:BB45)</f>
        <v>0</v>
      </c>
      <c r="BC46" s="326">
        <f>SUM(BC38:BC45)</f>
        <v>0</v>
      </c>
      <c r="BD46" s="326">
        <f>SUM(BD38:BD45)</f>
        <v>0</v>
      </c>
      <c r="BE46" s="326">
        <f>SUM(BE38:BE45)</f>
        <v>0</v>
      </c>
    </row>
    <row r="47" spans="1:80" x14ac:dyDescent="0.2">
      <c r="A47" s="283" t="s">
        <v>97</v>
      </c>
      <c r="B47" s="284" t="s">
        <v>222</v>
      </c>
      <c r="C47" s="285" t="s">
        <v>223</v>
      </c>
      <c r="D47" s="286"/>
      <c r="E47" s="287"/>
      <c r="F47" s="287"/>
      <c r="G47" s="288"/>
      <c r="H47" s="289"/>
      <c r="I47" s="290"/>
      <c r="J47" s="291"/>
      <c r="K47" s="292"/>
      <c r="O47" s="293">
        <v>1</v>
      </c>
    </row>
    <row r="48" spans="1:80" x14ac:dyDescent="0.2">
      <c r="A48" s="294">
        <v>16</v>
      </c>
      <c r="B48" s="295" t="s">
        <v>225</v>
      </c>
      <c r="C48" s="296" t="s">
        <v>226</v>
      </c>
      <c r="D48" s="297" t="s">
        <v>227</v>
      </c>
      <c r="E48" s="298">
        <v>50.776877249999998</v>
      </c>
      <c r="F48" s="298">
        <v>0</v>
      </c>
      <c r="G48" s="299">
        <f>E48*F48</f>
        <v>0</v>
      </c>
      <c r="H48" s="300">
        <v>0</v>
      </c>
      <c r="I48" s="301">
        <f>E48*H48</f>
        <v>0</v>
      </c>
      <c r="J48" s="300"/>
      <c r="K48" s="301">
        <f>E48*J48</f>
        <v>0</v>
      </c>
      <c r="O48" s="293">
        <v>2</v>
      </c>
      <c r="AA48" s="262">
        <v>7</v>
      </c>
      <c r="AB48" s="262">
        <v>1</v>
      </c>
      <c r="AC48" s="262">
        <v>2</v>
      </c>
      <c r="AZ48" s="262">
        <v>1</v>
      </c>
      <c r="BA48" s="262">
        <f>IF(AZ48=1,G48,0)</f>
        <v>0</v>
      </c>
      <c r="BB48" s="262">
        <f>IF(AZ48=2,G48,0)</f>
        <v>0</v>
      </c>
      <c r="BC48" s="262">
        <f>IF(AZ48=3,G48,0)</f>
        <v>0</v>
      </c>
      <c r="BD48" s="262">
        <f>IF(AZ48=4,G48,0)</f>
        <v>0</v>
      </c>
      <c r="BE48" s="262">
        <f>IF(AZ48=5,G48,0)</f>
        <v>0</v>
      </c>
      <c r="CA48" s="293">
        <v>7</v>
      </c>
      <c r="CB48" s="293">
        <v>1</v>
      </c>
    </row>
    <row r="49" spans="1:80" x14ac:dyDescent="0.2">
      <c r="A49" s="317"/>
      <c r="B49" s="318" t="s">
        <v>101</v>
      </c>
      <c r="C49" s="319" t="s">
        <v>224</v>
      </c>
      <c r="D49" s="320"/>
      <c r="E49" s="321"/>
      <c r="F49" s="322"/>
      <c r="G49" s="323">
        <f>SUM(G47:G48)</f>
        <v>0</v>
      </c>
      <c r="H49" s="324"/>
      <c r="I49" s="325">
        <f>SUM(I47:I48)</f>
        <v>0</v>
      </c>
      <c r="J49" s="324"/>
      <c r="K49" s="325">
        <f>SUM(K47:K48)</f>
        <v>0</v>
      </c>
      <c r="O49" s="293">
        <v>4</v>
      </c>
      <c r="BA49" s="326">
        <f>SUM(BA47:BA48)</f>
        <v>0</v>
      </c>
      <c r="BB49" s="326">
        <f>SUM(BB47:BB48)</f>
        <v>0</v>
      </c>
      <c r="BC49" s="326">
        <f>SUM(BC47:BC48)</f>
        <v>0</v>
      </c>
      <c r="BD49" s="326">
        <f>SUM(BD47:BD48)</f>
        <v>0</v>
      </c>
      <c r="BE49" s="326">
        <f>SUM(BE47:BE48)</f>
        <v>0</v>
      </c>
    </row>
    <row r="50" spans="1:80" x14ac:dyDescent="0.2">
      <c r="A50" s="283" t="s">
        <v>97</v>
      </c>
      <c r="B50" s="284" t="s">
        <v>494</v>
      </c>
      <c r="C50" s="285" t="s">
        <v>495</v>
      </c>
      <c r="D50" s="286"/>
      <c r="E50" s="287"/>
      <c r="F50" s="287"/>
      <c r="G50" s="288"/>
      <c r="H50" s="289"/>
      <c r="I50" s="290"/>
      <c r="J50" s="291"/>
      <c r="K50" s="292"/>
      <c r="O50" s="293">
        <v>1</v>
      </c>
    </row>
    <row r="51" spans="1:80" x14ac:dyDescent="0.2">
      <c r="A51" s="294">
        <v>17</v>
      </c>
      <c r="B51" s="295" t="s">
        <v>694</v>
      </c>
      <c r="C51" s="296" t="s">
        <v>695</v>
      </c>
      <c r="D51" s="297" t="s">
        <v>202</v>
      </c>
      <c r="E51" s="298">
        <v>24</v>
      </c>
      <c r="F51" s="298">
        <v>0</v>
      </c>
      <c r="G51" s="299">
        <f>E51*F51</f>
        <v>0</v>
      </c>
      <c r="H51" s="300">
        <v>2.0999999999999999E-3</v>
      </c>
      <c r="I51" s="301">
        <f>E51*H51</f>
        <v>5.04E-2</v>
      </c>
      <c r="J51" s="300">
        <v>0</v>
      </c>
      <c r="K51" s="301">
        <f>E51*J51</f>
        <v>0</v>
      </c>
      <c r="O51" s="293">
        <v>2</v>
      </c>
      <c r="AA51" s="262">
        <v>1</v>
      </c>
      <c r="AB51" s="262">
        <v>7</v>
      </c>
      <c r="AC51" s="262">
        <v>7</v>
      </c>
      <c r="AZ51" s="262">
        <v>2</v>
      </c>
      <c r="BA51" s="262">
        <f>IF(AZ51=1,G51,0)</f>
        <v>0</v>
      </c>
      <c r="BB51" s="262">
        <f>IF(AZ51=2,G51,0)</f>
        <v>0</v>
      </c>
      <c r="BC51" s="262">
        <f>IF(AZ51=3,G51,0)</f>
        <v>0</v>
      </c>
      <c r="BD51" s="262">
        <f>IF(AZ51=4,G51,0)</f>
        <v>0</v>
      </c>
      <c r="BE51" s="262">
        <f>IF(AZ51=5,G51,0)</f>
        <v>0</v>
      </c>
      <c r="CA51" s="293">
        <v>1</v>
      </c>
      <c r="CB51" s="293">
        <v>7</v>
      </c>
    </row>
    <row r="52" spans="1:80" x14ac:dyDescent="0.2">
      <c r="A52" s="302"/>
      <c r="B52" s="303"/>
      <c r="C52" s="304" t="s">
        <v>696</v>
      </c>
      <c r="D52" s="305"/>
      <c r="E52" s="305"/>
      <c r="F52" s="305"/>
      <c r="G52" s="306"/>
      <c r="I52" s="307"/>
      <c r="K52" s="307"/>
      <c r="L52" s="308" t="s">
        <v>696</v>
      </c>
      <c r="O52" s="293">
        <v>3</v>
      </c>
    </row>
    <row r="53" spans="1:80" x14ac:dyDescent="0.2">
      <c r="A53" s="302"/>
      <c r="B53" s="303"/>
      <c r="C53" s="304" t="s">
        <v>697</v>
      </c>
      <c r="D53" s="305"/>
      <c r="E53" s="305"/>
      <c r="F53" s="305"/>
      <c r="G53" s="306"/>
      <c r="I53" s="307"/>
      <c r="K53" s="307"/>
      <c r="L53" s="308" t="s">
        <v>697</v>
      </c>
      <c r="O53" s="293">
        <v>3</v>
      </c>
    </row>
    <row r="54" spans="1:80" x14ac:dyDescent="0.2">
      <c r="A54" s="302"/>
      <c r="B54" s="309"/>
      <c r="C54" s="310" t="s">
        <v>698</v>
      </c>
      <c r="D54" s="311"/>
      <c r="E54" s="312">
        <v>24</v>
      </c>
      <c r="F54" s="313"/>
      <c r="G54" s="314"/>
      <c r="H54" s="315"/>
      <c r="I54" s="307"/>
      <c r="J54" s="316"/>
      <c r="K54" s="307"/>
      <c r="M54" s="308" t="s">
        <v>698</v>
      </c>
      <c r="O54" s="293"/>
    </row>
    <row r="55" spans="1:80" x14ac:dyDescent="0.2">
      <c r="A55" s="294">
        <v>18</v>
      </c>
      <c r="B55" s="295" t="s">
        <v>504</v>
      </c>
      <c r="C55" s="296" t="s">
        <v>505</v>
      </c>
      <c r="D55" s="297" t="s">
        <v>202</v>
      </c>
      <c r="E55" s="298">
        <v>48</v>
      </c>
      <c r="F55" s="298">
        <v>0</v>
      </c>
      <c r="G55" s="299">
        <f>E55*F55</f>
        <v>0</v>
      </c>
      <c r="H55" s="300">
        <v>4.0299999999999997E-3</v>
      </c>
      <c r="I55" s="301">
        <f>E55*H55</f>
        <v>0.19344</v>
      </c>
      <c r="J55" s="300">
        <v>0</v>
      </c>
      <c r="K55" s="301">
        <f>E55*J55</f>
        <v>0</v>
      </c>
      <c r="O55" s="293">
        <v>2</v>
      </c>
      <c r="AA55" s="262">
        <v>1</v>
      </c>
      <c r="AB55" s="262">
        <v>7</v>
      </c>
      <c r="AC55" s="262">
        <v>7</v>
      </c>
      <c r="AZ55" s="262">
        <v>2</v>
      </c>
      <c r="BA55" s="262">
        <f>IF(AZ55=1,G55,0)</f>
        <v>0</v>
      </c>
      <c r="BB55" s="262">
        <f>IF(AZ55=2,G55,0)</f>
        <v>0</v>
      </c>
      <c r="BC55" s="262">
        <f>IF(AZ55=3,G55,0)</f>
        <v>0</v>
      </c>
      <c r="BD55" s="262">
        <f>IF(AZ55=4,G55,0)</f>
        <v>0</v>
      </c>
      <c r="BE55" s="262">
        <f>IF(AZ55=5,G55,0)</f>
        <v>0</v>
      </c>
      <c r="CA55" s="293">
        <v>1</v>
      </c>
      <c r="CB55" s="293">
        <v>7</v>
      </c>
    </row>
    <row r="56" spans="1:80" x14ac:dyDescent="0.2">
      <c r="A56" s="302"/>
      <c r="B56" s="303"/>
      <c r="C56" s="304" t="s">
        <v>696</v>
      </c>
      <c r="D56" s="305"/>
      <c r="E56" s="305"/>
      <c r="F56" s="305"/>
      <c r="G56" s="306"/>
      <c r="I56" s="307"/>
      <c r="K56" s="307"/>
      <c r="L56" s="308" t="s">
        <v>696</v>
      </c>
      <c r="O56" s="293">
        <v>3</v>
      </c>
    </row>
    <row r="57" spans="1:80" x14ac:dyDescent="0.2">
      <c r="A57" s="302"/>
      <c r="B57" s="303"/>
      <c r="C57" s="304" t="s">
        <v>697</v>
      </c>
      <c r="D57" s="305"/>
      <c r="E57" s="305"/>
      <c r="F57" s="305"/>
      <c r="G57" s="306"/>
      <c r="I57" s="307"/>
      <c r="K57" s="307"/>
      <c r="L57" s="308" t="s">
        <v>697</v>
      </c>
      <c r="O57" s="293">
        <v>3</v>
      </c>
    </row>
    <row r="58" spans="1:80" x14ac:dyDescent="0.2">
      <c r="A58" s="302"/>
      <c r="B58" s="309"/>
      <c r="C58" s="310" t="s">
        <v>699</v>
      </c>
      <c r="D58" s="311"/>
      <c r="E58" s="312">
        <v>48</v>
      </c>
      <c r="F58" s="313"/>
      <c r="G58" s="314"/>
      <c r="H58" s="315"/>
      <c r="I58" s="307"/>
      <c r="J58" s="316"/>
      <c r="K58" s="307"/>
      <c r="M58" s="308" t="s">
        <v>699</v>
      </c>
      <c r="O58" s="293"/>
    </row>
    <row r="59" spans="1:80" x14ac:dyDescent="0.2">
      <c r="A59" s="294">
        <v>19</v>
      </c>
      <c r="B59" s="295" t="s">
        <v>509</v>
      </c>
      <c r="C59" s="296" t="s">
        <v>510</v>
      </c>
      <c r="D59" s="297" t="s">
        <v>12</v>
      </c>
      <c r="E59" s="298"/>
      <c r="F59" s="298">
        <v>0</v>
      </c>
      <c r="G59" s="299">
        <f>E59*F59</f>
        <v>0</v>
      </c>
      <c r="H59" s="300">
        <v>0</v>
      </c>
      <c r="I59" s="301">
        <f>E59*H59</f>
        <v>0</v>
      </c>
      <c r="J59" s="300"/>
      <c r="K59" s="301">
        <f>E59*J59</f>
        <v>0</v>
      </c>
      <c r="O59" s="293">
        <v>2</v>
      </c>
      <c r="AA59" s="262">
        <v>7</v>
      </c>
      <c r="AB59" s="262">
        <v>1002</v>
      </c>
      <c r="AC59" s="262">
        <v>5</v>
      </c>
      <c r="AZ59" s="262">
        <v>2</v>
      </c>
      <c r="BA59" s="262">
        <f>IF(AZ59=1,G59,0)</f>
        <v>0</v>
      </c>
      <c r="BB59" s="262">
        <f>IF(AZ59=2,G59,0)</f>
        <v>0</v>
      </c>
      <c r="BC59" s="262">
        <f>IF(AZ59=3,G59,0)</f>
        <v>0</v>
      </c>
      <c r="BD59" s="262">
        <f>IF(AZ59=4,G59,0)</f>
        <v>0</v>
      </c>
      <c r="BE59" s="262">
        <f>IF(AZ59=5,G59,0)</f>
        <v>0</v>
      </c>
      <c r="CA59" s="293">
        <v>7</v>
      </c>
      <c r="CB59" s="293">
        <v>1002</v>
      </c>
    </row>
    <row r="60" spans="1:80" x14ac:dyDescent="0.2">
      <c r="A60" s="317"/>
      <c r="B60" s="318" t="s">
        <v>101</v>
      </c>
      <c r="C60" s="319" t="s">
        <v>496</v>
      </c>
      <c r="D60" s="320"/>
      <c r="E60" s="321"/>
      <c r="F60" s="322"/>
      <c r="G60" s="323">
        <f>SUM(G50:G59)</f>
        <v>0</v>
      </c>
      <c r="H60" s="324"/>
      <c r="I60" s="325">
        <f>SUM(I50:I59)</f>
        <v>0.24384</v>
      </c>
      <c r="J60" s="324"/>
      <c r="K60" s="325">
        <f>SUM(K50:K59)</f>
        <v>0</v>
      </c>
      <c r="O60" s="293">
        <v>4</v>
      </c>
      <c r="BA60" s="326">
        <f>SUM(BA50:BA59)</f>
        <v>0</v>
      </c>
      <c r="BB60" s="326">
        <f>SUM(BB50:BB59)</f>
        <v>0</v>
      </c>
      <c r="BC60" s="326">
        <f>SUM(BC50:BC59)</f>
        <v>0</v>
      </c>
      <c r="BD60" s="326">
        <f>SUM(BD50:BD59)</f>
        <v>0</v>
      </c>
      <c r="BE60" s="326">
        <f>SUM(BE50:BE59)</f>
        <v>0</v>
      </c>
    </row>
    <row r="61" spans="1:80" x14ac:dyDescent="0.2">
      <c r="A61" s="283" t="s">
        <v>97</v>
      </c>
      <c r="B61" s="284" t="s">
        <v>228</v>
      </c>
      <c r="C61" s="285" t="s">
        <v>229</v>
      </c>
      <c r="D61" s="286"/>
      <c r="E61" s="287"/>
      <c r="F61" s="287"/>
      <c r="G61" s="288"/>
      <c r="H61" s="289"/>
      <c r="I61" s="290"/>
      <c r="J61" s="291"/>
      <c r="K61" s="292"/>
      <c r="O61" s="293">
        <v>1</v>
      </c>
    </row>
    <row r="62" spans="1:80" ht="22.5" x14ac:dyDescent="0.2">
      <c r="A62" s="294">
        <v>20</v>
      </c>
      <c r="B62" s="295" t="s">
        <v>371</v>
      </c>
      <c r="C62" s="296" t="s">
        <v>372</v>
      </c>
      <c r="D62" s="297" t="s">
        <v>202</v>
      </c>
      <c r="E62" s="298">
        <v>72</v>
      </c>
      <c r="F62" s="298">
        <v>0</v>
      </c>
      <c r="G62" s="299">
        <f>E62*F62</f>
        <v>0</v>
      </c>
      <c r="H62" s="300">
        <v>6.0000000000000002E-5</v>
      </c>
      <c r="I62" s="301">
        <f>E62*H62</f>
        <v>4.3200000000000001E-3</v>
      </c>
      <c r="J62" s="300">
        <v>0</v>
      </c>
      <c r="K62" s="301">
        <f>E62*J62</f>
        <v>0</v>
      </c>
      <c r="O62" s="293">
        <v>2</v>
      </c>
      <c r="AA62" s="262">
        <v>1</v>
      </c>
      <c r="AB62" s="262">
        <v>9</v>
      </c>
      <c r="AC62" s="262">
        <v>9</v>
      </c>
      <c r="AZ62" s="262">
        <v>4</v>
      </c>
      <c r="BA62" s="262">
        <f>IF(AZ62=1,G62,0)</f>
        <v>0</v>
      </c>
      <c r="BB62" s="262">
        <f>IF(AZ62=2,G62,0)</f>
        <v>0</v>
      </c>
      <c r="BC62" s="262">
        <f>IF(AZ62=3,G62,0)</f>
        <v>0</v>
      </c>
      <c r="BD62" s="262">
        <f>IF(AZ62=4,G62,0)</f>
        <v>0</v>
      </c>
      <c r="BE62" s="262">
        <f>IF(AZ62=5,G62,0)</f>
        <v>0</v>
      </c>
      <c r="CA62" s="293">
        <v>1</v>
      </c>
      <c r="CB62" s="293">
        <v>9</v>
      </c>
    </row>
    <row r="63" spans="1:80" x14ac:dyDescent="0.2">
      <c r="A63" s="302"/>
      <c r="B63" s="309"/>
      <c r="C63" s="310" t="s">
        <v>700</v>
      </c>
      <c r="D63" s="311"/>
      <c r="E63" s="312">
        <v>72</v>
      </c>
      <c r="F63" s="313"/>
      <c r="G63" s="314"/>
      <c r="H63" s="315"/>
      <c r="I63" s="307"/>
      <c r="J63" s="316"/>
      <c r="K63" s="307"/>
      <c r="M63" s="308" t="s">
        <v>700</v>
      </c>
      <c r="O63" s="293"/>
    </row>
    <row r="64" spans="1:80" x14ac:dyDescent="0.2">
      <c r="A64" s="317"/>
      <c r="B64" s="318" t="s">
        <v>101</v>
      </c>
      <c r="C64" s="319" t="s">
        <v>230</v>
      </c>
      <c r="D64" s="320"/>
      <c r="E64" s="321"/>
      <c r="F64" s="322"/>
      <c r="G64" s="323">
        <f>SUM(G61:G63)</f>
        <v>0</v>
      </c>
      <c r="H64" s="324"/>
      <c r="I64" s="325">
        <f>SUM(I61:I63)</f>
        <v>4.3200000000000001E-3</v>
      </c>
      <c r="J64" s="324"/>
      <c r="K64" s="325">
        <f>SUM(K61:K63)</f>
        <v>0</v>
      </c>
      <c r="O64" s="293">
        <v>4</v>
      </c>
      <c r="BA64" s="326">
        <f>SUM(BA61:BA63)</f>
        <v>0</v>
      </c>
      <c r="BB64" s="326">
        <f>SUM(BB61:BB63)</f>
        <v>0</v>
      </c>
      <c r="BC64" s="326">
        <f>SUM(BC61:BC63)</f>
        <v>0</v>
      </c>
      <c r="BD64" s="326">
        <f>SUM(BD61:BD63)</f>
        <v>0</v>
      </c>
      <c r="BE64" s="326">
        <f>SUM(BE61:BE63)</f>
        <v>0</v>
      </c>
    </row>
    <row r="65" spans="1:80" x14ac:dyDescent="0.2">
      <c r="A65" s="283" t="s">
        <v>97</v>
      </c>
      <c r="B65" s="284" t="s">
        <v>266</v>
      </c>
      <c r="C65" s="285" t="s">
        <v>267</v>
      </c>
      <c r="D65" s="286"/>
      <c r="E65" s="287"/>
      <c r="F65" s="287"/>
      <c r="G65" s="288"/>
      <c r="H65" s="289"/>
      <c r="I65" s="290"/>
      <c r="J65" s="291"/>
      <c r="K65" s="292"/>
      <c r="O65" s="293">
        <v>1</v>
      </c>
    </row>
    <row r="66" spans="1:80" ht="22.5" x14ac:dyDescent="0.2">
      <c r="A66" s="294">
        <v>21</v>
      </c>
      <c r="B66" s="295" t="s">
        <v>269</v>
      </c>
      <c r="C66" s="296" t="s">
        <v>270</v>
      </c>
      <c r="D66" s="297" t="s">
        <v>227</v>
      </c>
      <c r="E66" s="298">
        <v>14.02125</v>
      </c>
      <c r="F66" s="298">
        <v>0</v>
      </c>
      <c r="G66" s="299">
        <f>E66*F66</f>
        <v>0</v>
      </c>
      <c r="H66" s="300">
        <v>0</v>
      </c>
      <c r="I66" s="301">
        <f>E66*H66</f>
        <v>0</v>
      </c>
      <c r="J66" s="300"/>
      <c r="K66" s="301">
        <f>E66*J66</f>
        <v>0</v>
      </c>
      <c r="O66" s="293">
        <v>2</v>
      </c>
      <c r="AA66" s="262">
        <v>8</v>
      </c>
      <c r="AB66" s="262">
        <v>0</v>
      </c>
      <c r="AC66" s="262">
        <v>3</v>
      </c>
      <c r="AZ66" s="262">
        <v>1</v>
      </c>
      <c r="BA66" s="262">
        <f>IF(AZ66=1,G66,0)</f>
        <v>0</v>
      </c>
      <c r="BB66" s="262">
        <f>IF(AZ66=2,G66,0)</f>
        <v>0</v>
      </c>
      <c r="BC66" s="262">
        <f>IF(AZ66=3,G66,0)</f>
        <v>0</v>
      </c>
      <c r="BD66" s="262">
        <f>IF(AZ66=4,G66,0)</f>
        <v>0</v>
      </c>
      <c r="BE66" s="262">
        <f>IF(AZ66=5,G66,0)</f>
        <v>0</v>
      </c>
      <c r="CA66" s="293">
        <v>8</v>
      </c>
      <c r="CB66" s="293">
        <v>0</v>
      </c>
    </row>
    <row r="67" spans="1:80" x14ac:dyDescent="0.2">
      <c r="A67" s="302"/>
      <c r="B67" s="303"/>
      <c r="C67" s="304" t="s">
        <v>234</v>
      </c>
      <c r="D67" s="305"/>
      <c r="E67" s="305"/>
      <c r="F67" s="305"/>
      <c r="G67" s="306"/>
      <c r="I67" s="307"/>
      <c r="K67" s="307"/>
      <c r="L67" s="308" t="s">
        <v>234</v>
      </c>
      <c r="O67" s="293">
        <v>3</v>
      </c>
    </row>
    <row r="68" spans="1:80" x14ac:dyDescent="0.2">
      <c r="A68" s="302"/>
      <c r="B68" s="303"/>
      <c r="C68" s="304"/>
      <c r="D68" s="305"/>
      <c r="E68" s="305"/>
      <c r="F68" s="305"/>
      <c r="G68" s="306"/>
      <c r="I68" s="307"/>
      <c r="K68" s="307"/>
      <c r="L68" s="308"/>
      <c r="O68" s="293">
        <v>3</v>
      </c>
    </row>
    <row r="69" spans="1:80" ht="22.5" x14ac:dyDescent="0.2">
      <c r="A69" s="302"/>
      <c r="B69" s="303"/>
      <c r="C69" s="304" t="s">
        <v>271</v>
      </c>
      <c r="D69" s="305"/>
      <c r="E69" s="305"/>
      <c r="F69" s="305"/>
      <c r="G69" s="306"/>
      <c r="I69" s="307"/>
      <c r="K69" s="307"/>
      <c r="L69" s="308" t="s">
        <v>271</v>
      </c>
      <c r="O69" s="293">
        <v>3</v>
      </c>
    </row>
    <row r="70" spans="1:80" x14ac:dyDescent="0.2">
      <c r="A70" s="317"/>
      <c r="B70" s="318" t="s">
        <v>101</v>
      </c>
      <c r="C70" s="319" t="s">
        <v>268</v>
      </c>
      <c r="D70" s="320"/>
      <c r="E70" s="321"/>
      <c r="F70" s="322"/>
      <c r="G70" s="323">
        <f>SUM(G65:G69)</f>
        <v>0</v>
      </c>
      <c r="H70" s="324"/>
      <c r="I70" s="325">
        <f>SUM(I65:I69)</f>
        <v>0</v>
      </c>
      <c r="J70" s="324"/>
      <c r="K70" s="325">
        <f>SUM(K65:K69)</f>
        <v>0</v>
      </c>
      <c r="O70" s="293">
        <v>4</v>
      </c>
      <c r="BA70" s="326">
        <f>SUM(BA65:BA69)</f>
        <v>0</v>
      </c>
      <c r="BB70" s="326">
        <f>SUM(BB65:BB69)</f>
        <v>0</v>
      </c>
      <c r="BC70" s="326">
        <f>SUM(BC65:BC69)</f>
        <v>0</v>
      </c>
      <c r="BD70" s="326">
        <f>SUM(BD65:BD69)</f>
        <v>0</v>
      </c>
      <c r="BE70" s="326">
        <f>SUM(BE65:BE69)</f>
        <v>0</v>
      </c>
    </row>
    <row r="71" spans="1:80" x14ac:dyDescent="0.2">
      <c r="E71" s="262"/>
    </row>
    <row r="72" spans="1:80" x14ac:dyDescent="0.2">
      <c r="E72" s="262"/>
    </row>
    <row r="73" spans="1:80" x14ac:dyDescent="0.2">
      <c r="E73" s="262"/>
    </row>
    <row r="74" spans="1:80" x14ac:dyDescent="0.2">
      <c r="E74" s="262"/>
    </row>
    <row r="75" spans="1:80" x14ac:dyDescent="0.2">
      <c r="E75" s="262"/>
    </row>
    <row r="76" spans="1:80" x14ac:dyDescent="0.2">
      <c r="E76" s="262"/>
    </row>
    <row r="77" spans="1:80" x14ac:dyDescent="0.2">
      <c r="E77" s="262"/>
    </row>
    <row r="78" spans="1:80" x14ac:dyDescent="0.2">
      <c r="E78" s="262"/>
    </row>
    <row r="79" spans="1:80" x14ac:dyDescent="0.2">
      <c r="E79" s="262"/>
    </row>
    <row r="80" spans="1:80"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E87" s="262"/>
    </row>
    <row r="88" spans="1:7" x14ac:dyDescent="0.2">
      <c r="E88" s="262"/>
    </row>
    <row r="89" spans="1:7" x14ac:dyDescent="0.2">
      <c r="E89" s="262"/>
    </row>
    <row r="90" spans="1:7" x14ac:dyDescent="0.2">
      <c r="E90" s="262"/>
    </row>
    <row r="91" spans="1:7" x14ac:dyDescent="0.2">
      <c r="E91" s="262"/>
    </row>
    <row r="92" spans="1:7" x14ac:dyDescent="0.2">
      <c r="E92" s="262"/>
    </row>
    <row r="93" spans="1:7" x14ac:dyDescent="0.2">
      <c r="E93" s="262"/>
    </row>
    <row r="94" spans="1:7" x14ac:dyDescent="0.2">
      <c r="A94" s="316"/>
      <c r="B94" s="316"/>
      <c r="C94" s="316"/>
      <c r="D94" s="316"/>
      <c r="E94" s="316"/>
      <c r="F94" s="316"/>
      <c r="G94" s="316"/>
    </row>
    <row r="95" spans="1:7" x14ac:dyDescent="0.2">
      <c r="A95" s="316"/>
      <c r="B95" s="316"/>
      <c r="C95" s="316"/>
      <c r="D95" s="316"/>
      <c r="E95" s="316"/>
      <c r="F95" s="316"/>
      <c r="G95" s="316"/>
    </row>
    <row r="96" spans="1:7" x14ac:dyDescent="0.2">
      <c r="A96" s="316"/>
      <c r="B96" s="316"/>
      <c r="C96" s="316"/>
      <c r="D96" s="316"/>
      <c r="E96" s="316"/>
      <c r="F96" s="316"/>
      <c r="G96" s="316"/>
    </row>
    <row r="97" spans="1:7" x14ac:dyDescent="0.2">
      <c r="A97" s="316"/>
      <c r="B97" s="316"/>
      <c r="C97" s="316"/>
      <c r="D97" s="316"/>
      <c r="E97" s="316"/>
      <c r="F97" s="316"/>
      <c r="G97" s="316"/>
    </row>
    <row r="98" spans="1:7" x14ac:dyDescent="0.2">
      <c r="E98" s="262"/>
    </row>
    <row r="99" spans="1:7" x14ac:dyDescent="0.2">
      <c r="E99" s="262"/>
    </row>
    <row r="100" spans="1:7" x14ac:dyDescent="0.2">
      <c r="E100" s="262"/>
    </row>
    <row r="101" spans="1:7" x14ac:dyDescent="0.2">
      <c r="E101" s="262"/>
    </row>
    <row r="102" spans="1:7" x14ac:dyDescent="0.2">
      <c r="E102" s="262"/>
    </row>
    <row r="103" spans="1:7" x14ac:dyDescent="0.2">
      <c r="E103" s="262"/>
    </row>
    <row r="104" spans="1:7" x14ac:dyDescent="0.2">
      <c r="E104" s="262"/>
    </row>
    <row r="105" spans="1:7" x14ac:dyDescent="0.2">
      <c r="E105" s="262"/>
    </row>
    <row r="106" spans="1:7" x14ac:dyDescent="0.2">
      <c r="E106" s="262"/>
    </row>
    <row r="107" spans="1:7" x14ac:dyDescent="0.2">
      <c r="E107" s="262"/>
    </row>
    <row r="108" spans="1:7" x14ac:dyDescent="0.2">
      <c r="E108" s="262"/>
    </row>
    <row r="109" spans="1:7" x14ac:dyDescent="0.2">
      <c r="E109" s="262"/>
    </row>
    <row r="110" spans="1:7" x14ac:dyDescent="0.2">
      <c r="E110" s="262"/>
    </row>
    <row r="111" spans="1:7" x14ac:dyDescent="0.2">
      <c r="E111" s="262"/>
    </row>
    <row r="112" spans="1:7" x14ac:dyDescent="0.2">
      <c r="E112" s="262"/>
    </row>
    <row r="113" spans="5:5" x14ac:dyDescent="0.2">
      <c r="E113" s="262"/>
    </row>
    <row r="114" spans="5:5" x14ac:dyDescent="0.2">
      <c r="E114" s="262"/>
    </row>
    <row r="115" spans="5:5" x14ac:dyDescent="0.2">
      <c r="E115" s="262"/>
    </row>
    <row r="116" spans="5:5" x14ac:dyDescent="0.2">
      <c r="E116" s="262"/>
    </row>
    <row r="117" spans="5:5" x14ac:dyDescent="0.2">
      <c r="E117" s="262"/>
    </row>
    <row r="118" spans="5:5" x14ac:dyDescent="0.2">
      <c r="E118" s="262"/>
    </row>
    <row r="119" spans="5:5" x14ac:dyDescent="0.2">
      <c r="E119" s="262"/>
    </row>
    <row r="120" spans="5:5" x14ac:dyDescent="0.2">
      <c r="E120" s="262"/>
    </row>
    <row r="121" spans="5:5" x14ac:dyDescent="0.2">
      <c r="E121" s="262"/>
    </row>
    <row r="122" spans="5:5" x14ac:dyDescent="0.2">
      <c r="E122" s="262"/>
    </row>
    <row r="123" spans="5:5" x14ac:dyDescent="0.2">
      <c r="E123" s="262"/>
    </row>
    <row r="124" spans="5:5" x14ac:dyDescent="0.2">
      <c r="E124" s="262"/>
    </row>
    <row r="125" spans="5:5" x14ac:dyDescent="0.2">
      <c r="E125" s="262"/>
    </row>
    <row r="126" spans="5:5" x14ac:dyDescent="0.2">
      <c r="E126" s="262"/>
    </row>
    <row r="127" spans="5:5" x14ac:dyDescent="0.2">
      <c r="E127" s="262"/>
    </row>
    <row r="128" spans="5:5" x14ac:dyDescent="0.2">
      <c r="E128" s="262"/>
    </row>
    <row r="129" spans="1:7" x14ac:dyDescent="0.2">
      <c r="A129" s="327"/>
      <c r="B129" s="327"/>
    </row>
    <row r="130" spans="1:7" x14ac:dyDescent="0.2">
      <c r="A130" s="316"/>
      <c r="B130" s="316"/>
      <c r="C130" s="328"/>
      <c r="D130" s="328"/>
      <c r="E130" s="329"/>
      <c r="F130" s="328"/>
      <c r="G130" s="330"/>
    </row>
    <row r="131" spans="1:7" x14ac:dyDescent="0.2">
      <c r="A131" s="331"/>
      <c r="B131" s="331"/>
      <c r="C131" s="316"/>
      <c r="D131" s="316"/>
      <c r="E131" s="332"/>
      <c r="F131" s="316"/>
      <c r="G131" s="316"/>
    </row>
    <row r="132" spans="1:7" x14ac:dyDescent="0.2">
      <c r="A132" s="316"/>
      <c r="B132" s="316"/>
      <c r="C132" s="316"/>
      <c r="D132" s="316"/>
      <c r="E132" s="332"/>
      <c r="F132" s="316"/>
      <c r="G132" s="316"/>
    </row>
    <row r="133" spans="1:7" x14ac:dyDescent="0.2">
      <c r="A133" s="316"/>
      <c r="B133" s="316"/>
      <c r="C133" s="316"/>
      <c r="D133" s="316"/>
      <c r="E133" s="332"/>
      <c r="F133" s="316"/>
      <c r="G133" s="316"/>
    </row>
    <row r="134" spans="1:7" x14ac:dyDescent="0.2">
      <c r="A134" s="316"/>
      <c r="B134" s="316"/>
      <c r="C134" s="316"/>
      <c r="D134" s="316"/>
      <c r="E134" s="332"/>
      <c r="F134" s="316"/>
      <c r="G134" s="316"/>
    </row>
    <row r="135" spans="1:7" x14ac:dyDescent="0.2">
      <c r="A135" s="316"/>
      <c r="B135" s="316"/>
      <c r="C135" s="316"/>
      <c r="D135" s="316"/>
      <c r="E135" s="332"/>
      <c r="F135" s="316"/>
      <c r="G135" s="316"/>
    </row>
    <row r="136" spans="1:7" x14ac:dyDescent="0.2">
      <c r="A136" s="316"/>
      <c r="B136" s="316"/>
      <c r="C136" s="316"/>
      <c r="D136" s="316"/>
      <c r="E136" s="332"/>
      <c r="F136" s="316"/>
      <c r="G136" s="316"/>
    </row>
    <row r="137" spans="1:7" x14ac:dyDescent="0.2">
      <c r="A137" s="316"/>
      <c r="B137" s="316"/>
      <c r="C137" s="316"/>
      <c r="D137" s="316"/>
      <c r="E137" s="332"/>
      <c r="F137" s="316"/>
      <c r="G137" s="316"/>
    </row>
    <row r="138" spans="1:7" x14ac:dyDescent="0.2">
      <c r="A138" s="316"/>
      <c r="B138" s="316"/>
      <c r="C138" s="316"/>
      <c r="D138" s="316"/>
      <c r="E138" s="332"/>
      <c r="F138" s="316"/>
      <c r="G138" s="316"/>
    </row>
    <row r="139" spans="1:7" x14ac:dyDescent="0.2">
      <c r="A139" s="316"/>
      <c r="B139" s="316"/>
      <c r="C139" s="316"/>
      <c r="D139" s="316"/>
      <c r="E139" s="332"/>
      <c r="F139" s="316"/>
      <c r="G139" s="316"/>
    </row>
    <row r="140" spans="1:7" x14ac:dyDescent="0.2">
      <c r="A140" s="316"/>
      <c r="B140" s="316"/>
      <c r="C140" s="316"/>
      <c r="D140" s="316"/>
      <c r="E140" s="332"/>
      <c r="F140" s="316"/>
      <c r="G140" s="316"/>
    </row>
    <row r="141" spans="1:7" x14ac:dyDescent="0.2">
      <c r="A141" s="316"/>
      <c r="B141" s="316"/>
      <c r="C141" s="316"/>
      <c r="D141" s="316"/>
      <c r="E141" s="332"/>
      <c r="F141" s="316"/>
      <c r="G141" s="316"/>
    </row>
    <row r="142" spans="1:7" x14ac:dyDescent="0.2">
      <c r="A142" s="316"/>
      <c r="B142" s="316"/>
      <c r="C142" s="316"/>
      <c r="D142" s="316"/>
      <c r="E142" s="332"/>
      <c r="F142" s="316"/>
      <c r="G142" s="316"/>
    </row>
    <row r="143" spans="1:7" x14ac:dyDescent="0.2">
      <c r="A143" s="316"/>
      <c r="B143" s="316"/>
      <c r="C143" s="316"/>
      <c r="D143" s="316"/>
      <c r="E143" s="332"/>
      <c r="F143" s="316"/>
      <c r="G143" s="316"/>
    </row>
  </sheetData>
  <mergeCells count="35">
    <mergeCell ref="C63:D63"/>
    <mergeCell ref="C67:G67"/>
    <mergeCell ref="C68:G68"/>
    <mergeCell ref="C69:G69"/>
    <mergeCell ref="C52:G52"/>
    <mergeCell ref="C53:G53"/>
    <mergeCell ref="C54:D54"/>
    <mergeCell ref="C56:G56"/>
    <mergeCell ref="C57:G57"/>
    <mergeCell ref="C58:D58"/>
    <mergeCell ref="C36:D36"/>
    <mergeCell ref="C40:G40"/>
    <mergeCell ref="C41:D41"/>
    <mergeCell ref="C43:D43"/>
    <mergeCell ref="C45:D45"/>
    <mergeCell ref="C26:G26"/>
    <mergeCell ref="C27:D27"/>
    <mergeCell ref="C29:G29"/>
    <mergeCell ref="C30:D30"/>
    <mergeCell ref="C32:D32"/>
    <mergeCell ref="C34:D34"/>
    <mergeCell ref="C15:D15"/>
    <mergeCell ref="C17:D17"/>
    <mergeCell ref="C19:D19"/>
    <mergeCell ref="C21:D21"/>
    <mergeCell ref="C23:D23"/>
    <mergeCell ref="C25:G25"/>
    <mergeCell ref="A1:G1"/>
    <mergeCell ref="A3:B3"/>
    <mergeCell ref="A4:B4"/>
    <mergeCell ref="E4:G4"/>
    <mergeCell ref="C9:G9"/>
    <mergeCell ref="C10:D10"/>
    <mergeCell ref="C12:G12"/>
    <mergeCell ref="C13:D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190</v>
      </c>
      <c r="D2" s="106" t="s">
        <v>705</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702</v>
      </c>
      <c r="B5" s="119"/>
      <c r="C5" s="120" t="s">
        <v>703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'S01 01-01 Rek'!E12</f>
        <v>0</v>
      </c>
      <c r="D15" s="161" t="str">
        <f>'S01 01-01 Rek'!A17</f>
        <v>Ztížené výrobní podmínky</v>
      </c>
      <c r="E15" s="162"/>
      <c r="F15" s="163"/>
      <c r="G15" s="160">
        <f>'S01 01-01 Rek'!I17</f>
        <v>0</v>
      </c>
    </row>
    <row r="16" spans="1:57" ht="15.95" customHeight="1" x14ac:dyDescent="0.2">
      <c r="A16" s="158" t="s">
        <v>52</v>
      </c>
      <c r="B16" s="159" t="s">
        <v>53</v>
      </c>
      <c r="C16" s="160">
        <f>'S01 01-01 Rek'!F12</f>
        <v>0</v>
      </c>
      <c r="D16" s="110" t="str">
        <f>'S01 01-01 Rek'!A18</f>
        <v>Oborová přirážka</v>
      </c>
      <c r="E16" s="164"/>
      <c r="F16" s="165"/>
      <c r="G16" s="160">
        <f>'S01 01-01 Rek'!I18</f>
        <v>0</v>
      </c>
    </row>
    <row r="17" spans="1:7" ht="15.95" customHeight="1" x14ac:dyDescent="0.2">
      <c r="A17" s="158" t="s">
        <v>54</v>
      </c>
      <c r="B17" s="159" t="s">
        <v>55</v>
      </c>
      <c r="C17" s="160">
        <f>'S01 01-01 Rek'!H12</f>
        <v>0</v>
      </c>
      <c r="D17" s="110" t="str">
        <f>'S01 01-01 Rek'!A19</f>
        <v>Přesun stavebních kapacit</v>
      </c>
      <c r="E17" s="164"/>
      <c r="F17" s="165"/>
      <c r="G17" s="160">
        <f>'S01 01-01 Rek'!I19</f>
        <v>0</v>
      </c>
    </row>
    <row r="18" spans="1:7" ht="15.95" customHeight="1" x14ac:dyDescent="0.2">
      <c r="A18" s="166" t="s">
        <v>56</v>
      </c>
      <c r="B18" s="167" t="s">
        <v>57</v>
      </c>
      <c r="C18" s="160">
        <f>'S01 01-01 Rek'!G12</f>
        <v>0</v>
      </c>
      <c r="D18" s="110" t="str">
        <f>'S01 01-01 Rek'!A20</f>
        <v>Mimostaveništní doprava</v>
      </c>
      <c r="E18" s="164"/>
      <c r="F18" s="165"/>
      <c r="G18" s="160">
        <f>'S01 01-01 Rek'!I20</f>
        <v>0</v>
      </c>
    </row>
    <row r="19" spans="1:7" ht="15.95" customHeight="1" x14ac:dyDescent="0.2">
      <c r="A19" s="168" t="s">
        <v>58</v>
      </c>
      <c r="B19" s="159"/>
      <c r="C19" s="160">
        <f>SUM(C15:C18)</f>
        <v>0</v>
      </c>
      <c r="D19" s="110" t="str">
        <f>'S01 01-01 Rek'!A21</f>
        <v>Zařízení staveniště</v>
      </c>
      <c r="E19" s="164"/>
      <c r="F19" s="165"/>
      <c r="G19" s="160">
        <f>'S01 01-01 Rek'!I21</f>
        <v>0</v>
      </c>
    </row>
    <row r="20" spans="1:7" ht="15.95" customHeight="1" x14ac:dyDescent="0.2">
      <c r="A20" s="168"/>
      <c r="B20" s="159"/>
      <c r="C20" s="160"/>
      <c r="D20" s="110" t="str">
        <f>'S01 01-01 Rek'!A22</f>
        <v>Provoz investora</v>
      </c>
      <c r="E20" s="164"/>
      <c r="F20" s="165"/>
      <c r="G20" s="160">
        <f>'S01 01-01 Rek'!I22</f>
        <v>0</v>
      </c>
    </row>
    <row r="21" spans="1:7" ht="15.95" customHeight="1" x14ac:dyDescent="0.2">
      <c r="A21" s="168" t="s">
        <v>29</v>
      </c>
      <c r="B21" s="159"/>
      <c r="C21" s="160">
        <f>'S01 01-01 Rek'!I12</f>
        <v>0</v>
      </c>
      <c r="D21" s="110" t="str">
        <f>'S01 01-01 Rek'!A23</f>
        <v>Kompletační činnost (IČD)</v>
      </c>
      <c r="E21" s="164"/>
      <c r="F21" s="165"/>
      <c r="G21" s="160">
        <f>'S01 01-01 Rek'!I23</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'S01 01-01 Rek'!H25</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BE76"/>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190</v>
      </c>
      <c r="I1" s="213"/>
    </row>
    <row r="2" spans="1:57" ht="13.5" thickBot="1" x14ac:dyDescent="0.25">
      <c r="A2" s="214" t="s">
        <v>76</v>
      </c>
      <c r="B2" s="215"/>
      <c r="C2" s="216" t="s">
        <v>704</v>
      </c>
      <c r="D2" s="217"/>
      <c r="E2" s="218"/>
      <c r="F2" s="217"/>
      <c r="G2" s="219" t="s">
        <v>705</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'S01 01-01 Pol'!B7</f>
        <v>1</v>
      </c>
      <c r="B7" s="70" t="str">
        <f>'S01 01-01 Pol'!C7</f>
        <v>Zemní práce</v>
      </c>
      <c r="D7" s="231"/>
      <c r="E7" s="334">
        <f>'S01 01-01 Pol'!BA27</f>
        <v>0</v>
      </c>
      <c r="F7" s="335">
        <f>'S01 01-01 Pol'!BB27</f>
        <v>0</v>
      </c>
      <c r="G7" s="335">
        <f>'S01 01-01 Pol'!BC27</f>
        <v>0</v>
      </c>
      <c r="H7" s="335">
        <f>'S01 01-01 Pol'!BD27</f>
        <v>0</v>
      </c>
      <c r="I7" s="336">
        <f>'S01 01-01 Pol'!BE27</f>
        <v>0</v>
      </c>
    </row>
    <row r="8" spans="1:57" s="138" customFormat="1" x14ac:dyDescent="0.2">
      <c r="A8" s="333" t="str">
        <f>'S01 01-01 Pol'!B28</f>
        <v>99</v>
      </c>
      <c r="B8" s="70" t="str">
        <f>'S01 01-01 Pol'!C28</f>
        <v>Staveništní přesun hmot</v>
      </c>
      <c r="D8" s="231"/>
      <c r="E8" s="334">
        <f>'S01 01-01 Pol'!BA30</f>
        <v>0</v>
      </c>
      <c r="F8" s="335">
        <f>'S01 01-01 Pol'!BB30</f>
        <v>0</v>
      </c>
      <c r="G8" s="335">
        <f>'S01 01-01 Pol'!BC30</f>
        <v>0</v>
      </c>
      <c r="H8" s="335">
        <f>'S01 01-01 Pol'!BD30</f>
        <v>0</v>
      </c>
      <c r="I8" s="336">
        <f>'S01 01-01 Pol'!BE30</f>
        <v>0</v>
      </c>
    </row>
    <row r="9" spans="1:57" s="138" customFormat="1" x14ac:dyDescent="0.2">
      <c r="A9" s="333" t="str">
        <f>'S01 01-01 Pol'!B31</f>
        <v>767</v>
      </c>
      <c r="B9" s="70" t="str">
        <f>'S01 01-01 Pol'!C31</f>
        <v>Konstrukce zámečnické</v>
      </c>
      <c r="D9" s="231"/>
      <c r="E9" s="334">
        <f>'S01 01-01 Pol'!BA39</f>
        <v>0</v>
      </c>
      <c r="F9" s="335">
        <f>'S01 01-01 Pol'!BB39</f>
        <v>0</v>
      </c>
      <c r="G9" s="335">
        <f>'S01 01-01 Pol'!BC39</f>
        <v>0</v>
      </c>
      <c r="H9" s="335">
        <f>'S01 01-01 Pol'!BD39</f>
        <v>0</v>
      </c>
      <c r="I9" s="336">
        <f>'S01 01-01 Pol'!BE39</f>
        <v>0</v>
      </c>
    </row>
    <row r="10" spans="1:57" s="138" customFormat="1" x14ac:dyDescent="0.2">
      <c r="A10" s="333" t="str">
        <f>'S01 01-01 Pol'!B40</f>
        <v>M21</v>
      </c>
      <c r="B10" s="70" t="str">
        <f>'S01 01-01 Pol'!C40</f>
        <v>Elektromontáže</v>
      </c>
      <c r="D10" s="231"/>
      <c r="E10" s="334">
        <f>'S01 01-01 Pol'!BA43</f>
        <v>0</v>
      </c>
      <c r="F10" s="335">
        <f>'S01 01-01 Pol'!BB43</f>
        <v>0</v>
      </c>
      <c r="G10" s="335">
        <f>'S01 01-01 Pol'!BC43</f>
        <v>0</v>
      </c>
      <c r="H10" s="335">
        <f>'S01 01-01 Pol'!BD43</f>
        <v>0</v>
      </c>
      <c r="I10" s="336">
        <f>'S01 01-01 Pol'!BE43</f>
        <v>0</v>
      </c>
    </row>
    <row r="11" spans="1:57" s="138" customFormat="1" ht="13.5" thickBot="1" x14ac:dyDescent="0.25">
      <c r="A11" s="333" t="str">
        <f>'S01 01-01 Pol'!B44</f>
        <v>D96</v>
      </c>
      <c r="B11" s="70" t="str">
        <f>'S01 01-01 Pol'!C44</f>
        <v>Přesuny suti a vybouraných hmot</v>
      </c>
      <c r="D11" s="231"/>
      <c r="E11" s="334">
        <f>'S01 01-01 Pol'!BA49</f>
        <v>0</v>
      </c>
      <c r="F11" s="335">
        <f>'S01 01-01 Pol'!BB49</f>
        <v>0</v>
      </c>
      <c r="G11" s="335">
        <f>'S01 01-01 Pol'!BC49</f>
        <v>0</v>
      </c>
      <c r="H11" s="335">
        <f>'S01 01-01 Pol'!BD49</f>
        <v>0</v>
      </c>
      <c r="I11" s="336">
        <f>'S01 01-01 Pol'!BE49</f>
        <v>0</v>
      </c>
    </row>
    <row r="12" spans="1:57" s="14" customFormat="1" ht="13.5" thickBot="1" x14ac:dyDescent="0.25">
      <c r="A12" s="232"/>
      <c r="B12" s="233" t="s">
        <v>79</v>
      </c>
      <c r="C12" s="233"/>
      <c r="D12" s="234"/>
      <c r="E12" s="235">
        <f>SUM(E7:E11)</f>
        <v>0</v>
      </c>
      <c r="F12" s="236">
        <f>SUM(F7:F11)</f>
        <v>0</v>
      </c>
      <c r="G12" s="236">
        <f>SUM(G7:G11)</f>
        <v>0</v>
      </c>
      <c r="H12" s="236">
        <f>SUM(H7:H11)</f>
        <v>0</v>
      </c>
      <c r="I12" s="237">
        <f>SUM(I7:I11)</f>
        <v>0</v>
      </c>
    </row>
    <row r="13" spans="1:57" x14ac:dyDescent="0.2">
      <c r="A13" s="138"/>
      <c r="B13" s="138"/>
      <c r="C13" s="138"/>
      <c r="D13" s="138"/>
      <c r="E13" s="138"/>
      <c r="F13" s="138"/>
      <c r="G13" s="138"/>
      <c r="H13" s="138"/>
      <c r="I13" s="138"/>
    </row>
    <row r="14" spans="1:57" ht="19.5" customHeight="1" x14ac:dyDescent="0.25">
      <c r="A14" s="223" t="s">
        <v>80</v>
      </c>
      <c r="B14" s="223"/>
      <c r="C14" s="223"/>
      <c r="D14" s="223"/>
      <c r="E14" s="223"/>
      <c r="F14" s="223"/>
      <c r="G14" s="238"/>
      <c r="H14" s="223"/>
      <c r="I14" s="223"/>
      <c r="BA14" s="144"/>
      <c r="BB14" s="144"/>
      <c r="BC14" s="144"/>
      <c r="BD14" s="144"/>
      <c r="BE14" s="144"/>
    </row>
    <row r="15" spans="1:57" ht="13.5" thickBot="1" x14ac:dyDescent="0.25"/>
    <row r="16" spans="1:57" x14ac:dyDescent="0.2">
      <c r="A16" s="176" t="s">
        <v>81</v>
      </c>
      <c r="B16" s="177"/>
      <c r="C16" s="177"/>
      <c r="D16" s="239"/>
      <c r="E16" s="240" t="s">
        <v>82</v>
      </c>
      <c r="F16" s="241" t="s">
        <v>12</v>
      </c>
      <c r="G16" s="242" t="s">
        <v>83</v>
      </c>
      <c r="H16" s="243"/>
      <c r="I16" s="244" t="s">
        <v>82</v>
      </c>
    </row>
    <row r="17" spans="1:53" x14ac:dyDescent="0.2">
      <c r="A17" s="168" t="s">
        <v>145</v>
      </c>
      <c r="B17" s="159"/>
      <c r="C17" s="159"/>
      <c r="D17" s="245"/>
      <c r="E17" s="246"/>
      <c r="F17" s="247"/>
      <c r="G17" s="248">
        <v>0</v>
      </c>
      <c r="H17" s="249"/>
      <c r="I17" s="250">
        <f>E17+F17*G17/100</f>
        <v>0</v>
      </c>
      <c r="BA17" s="1">
        <v>0</v>
      </c>
    </row>
    <row r="18" spans="1:53" x14ac:dyDescent="0.2">
      <c r="A18" s="168" t="s">
        <v>146</v>
      </c>
      <c r="B18" s="159"/>
      <c r="C18" s="159"/>
      <c r="D18" s="245"/>
      <c r="E18" s="246"/>
      <c r="F18" s="247"/>
      <c r="G18" s="248">
        <v>0</v>
      </c>
      <c r="H18" s="249"/>
      <c r="I18" s="250">
        <f>E18+F18*G18/100</f>
        <v>0</v>
      </c>
      <c r="BA18" s="1">
        <v>0</v>
      </c>
    </row>
    <row r="19" spans="1:53" x14ac:dyDescent="0.2">
      <c r="A19" s="168" t="s">
        <v>147</v>
      </c>
      <c r="B19" s="159"/>
      <c r="C19" s="159"/>
      <c r="D19" s="245"/>
      <c r="E19" s="246"/>
      <c r="F19" s="247"/>
      <c r="G19" s="248">
        <v>0</v>
      </c>
      <c r="H19" s="249"/>
      <c r="I19" s="250">
        <f>E19+F19*G19/100</f>
        <v>0</v>
      </c>
      <c r="BA19" s="1">
        <v>0</v>
      </c>
    </row>
    <row r="20" spans="1:53" x14ac:dyDescent="0.2">
      <c r="A20" s="168" t="s">
        <v>148</v>
      </c>
      <c r="B20" s="159"/>
      <c r="C20" s="159"/>
      <c r="D20" s="245"/>
      <c r="E20" s="246"/>
      <c r="F20" s="247"/>
      <c r="G20" s="248">
        <v>0</v>
      </c>
      <c r="H20" s="249"/>
      <c r="I20" s="250">
        <f>E20+F20*G20/100</f>
        <v>0</v>
      </c>
      <c r="BA20" s="1">
        <v>0</v>
      </c>
    </row>
    <row r="21" spans="1:53" x14ac:dyDescent="0.2">
      <c r="A21" s="168" t="s">
        <v>149</v>
      </c>
      <c r="B21" s="159"/>
      <c r="C21" s="159"/>
      <c r="D21" s="245"/>
      <c r="E21" s="246"/>
      <c r="F21" s="247"/>
      <c r="G21" s="248">
        <v>0</v>
      </c>
      <c r="H21" s="249"/>
      <c r="I21" s="250">
        <f>E21+F21*G21/100</f>
        <v>0</v>
      </c>
      <c r="BA21" s="1">
        <v>1</v>
      </c>
    </row>
    <row r="22" spans="1:53" x14ac:dyDescent="0.2">
      <c r="A22" s="168" t="s">
        <v>150</v>
      </c>
      <c r="B22" s="159"/>
      <c r="C22" s="159"/>
      <c r="D22" s="245"/>
      <c r="E22" s="246"/>
      <c r="F22" s="247"/>
      <c r="G22" s="248">
        <v>0</v>
      </c>
      <c r="H22" s="249"/>
      <c r="I22" s="250">
        <f>E22+F22*G22/100</f>
        <v>0</v>
      </c>
      <c r="BA22" s="1">
        <v>1</v>
      </c>
    </row>
    <row r="23" spans="1:53" x14ac:dyDescent="0.2">
      <c r="A23" s="168" t="s">
        <v>151</v>
      </c>
      <c r="B23" s="159"/>
      <c r="C23" s="159"/>
      <c r="D23" s="245"/>
      <c r="E23" s="246"/>
      <c r="F23" s="247"/>
      <c r="G23" s="248">
        <v>0</v>
      </c>
      <c r="H23" s="249"/>
      <c r="I23" s="250">
        <f>E23+F23*G23/100</f>
        <v>0</v>
      </c>
      <c r="BA23" s="1">
        <v>2</v>
      </c>
    </row>
    <row r="24" spans="1:53" x14ac:dyDescent="0.2">
      <c r="A24" s="168" t="s">
        <v>152</v>
      </c>
      <c r="B24" s="159"/>
      <c r="C24" s="159"/>
      <c r="D24" s="245"/>
      <c r="E24" s="246"/>
      <c r="F24" s="247"/>
      <c r="G24" s="248">
        <v>0</v>
      </c>
      <c r="H24" s="249"/>
      <c r="I24" s="250">
        <f>E24+F24*G24/100</f>
        <v>0</v>
      </c>
      <c r="BA24" s="1">
        <v>2</v>
      </c>
    </row>
    <row r="25" spans="1:53" ht="13.5" thickBot="1" x14ac:dyDescent="0.25">
      <c r="A25" s="251"/>
      <c r="B25" s="252" t="s">
        <v>84</v>
      </c>
      <c r="C25" s="253"/>
      <c r="D25" s="254"/>
      <c r="E25" s="255"/>
      <c r="F25" s="256"/>
      <c r="G25" s="256"/>
      <c r="H25" s="257">
        <f>SUM(I17:I24)</f>
        <v>0</v>
      </c>
      <c r="I25" s="258"/>
    </row>
    <row r="27" spans="1:53" x14ac:dyDescent="0.2">
      <c r="B27" s="14"/>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sheetData>
  <mergeCells count="4">
    <mergeCell ref="A1:B1"/>
    <mergeCell ref="A2:B2"/>
    <mergeCell ref="G2:I2"/>
    <mergeCell ref="H25:I25"/>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CB122"/>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'S01 01-01 Rek'!H1</f>
        <v>01-01</v>
      </c>
      <c r="G3" s="269"/>
    </row>
    <row r="4" spans="1:80" ht="13.5" thickBot="1" x14ac:dyDescent="0.25">
      <c r="A4" s="270" t="s">
        <v>76</v>
      </c>
      <c r="B4" s="215"/>
      <c r="C4" s="216" t="s">
        <v>704</v>
      </c>
      <c r="D4" s="271"/>
      <c r="E4" s="272" t="str">
        <f>'S01 01-01 Rek'!G2</f>
        <v>Příprava území - bourací práce, odstranění zeleně</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706</v>
      </c>
      <c r="C8" s="296" t="s">
        <v>707</v>
      </c>
      <c r="D8" s="297" t="s">
        <v>265</v>
      </c>
      <c r="E8" s="298">
        <v>6</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3"/>
      <c r="C9" s="304" t="s">
        <v>708</v>
      </c>
      <c r="D9" s="305"/>
      <c r="E9" s="305"/>
      <c r="F9" s="305"/>
      <c r="G9" s="306"/>
      <c r="I9" s="307"/>
      <c r="K9" s="307"/>
      <c r="L9" s="308" t="s">
        <v>708</v>
      </c>
      <c r="O9" s="293">
        <v>3</v>
      </c>
    </row>
    <row r="10" spans="1:80" x14ac:dyDescent="0.2">
      <c r="A10" s="302"/>
      <c r="B10" s="309"/>
      <c r="C10" s="310" t="s">
        <v>709</v>
      </c>
      <c r="D10" s="311"/>
      <c r="E10" s="312">
        <v>6</v>
      </c>
      <c r="F10" s="313"/>
      <c r="G10" s="314"/>
      <c r="H10" s="315"/>
      <c r="I10" s="307"/>
      <c r="J10" s="316"/>
      <c r="K10" s="307"/>
      <c r="M10" s="308">
        <v>6</v>
      </c>
      <c r="O10" s="293"/>
    </row>
    <row r="11" spans="1:80" x14ac:dyDescent="0.2">
      <c r="A11" s="294">
        <v>2</v>
      </c>
      <c r="B11" s="295" t="s">
        <v>710</v>
      </c>
      <c r="C11" s="296" t="s">
        <v>711</v>
      </c>
      <c r="D11" s="297" t="s">
        <v>265</v>
      </c>
      <c r="E11" s="298">
        <v>6</v>
      </c>
      <c r="F11" s="298">
        <v>0</v>
      </c>
      <c r="G11" s="299">
        <f>E11*F11</f>
        <v>0</v>
      </c>
      <c r="H11" s="300">
        <v>1E-4</v>
      </c>
      <c r="I11" s="301">
        <f>E11*H11</f>
        <v>6.0000000000000006E-4</v>
      </c>
      <c r="J11" s="300">
        <v>0</v>
      </c>
      <c r="K11" s="301">
        <f>E11*J11</f>
        <v>0</v>
      </c>
      <c r="O11" s="293">
        <v>2</v>
      </c>
      <c r="AA11" s="262">
        <v>1</v>
      </c>
      <c r="AB11" s="262">
        <v>1</v>
      </c>
      <c r="AC11" s="262">
        <v>1</v>
      </c>
      <c r="AZ11" s="262">
        <v>1</v>
      </c>
      <c r="BA11" s="262">
        <f>IF(AZ11=1,G11,0)</f>
        <v>0</v>
      </c>
      <c r="BB11" s="262">
        <f>IF(AZ11=2,G11,0)</f>
        <v>0</v>
      </c>
      <c r="BC11" s="262">
        <f>IF(AZ11=3,G11,0)</f>
        <v>0</v>
      </c>
      <c r="BD11" s="262">
        <f>IF(AZ11=4,G11,0)</f>
        <v>0</v>
      </c>
      <c r="BE11" s="262">
        <f>IF(AZ11=5,G11,0)</f>
        <v>0</v>
      </c>
      <c r="CA11" s="293">
        <v>1</v>
      </c>
      <c r="CB11" s="293">
        <v>1</v>
      </c>
    </row>
    <row r="12" spans="1:80" x14ac:dyDescent="0.2">
      <c r="A12" s="302"/>
      <c r="B12" s="303"/>
      <c r="C12" s="304" t="s">
        <v>708</v>
      </c>
      <c r="D12" s="305"/>
      <c r="E12" s="305"/>
      <c r="F12" s="305"/>
      <c r="G12" s="306"/>
      <c r="I12" s="307"/>
      <c r="K12" s="307"/>
      <c r="L12" s="308" t="s">
        <v>708</v>
      </c>
      <c r="O12" s="293">
        <v>3</v>
      </c>
    </row>
    <row r="13" spans="1:80" x14ac:dyDescent="0.2">
      <c r="A13" s="302"/>
      <c r="B13" s="309"/>
      <c r="C13" s="310" t="s">
        <v>709</v>
      </c>
      <c r="D13" s="311"/>
      <c r="E13" s="312">
        <v>6</v>
      </c>
      <c r="F13" s="313"/>
      <c r="G13" s="314"/>
      <c r="H13" s="315"/>
      <c r="I13" s="307"/>
      <c r="J13" s="316"/>
      <c r="K13" s="307"/>
      <c r="M13" s="308">
        <v>6</v>
      </c>
      <c r="O13" s="293"/>
    </row>
    <row r="14" spans="1:80" x14ac:dyDescent="0.2">
      <c r="A14" s="294">
        <v>3</v>
      </c>
      <c r="B14" s="295" t="s">
        <v>193</v>
      </c>
      <c r="C14" s="296" t="s">
        <v>194</v>
      </c>
      <c r="D14" s="297" t="s">
        <v>195</v>
      </c>
      <c r="E14" s="298">
        <v>29.8</v>
      </c>
      <c r="F14" s="298">
        <v>0</v>
      </c>
      <c r="G14" s="299">
        <f>E14*F14</f>
        <v>0</v>
      </c>
      <c r="H14" s="300">
        <v>0</v>
      </c>
      <c r="I14" s="301">
        <f>E14*H14</f>
        <v>0</v>
      </c>
      <c r="J14" s="300">
        <v>-0.22500000000000001</v>
      </c>
      <c r="K14" s="301">
        <f>E14*J14</f>
        <v>-6.7050000000000001</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x14ac:dyDescent="0.2">
      <c r="A15" s="302"/>
      <c r="B15" s="303"/>
      <c r="C15" s="304" t="s">
        <v>196</v>
      </c>
      <c r="D15" s="305"/>
      <c r="E15" s="305"/>
      <c r="F15" s="305"/>
      <c r="G15" s="306"/>
      <c r="I15" s="307"/>
      <c r="K15" s="307"/>
      <c r="L15" s="308" t="s">
        <v>196</v>
      </c>
      <c r="O15" s="293">
        <v>3</v>
      </c>
    </row>
    <row r="16" spans="1:80" x14ac:dyDescent="0.2">
      <c r="A16" s="302"/>
      <c r="B16" s="309"/>
      <c r="C16" s="310" t="s">
        <v>712</v>
      </c>
      <c r="D16" s="311"/>
      <c r="E16" s="312">
        <v>29.8</v>
      </c>
      <c r="F16" s="313"/>
      <c r="G16" s="314"/>
      <c r="H16" s="315"/>
      <c r="I16" s="307"/>
      <c r="J16" s="316"/>
      <c r="K16" s="307"/>
      <c r="M16" s="308" t="s">
        <v>712</v>
      </c>
      <c r="O16" s="293"/>
    </row>
    <row r="17" spans="1:80" x14ac:dyDescent="0.2">
      <c r="A17" s="294">
        <v>4</v>
      </c>
      <c r="B17" s="295" t="s">
        <v>198</v>
      </c>
      <c r="C17" s="296" t="s">
        <v>199</v>
      </c>
      <c r="D17" s="297" t="s">
        <v>195</v>
      </c>
      <c r="E17" s="298">
        <v>29.8</v>
      </c>
      <c r="F17" s="298">
        <v>0</v>
      </c>
      <c r="G17" s="299">
        <f>E17*F17</f>
        <v>0</v>
      </c>
      <c r="H17" s="300">
        <v>0</v>
      </c>
      <c r="I17" s="301">
        <f>E17*H17</f>
        <v>0</v>
      </c>
      <c r="J17" s="300">
        <v>-0.16</v>
      </c>
      <c r="K17" s="301">
        <f>E17*J17</f>
        <v>-4.7679999999999998</v>
      </c>
      <c r="O17" s="293">
        <v>2</v>
      </c>
      <c r="AA17" s="262">
        <v>1</v>
      </c>
      <c r="AB17" s="262">
        <v>1</v>
      </c>
      <c r="AC17" s="262">
        <v>1</v>
      </c>
      <c r="AZ17" s="262">
        <v>1</v>
      </c>
      <c r="BA17" s="262">
        <f>IF(AZ17=1,G17,0)</f>
        <v>0</v>
      </c>
      <c r="BB17" s="262">
        <f>IF(AZ17=2,G17,0)</f>
        <v>0</v>
      </c>
      <c r="BC17" s="262">
        <f>IF(AZ17=3,G17,0)</f>
        <v>0</v>
      </c>
      <c r="BD17" s="262">
        <f>IF(AZ17=4,G17,0)</f>
        <v>0</v>
      </c>
      <c r="BE17" s="262">
        <f>IF(AZ17=5,G17,0)</f>
        <v>0</v>
      </c>
      <c r="CA17" s="293">
        <v>1</v>
      </c>
      <c r="CB17" s="293">
        <v>1</v>
      </c>
    </row>
    <row r="18" spans="1:80" x14ac:dyDescent="0.2">
      <c r="A18" s="302"/>
      <c r="B18" s="309"/>
      <c r="C18" s="310" t="s">
        <v>712</v>
      </c>
      <c r="D18" s="311"/>
      <c r="E18" s="312">
        <v>29.8</v>
      </c>
      <c r="F18" s="313"/>
      <c r="G18" s="314"/>
      <c r="H18" s="315"/>
      <c r="I18" s="307"/>
      <c r="J18" s="316"/>
      <c r="K18" s="307"/>
      <c r="M18" s="308" t="s">
        <v>712</v>
      </c>
      <c r="O18" s="293"/>
    </row>
    <row r="19" spans="1:80" x14ac:dyDescent="0.2">
      <c r="A19" s="294">
        <v>5</v>
      </c>
      <c r="B19" s="295" t="s">
        <v>200</v>
      </c>
      <c r="C19" s="296" t="s">
        <v>201</v>
      </c>
      <c r="D19" s="297" t="s">
        <v>202</v>
      </c>
      <c r="E19" s="298">
        <v>40.4</v>
      </c>
      <c r="F19" s="298">
        <v>0</v>
      </c>
      <c r="G19" s="299">
        <f>E19*F19</f>
        <v>0</v>
      </c>
      <c r="H19" s="300">
        <v>0</v>
      </c>
      <c r="I19" s="301">
        <f>E19*H19</f>
        <v>0</v>
      </c>
      <c r="J19" s="300">
        <v>-0.22</v>
      </c>
      <c r="K19" s="301">
        <f>E19*J19</f>
        <v>-8.8879999999999999</v>
      </c>
      <c r="O19" s="293">
        <v>2</v>
      </c>
      <c r="AA19" s="262">
        <v>1</v>
      </c>
      <c r="AB19" s="262">
        <v>1</v>
      </c>
      <c r="AC19" s="262">
        <v>1</v>
      </c>
      <c r="AZ19" s="262">
        <v>1</v>
      </c>
      <c r="BA19" s="262">
        <f>IF(AZ19=1,G19,0)</f>
        <v>0</v>
      </c>
      <c r="BB19" s="262">
        <f>IF(AZ19=2,G19,0)</f>
        <v>0</v>
      </c>
      <c r="BC19" s="262">
        <f>IF(AZ19=3,G19,0)</f>
        <v>0</v>
      </c>
      <c r="BD19" s="262">
        <f>IF(AZ19=4,G19,0)</f>
        <v>0</v>
      </c>
      <c r="BE19" s="262">
        <f>IF(AZ19=5,G19,0)</f>
        <v>0</v>
      </c>
      <c r="CA19" s="293">
        <v>1</v>
      </c>
      <c r="CB19" s="293">
        <v>1</v>
      </c>
    </row>
    <row r="20" spans="1:80" x14ac:dyDescent="0.2">
      <c r="A20" s="302"/>
      <c r="B20" s="309"/>
      <c r="C20" s="310" t="s">
        <v>713</v>
      </c>
      <c r="D20" s="311"/>
      <c r="E20" s="312">
        <v>40.4</v>
      </c>
      <c r="F20" s="313"/>
      <c r="G20" s="314"/>
      <c r="H20" s="315"/>
      <c r="I20" s="307"/>
      <c r="J20" s="316"/>
      <c r="K20" s="307"/>
      <c r="M20" s="308" t="s">
        <v>713</v>
      </c>
      <c r="O20" s="293"/>
    </row>
    <row r="21" spans="1:80" x14ac:dyDescent="0.2">
      <c r="A21" s="294">
        <v>6</v>
      </c>
      <c r="B21" s="295" t="s">
        <v>714</v>
      </c>
      <c r="C21" s="296" t="s">
        <v>715</v>
      </c>
      <c r="D21" s="297" t="s">
        <v>195</v>
      </c>
      <c r="E21" s="298">
        <v>1410</v>
      </c>
      <c r="F21" s="298">
        <v>0</v>
      </c>
      <c r="G21" s="299">
        <f>E21*F21</f>
        <v>0</v>
      </c>
      <c r="H21" s="300">
        <v>0</v>
      </c>
      <c r="I21" s="301">
        <f>E21*H21</f>
        <v>0</v>
      </c>
      <c r="J21" s="300">
        <v>0</v>
      </c>
      <c r="K21" s="301">
        <f>E21*J21</f>
        <v>0</v>
      </c>
      <c r="O21" s="293">
        <v>2</v>
      </c>
      <c r="AA21" s="262">
        <v>1</v>
      </c>
      <c r="AB21" s="262">
        <v>0</v>
      </c>
      <c r="AC21" s="262">
        <v>0</v>
      </c>
      <c r="AZ21" s="262">
        <v>1</v>
      </c>
      <c r="BA21" s="262">
        <f>IF(AZ21=1,G21,0)</f>
        <v>0</v>
      </c>
      <c r="BB21" s="262">
        <f>IF(AZ21=2,G21,0)</f>
        <v>0</v>
      </c>
      <c r="BC21" s="262">
        <f>IF(AZ21=3,G21,0)</f>
        <v>0</v>
      </c>
      <c r="BD21" s="262">
        <f>IF(AZ21=4,G21,0)</f>
        <v>0</v>
      </c>
      <c r="BE21" s="262">
        <f>IF(AZ21=5,G21,0)</f>
        <v>0</v>
      </c>
      <c r="CA21" s="293">
        <v>1</v>
      </c>
      <c r="CB21" s="293">
        <v>0</v>
      </c>
    </row>
    <row r="22" spans="1:80" x14ac:dyDescent="0.2">
      <c r="A22" s="302"/>
      <c r="B22" s="303"/>
      <c r="C22" s="304" t="s">
        <v>716</v>
      </c>
      <c r="D22" s="305"/>
      <c r="E22" s="305"/>
      <c r="F22" s="305"/>
      <c r="G22" s="306"/>
      <c r="I22" s="307"/>
      <c r="K22" s="307"/>
      <c r="L22" s="308" t="s">
        <v>716</v>
      </c>
      <c r="O22" s="293">
        <v>3</v>
      </c>
    </row>
    <row r="23" spans="1:80" x14ac:dyDescent="0.2">
      <c r="A23" s="302"/>
      <c r="B23" s="309"/>
      <c r="C23" s="310" t="s">
        <v>717</v>
      </c>
      <c r="D23" s="311"/>
      <c r="E23" s="312">
        <v>1410</v>
      </c>
      <c r="F23" s="313"/>
      <c r="G23" s="314"/>
      <c r="H23" s="315"/>
      <c r="I23" s="307"/>
      <c r="J23" s="316"/>
      <c r="K23" s="307"/>
      <c r="M23" s="308">
        <v>1410</v>
      </c>
      <c r="O23" s="293"/>
    </row>
    <row r="24" spans="1:80" x14ac:dyDescent="0.2">
      <c r="A24" s="294">
        <v>7</v>
      </c>
      <c r="B24" s="295" t="s">
        <v>718</v>
      </c>
      <c r="C24" s="296" t="s">
        <v>719</v>
      </c>
      <c r="D24" s="297" t="s">
        <v>195</v>
      </c>
      <c r="E24" s="298">
        <v>1410</v>
      </c>
      <c r="F24" s="298">
        <v>0</v>
      </c>
      <c r="G24" s="299">
        <f>E24*F24</f>
        <v>0</v>
      </c>
      <c r="H24" s="300">
        <v>2.0000000000000002E-5</v>
      </c>
      <c r="I24" s="301">
        <f>E24*H24</f>
        <v>2.8200000000000003E-2</v>
      </c>
      <c r="J24" s="300">
        <v>0</v>
      </c>
      <c r="K24" s="301">
        <f>E24*J24</f>
        <v>0</v>
      </c>
      <c r="O24" s="293">
        <v>2</v>
      </c>
      <c r="AA24" s="262">
        <v>1</v>
      </c>
      <c r="AB24" s="262">
        <v>1</v>
      </c>
      <c r="AC24" s="262">
        <v>1</v>
      </c>
      <c r="AZ24" s="262">
        <v>1</v>
      </c>
      <c r="BA24" s="262">
        <f>IF(AZ24=1,G24,0)</f>
        <v>0</v>
      </c>
      <c r="BB24" s="262">
        <f>IF(AZ24=2,G24,0)</f>
        <v>0</v>
      </c>
      <c r="BC24" s="262">
        <f>IF(AZ24=3,G24,0)</f>
        <v>0</v>
      </c>
      <c r="BD24" s="262">
        <f>IF(AZ24=4,G24,0)</f>
        <v>0</v>
      </c>
      <c r="BE24" s="262">
        <f>IF(AZ24=5,G24,0)</f>
        <v>0</v>
      </c>
      <c r="CA24" s="293">
        <v>1</v>
      </c>
      <c r="CB24" s="293">
        <v>1</v>
      </c>
    </row>
    <row r="25" spans="1:80" x14ac:dyDescent="0.2">
      <c r="A25" s="302"/>
      <c r="B25" s="303"/>
      <c r="C25" s="304" t="s">
        <v>720</v>
      </c>
      <c r="D25" s="305"/>
      <c r="E25" s="305"/>
      <c r="F25" s="305"/>
      <c r="G25" s="306"/>
      <c r="I25" s="307"/>
      <c r="K25" s="307"/>
      <c r="L25" s="308" t="s">
        <v>720</v>
      </c>
      <c r="O25" s="293">
        <v>3</v>
      </c>
    </row>
    <row r="26" spans="1:80" x14ac:dyDescent="0.2">
      <c r="A26" s="302"/>
      <c r="B26" s="309"/>
      <c r="C26" s="310" t="s">
        <v>717</v>
      </c>
      <c r="D26" s="311"/>
      <c r="E26" s="312">
        <v>1410</v>
      </c>
      <c r="F26" s="313"/>
      <c r="G26" s="314"/>
      <c r="H26" s="315"/>
      <c r="I26" s="307"/>
      <c r="J26" s="316"/>
      <c r="K26" s="307"/>
      <c r="M26" s="308">
        <v>1410</v>
      </c>
      <c r="O26" s="293"/>
    </row>
    <row r="27" spans="1:80" x14ac:dyDescent="0.2">
      <c r="A27" s="317"/>
      <c r="B27" s="318" t="s">
        <v>101</v>
      </c>
      <c r="C27" s="319" t="s">
        <v>192</v>
      </c>
      <c r="D27" s="320"/>
      <c r="E27" s="321"/>
      <c r="F27" s="322"/>
      <c r="G27" s="323">
        <f>SUM(G7:G26)</f>
        <v>0</v>
      </c>
      <c r="H27" s="324"/>
      <c r="I27" s="325">
        <f>SUM(I7:I26)</f>
        <v>2.8800000000000003E-2</v>
      </c>
      <c r="J27" s="324"/>
      <c r="K27" s="325">
        <f>SUM(K7:K26)</f>
        <v>-20.360999999999997</v>
      </c>
      <c r="O27" s="293">
        <v>4</v>
      </c>
      <c r="BA27" s="326">
        <f>SUM(BA7:BA26)</f>
        <v>0</v>
      </c>
      <c r="BB27" s="326">
        <f>SUM(BB7:BB26)</f>
        <v>0</v>
      </c>
      <c r="BC27" s="326">
        <f>SUM(BC7:BC26)</f>
        <v>0</v>
      </c>
      <c r="BD27" s="326">
        <f>SUM(BD7:BD26)</f>
        <v>0</v>
      </c>
      <c r="BE27" s="326">
        <f>SUM(BE7:BE26)</f>
        <v>0</v>
      </c>
    </row>
    <row r="28" spans="1:80" x14ac:dyDescent="0.2">
      <c r="A28" s="283" t="s">
        <v>97</v>
      </c>
      <c r="B28" s="284" t="s">
        <v>222</v>
      </c>
      <c r="C28" s="285" t="s">
        <v>223</v>
      </c>
      <c r="D28" s="286"/>
      <c r="E28" s="287"/>
      <c r="F28" s="287"/>
      <c r="G28" s="288"/>
      <c r="H28" s="289"/>
      <c r="I28" s="290"/>
      <c r="J28" s="291"/>
      <c r="K28" s="292"/>
      <c r="O28" s="293">
        <v>1</v>
      </c>
    </row>
    <row r="29" spans="1:80" x14ac:dyDescent="0.2">
      <c r="A29" s="294">
        <v>8</v>
      </c>
      <c r="B29" s="295" t="s">
        <v>225</v>
      </c>
      <c r="C29" s="296" t="s">
        <v>226</v>
      </c>
      <c r="D29" s="297" t="s">
        <v>227</v>
      </c>
      <c r="E29" s="298">
        <v>2.8799999999999999E-2</v>
      </c>
      <c r="F29" s="298">
        <v>0</v>
      </c>
      <c r="G29" s="299">
        <f>E29*F29</f>
        <v>0</v>
      </c>
      <c r="H29" s="300">
        <v>0</v>
      </c>
      <c r="I29" s="301">
        <f>E29*H29</f>
        <v>0</v>
      </c>
      <c r="J29" s="300"/>
      <c r="K29" s="301">
        <f>E29*J29</f>
        <v>0</v>
      </c>
      <c r="O29" s="293">
        <v>2</v>
      </c>
      <c r="AA29" s="262">
        <v>7</v>
      </c>
      <c r="AB29" s="262">
        <v>1</v>
      </c>
      <c r="AC29" s="262">
        <v>2</v>
      </c>
      <c r="AZ29" s="262">
        <v>1</v>
      </c>
      <c r="BA29" s="262">
        <f>IF(AZ29=1,G29,0)</f>
        <v>0</v>
      </c>
      <c r="BB29" s="262">
        <f>IF(AZ29=2,G29,0)</f>
        <v>0</v>
      </c>
      <c r="BC29" s="262">
        <f>IF(AZ29=3,G29,0)</f>
        <v>0</v>
      </c>
      <c r="BD29" s="262">
        <f>IF(AZ29=4,G29,0)</f>
        <v>0</v>
      </c>
      <c r="BE29" s="262">
        <f>IF(AZ29=5,G29,0)</f>
        <v>0</v>
      </c>
      <c r="CA29" s="293">
        <v>7</v>
      </c>
      <c r="CB29" s="293">
        <v>1</v>
      </c>
    </row>
    <row r="30" spans="1:80" x14ac:dyDescent="0.2">
      <c r="A30" s="317"/>
      <c r="B30" s="318" t="s">
        <v>101</v>
      </c>
      <c r="C30" s="319" t="s">
        <v>224</v>
      </c>
      <c r="D30" s="320"/>
      <c r="E30" s="321"/>
      <c r="F30" s="322"/>
      <c r="G30" s="323">
        <f>SUM(G28:G29)</f>
        <v>0</v>
      </c>
      <c r="H30" s="324"/>
      <c r="I30" s="325">
        <f>SUM(I28:I29)</f>
        <v>0</v>
      </c>
      <c r="J30" s="324"/>
      <c r="K30" s="325">
        <f>SUM(K28:K29)</f>
        <v>0</v>
      </c>
      <c r="O30" s="293">
        <v>4</v>
      </c>
      <c r="BA30" s="326">
        <f>SUM(BA28:BA29)</f>
        <v>0</v>
      </c>
      <c r="BB30" s="326">
        <f>SUM(BB28:BB29)</f>
        <v>0</v>
      </c>
      <c r="BC30" s="326">
        <f>SUM(BC28:BC29)</f>
        <v>0</v>
      </c>
      <c r="BD30" s="326">
        <f>SUM(BD28:BD29)</f>
        <v>0</v>
      </c>
      <c r="BE30" s="326">
        <f>SUM(BE28:BE29)</f>
        <v>0</v>
      </c>
    </row>
    <row r="31" spans="1:80" x14ac:dyDescent="0.2">
      <c r="A31" s="283" t="s">
        <v>97</v>
      </c>
      <c r="B31" s="284" t="s">
        <v>643</v>
      </c>
      <c r="C31" s="285" t="s">
        <v>644</v>
      </c>
      <c r="D31" s="286"/>
      <c r="E31" s="287"/>
      <c r="F31" s="287"/>
      <c r="G31" s="288"/>
      <c r="H31" s="289"/>
      <c r="I31" s="290"/>
      <c r="J31" s="291"/>
      <c r="K31" s="292"/>
      <c r="O31" s="293">
        <v>1</v>
      </c>
    </row>
    <row r="32" spans="1:80" x14ac:dyDescent="0.2">
      <c r="A32" s="294">
        <v>9</v>
      </c>
      <c r="B32" s="295" t="s">
        <v>721</v>
      </c>
      <c r="C32" s="296" t="s">
        <v>722</v>
      </c>
      <c r="D32" s="297" t="s">
        <v>202</v>
      </c>
      <c r="E32" s="298">
        <v>78.95</v>
      </c>
      <c r="F32" s="298">
        <v>0</v>
      </c>
      <c r="G32" s="299">
        <f>E32*F32</f>
        <v>0</v>
      </c>
      <c r="H32" s="300">
        <v>0</v>
      </c>
      <c r="I32" s="301">
        <f>E32*H32</f>
        <v>0</v>
      </c>
      <c r="J32" s="300">
        <v>-9.2499999999999995E-3</v>
      </c>
      <c r="K32" s="301">
        <f>E32*J32</f>
        <v>-0.73028749999999998</v>
      </c>
      <c r="O32" s="293">
        <v>2</v>
      </c>
      <c r="AA32" s="262">
        <v>1</v>
      </c>
      <c r="AB32" s="262">
        <v>0</v>
      </c>
      <c r="AC32" s="262">
        <v>0</v>
      </c>
      <c r="AZ32" s="262">
        <v>2</v>
      </c>
      <c r="BA32" s="262">
        <f>IF(AZ32=1,G32,0)</f>
        <v>0</v>
      </c>
      <c r="BB32" s="262">
        <f>IF(AZ32=2,G32,0)</f>
        <v>0</v>
      </c>
      <c r="BC32" s="262">
        <f>IF(AZ32=3,G32,0)</f>
        <v>0</v>
      </c>
      <c r="BD32" s="262">
        <f>IF(AZ32=4,G32,0)</f>
        <v>0</v>
      </c>
      <c r="BE32" s="262">
        <f>IF(AZ32=5,G32,0)</f>
        <v>0</v>
      </c>
      <c r="CA32" s="293">
        <v>1</v>
      </c>
      <c r="CB32" s="293">
        <v>0</v>
      </c>
    </row>
    <row r="33" spans="1:80" x14ac:dyDescent="0.2">
      <c r="A33" s="302"/>
      <c r="B33" s="303"/>
      <c r="C33" s="304" t="s">
        <v>723</v>
      </c>
      <c r="D33" s="305"/>
      <c r="E33" s="305"/>
      <c r="F33" s="305"/>
      <c r="G33" s="306"/>
      <c r="I33" s="307"/>
      <c r="K33" s="307"/>
      <c r="L33" s="308" t="s">
        <v>723</v>
      </c>
      <c r="O33" s="293">
        <v>3</v>
      </c>
    </row>
    <row r="34" spans="1:80" x14ac:dyDescent="0.2">
      <c r="A34" s="302"/>
      <c r="B34" s="309"/>
      <c r="C34" s="310" t="s">
        <v>724</v>
      </c>
      <c r="D34" s="311"/>
      <c r="E34" s="312">
        <v>19.75</v>
      </c>
      <c r="F34" s="313"/>
      <c r="G34" s="314"/>
      <c r="H34" s="315"/>
      <c r="I34" s="307"/>
      <c r="J34" s="316"/>
      <c r="K34" s="307"/>
      <c r="M34" s="308" t="s">
        <v>724</v>
      </c>
      <c r="O34" s="293"/>
    </row>
    <row r="35" spans="1:80" x14ac:dyDescent="0.2">
      <c r="A35" s="302"/>
      <c r="B35" s="309"/>
      <c r="C35" s="310" t="s">
        <v>725</v>
      </c>
      <c r="D35" s="311"/>
      <c r="E35" s="312">
        <v>59.2</v>
      </c>
      <c r="F35" s="313"/>
      <c r="G35" s="314"/>
      <c r="H35" s="315"/>
      <c r="I35" s="307"/>
      <c r="J35" s="316"/>
      <c r="K35" s="307"/>
      <c r="M35" s="308" t="s">
        <v>725</v>
      </c>
      <c r="O35" s="293"/>
    </row>
    <row r="36" spans="1:80" x14ac:dyDescent="0.2">
      <c r="A36" s="294">
        <v>10</v>
      </c>
      <c r="B36" s="295" t="s">
        <v>726</v>
      </c>
      <c r="C36" s="296" t="s">
        <v>727</v>
      </c>
      <c r="D36" s="297" t="s">
        <v>265</v>
      </c>
      <c r="E36" s="298">
        <v>2</v>
      </c>
      <c r="F36" s="298">
        <v>0</v>
      </c>
      <c r="G36" s="299">
        <f>E36*F36</f>
        <v>0</v>
      </c>
      <c r="H36" s="300">
        <v>0</v>
      </c>
      <c r="I36" s="301">
        <f>E36*H36</f>
        <v>0</v>
      </c>
      <c r="J36" s="300">
        <v>-0.192</v>
      </c>
      <c r="K36" s="301">
        <f>E36*J36</f>
        <v>-0.38400000000000001</v>
      </c>
      <c r="O36" s="293">
        <v>2</v>
      </c>
      <c r="AA36" s="262">
        <v>1</v>
      </c>
      <c r="AB36" s="262">
        <v>7</v>
      </c>
      <c r="AC36" s="262">
        <v>7</v>
      </c>
      <c r="AZ36" s="262">
        <v>2</v>
      </c>
      <c r="BA36" s="262">
        <f>IF(AZ36=1,G36,0)</f>
        <v>0</v>
      </c>
      <c r="BB36" s="262">
        <f>IF(AZ36=2,G36,0)</f>
        <v>0</v>
      </c>
      <c r="BC36" s="262">
        <f>IF(AZ36=3,G36,0)</f>
        <v>0</v>
      </c>
      <c r="BD36" s="262">
        <f>IF(AZ36=4,G36,0)</f>
        <v>0</v>
      </c>
      <c r="BE36" s="262">
        <f>IF(AZ36=5,G36,0)</f>
        <v>0</v>
      </c>
      <c r="CA36" s="293">
        <v>1</v>
      </c>
      <c r="CB36" s="293">
        <v>7</v>
      </c>
    </row>
    <row r="37" spans="1:80" x14ac:dyDescent="0.2">
      <c r="A37" s="302"/>
      <c r="B37" s="309"/>
      <c r="C37" s="310" t="s">
        <v>154</v>
      </c>
      <c r="D37" s="311"/>
      <c r="E37" s="312">
        <v>2</v>
      </c>
      <c r="F37" s="313"/>
      <c r="G37" s="314"/>
      <c r="H37" s="315"/>
      <c r="I37" s="307"/>
      <c r="J37" s="316"/>
      <c r="K37" s="307"/>
      <c r="M37" s="308">
        <v>2</v>
      </c>
      <c r="O37" s="293"/>
    </row>
    <row r="38" spans="1:80" x14ac:dyDescent="0.2">
      <c r="A38" s="294">
        <v>11</v>
      </c>
      <c r="B38" s="295" t="s">
        <v>653</v>
      </c>
      <c r="C38" s="296" t="s">
        <v>654</v>
      </c>
      <c r="D38" s="297" t="s">
        <v>12</v>
      </c>
      <c r="E38" s="298"/>
      <c r="F38" s="298">
        <v>0</v>
      </c>
      <c r="G38" s="299">
        <f>E38*F38</f>
        <v>0</v>
      </c>
      <c r="H38" s="300">
        <v>0</v>
      </c>
      <c r="I38" s="301">
        <f>E38*H38</f>
        <v>0</v>
      </c>
      <c r="J38" s="300"/>
      <c r="K38" s="301">
        <f>E38*J38</f>
        <v>0</v>
      </c>
      <c r="O38" s="293">
        <v>2</v>
      </c>
      <c r="AA38" s="262">
        <v>7</v>
      </c>
      <c r="AB38" s="262">
        <v>1002</v>
      </c>
      <c r="AC38" s="262">
        <v>5</v>
      </c>
      <c r="AZ38" s="262">
        <v>2</v>
      </c>
      <c r="BA38" s="262">
        <f>IF(AZ38=1,G38,0)</f>
        <v>0</v>
      </c>
      <c r="BB38" s="262">
        <f>IF(AZ38=2,G38,0)</f>
        <v>0</v>
      </c>
      <c r="BC38" s="262">
        <f>IF(AZ38=3,G38,0)</f>
        <v>0</v>
      </c>
      <c r="BD38" s="262">
        <f>IF(AZ38=4,G38,0)</f>
        <v>0</v>
      </c>
      <c r="BE38" s="262">
        <f>IF(AZ38=5,G38,0)</f>
        <v>0</v>
      </c>
      <c r="CA38" s="293">
        <v>7</v>
      </c>
      <c r="CB38" s="293">
        <v>1002</v>
      </c>
    </row>
    <row r="39" spans="1:80" x14ac:dyDescent="0.2">
      <c r="A39" s="317"/>
      <c r="B39" s="318" t="s">
        <v>101</v>
      </c>
      <c r="C39" s="319" t="s">
        <v>645</v>
      </c>
      <c r="D39" s="320"/>
      <c r="E39" s="321"/>
      <c r="F39" s="322"/>
      <c r="G39" s="323">
        <f>SUM(G31:G38)</f>
        <v>0</v>
      </c>
      <c r="H39" s="324"/>
      <c r="I39" s="325">
        <f>SUM(I31:I38)</f>
        <v>0</v>
      </c>
      <c r="J39" s="324"/>
      <c r="K39" s="325">
        <f>SUM(K31:K38)</f>
        <v>-1.1142875000000001</v>
      </c>
      <c r="O39" s="293">
        <v>4</v>
      </c>
      <c r="BA39" s="326">
        <f>SUM(BA31:BA38)</f>
        <v>0</v>
      </c>
      <c r="BB39" s="326">
        <f>SUM(BB31:BB38)</f>
        <v>0</v>
      </c>
      <c r="BC39" s="326">
        <f>SUM(BC31:BC38)</f>
        <v>0</v>
      </c>
      <c r="BD39" s="326">
        <f>SUM(BD31:BD38)</f>
        <v>0</v>
      </c>
      <c r="BE39" s="326">
        <f>SUM(BE31:BE38)</f>
        <v>0</v>
      </c>
    </row>
    <row r="40" spans="1:80" x14ac:dyDescent="0.2">
      <c r="A40" s="283" t="s">
        <v>97</v>
      </c>
      <c r="B40" s="284" t="s">
        <v>299</v>
      </c>
      <c r="C40" s="285" t="s">
        <v>300</v>
      </c>
      <c r="D40" s="286"/>
      <c r="E40" s="287"/>
      <c r="F40" s="287"/>
      <c r="G40" s="288"/>
      <c r="H40" s="289"/>
      <c r="I40" s="290"/>
      <c r="J40" s="291"/>
      <c r="K40" s="292"/>
      <c r="O40" s="293">
        <v>1</v>
      </c>
    </row>
    <row r="41" spans="1:80" x14ac:dyDescent="0.2">
      <c r="A41" s="294">
        <v>12</v>
      </c>
      <c r="B41" s="295" t="s">
        <v>728</v>
      </c>
      <c r="C41" s="296" t="s">
        <v>729</v>
      </c>
      <c r="D41" s="297" t="s">
        <v>265</v>
      </c>
      <c r="E41" s="298">
        <v>3</v>
      </c>
      <c r="F41" s="298">
        <v>0</v>
      </c>
      <c r="G41" s="299">
        <f>E41*F41</f>
        <v>0</v>
      </c>
      <c r="H41" s="300">
        <v>0</v>
      </c>
      <c r="I41" s="301">
        <f>E41*H41</f>
        <v>0</v>
      </c>
      <c r="J41" s="300">
        <v>-0.27500000000000002</v>
      </c>
      <c r="K41" s="301">
        <f>E41*J41</f>
        <v>-0.82500000000000007</v>
      </c>
      <c r="O41" s="293">
        <v>2</v>
      </c>
      <c r="AA41" s="262">
        <v>1</v>
      </c>
      <c r="AB41" s="262">
        <v>0</v>
      </c>
      <c r="AC41" s="262">
        <v>0</v>
      </c>
      <c r="AZ41" s="262">
        <v>4</v>
      </c>
      <c r="BA41" s="262">
        <f>IF(AZ41=1,G41,0)</f>
        <v>0</v>
      </c>
      <c r="BB41" s="262">
        <f>IF(AZ41=2,G41,0)</f>
        <v>0</v>
      </c>
      <c r="BC41" s="262">
        <f>IF(AZ41=3,G41,0)</f>
        <v>0</v>
      </c>
      <c r="BD41" s="262">
        <f>IF(AZ41=4,G41,0)</f>
        <v>0</v>
      </c>
      <c r="BE41" s="262">
        <f>IF(AZ41=5,G41,0)</f>
        <v>0</v>
      </c>
      <c r="CA41" s="293">
        <v>1</v>
      </c>
      <c r="CB41" s="293">
        <v>0</v>
      </c>
    </row>
    <row r="42" spans="1:80" x14ac:dyDescent="0.2">
      <c r="A42" s="302"/>
      <c r="B42" s="303"/>
      <c r="C42" s="304" t="s">
        <v>730</v>
      </c>
      <c r="D42" s="305"/>
      <c r="E42" s="305"/>
      <c r="F42" s="305"/>
      <c r="G42" s="306"/>
      <c r="I42" s="307"/>
      <c r="K42" s="307"/>
      <c r="L42" s="308" t="s">
        <v>730</v>
      </c>
      <c r="O42" s="293">
        <v>3</v>
      </c>
    </row>
    <row r="43" spans="1:80" x14ac:dyDescent="0.2">
      <c r="A43" s="317"/>
      <c r="B43" s="318" t="s">
        <v>101</v>
      </c>
      <c r="C43" s="319" t="s">
        <v>301</v>
      </c>
      <c r="D43" s="320"/>
      <c r="E43" s="321"/>
      <c r="F43" s="322"/>
      <c r="G43" s="323">
        <f>SUM(G40:G42)</f>
        <v>0</v>
      </c>
      <c r="H43" s="324"/>
      <c r="I43" s="325">
        <f>SUM(I40:I42)</f>
        <v>0</v>
      </c>
      <c r="J43" s="324"/>
      <c r="K43" s="325">
        <f>SUM(K40:K42)</f>
        <v>-0.82500000000000007</v>
      </c>
      <c r="O43" s="293">
        <v>4</v>
      </c>
      <c r="BA43" s="326">
        <f>SUM(BA40:BA42)</f>
        <v>0</v>
      </c>
      <c r="BB43" s="326">
        <f>SUM(BB40:BB42)</f>
        <v>0</v>
      </c>
      <c r="BC43" s="326">
        <f>SUM(BC40:BC42)</f>
        <v>0</v>
      </c>
      <c r="BD43" s="326">
        <f>SUM(BD40:BD42)</f>
        <v>0</v>
      </c>
      <c r="BE43" s="326">
        <f>SUM(BE40:BE42)</f>
        <v>0</v>
      </c>
    </row>
    <row r="44" spans="1:80" x14ac:dyDescent="0.2">
      <c r="A44" s="283" t="s">
        <v>97</v>
      </c>
      <c r="B44" s="284" t="s">
        <v>266</v>
      </c>
      <c r="C44" s="285" t="s">
        <v>267</v>
      </c>
      <c r="D44" s="286"/>
      <c r="E44" s="287"/>
      <c r="F44" s="287"/>
      <c r="G44" s="288"/>
      <c r="H44" s="289"/>
      <c r="I44" s="290"/>
      <c r="J44" s="291"/>
      <c r="K44" s="292"/>
      <c r="O44" s="293">
        <v>1</v>
      </c>
    </row>
    <row r="45" spans="1:80" ht="22.5" x14ac:dyDescent="0.2">
      <c r="A45" s="294">
        <v>13</v>
      </c>
      <c r="B45" s="295" t="s">
        <v>269</v>
      </c>
      <c r="C45" s="296" t="s">
        <v>270</v>
      </c>
      <c r="D45" s="297" t="s">
        <v>227</v>
      </c>
      <c r="E45" s="298">
        <v>22.3002875</v>
      </c>
      <c r="F45" s="298">
        <v>0</v>
      </c>
      <c r="G45" s="299">
        <f>E45*F45</f>
        <v>0</v>
      </c>
      <c r="H45" s="300">
        <v>0</v>
      </c>
      <c r="I45" s="301">
        <f>E45*H45</f>
        <v>0</v>
      </c>
      <c r="J45" s="300"/>
      <c r="K45" s="301">
        <f>E45*J45</f>
        <v>0</v>
      </c>
      <c r="O45" s="293">
        <v>2</v>
      </c>
      <c r="AA45" s="262">
        <v>8</v>
      </c>
      <c r="AB45" s="262">
        <v>0</v>
      </c>
      <c r="AC45" s="262">
        <v>3</v>
      </c>
      <c r="AZ45" s="262">
        <v>1</v>
      </c>
      <c r="BA45" s="262">
        <f>IF(AZ45=1,G45,0)</f>
        <v>0</v>
      </c>
      <c r="BB45" s="262">
        <f>IF(AZ45=2,G45,0)</f>
        <v>0</v>
      </c>
      <c r="BC45" s="262">
        <f>IF(AZ45=3,G45,0)</f>
        <v>0</v>
      </c>
      <c r="BD45" s="262">
        <f>IF(AZ45=4,G45,0)</f>
        <v>0</v>
      </c>
      <c r="BE45" s="262">
        <f>IF(AZ45=5,G45,0)</f>
        <v>0</v>
      </c>
      <c r="CA45" s="293">
        <v>8</v>
      </c>
      <c r="CB45" s="293">
        <v>0</v>
      </c>
    </row>
    <row r="46" spans="1:80" x14ac:dyDescent="0.2">
      <c r="A46" s="302"/>
      <c r="B46" s="303"/>
      <c r="C46" s="304" t="s">
        <v>234</v>
      </c>
      <c r="D46" s="305"/>
      <c r="E46" s="305"/>
      <c r="F46" s="305"/>
      <c r="G46" s="306"/>
      <c r="I46" s="307"/>
      <c r="K46" s="307"/>
      <c r="L46" s="308" t="s">
        <v>234</v>
      </c>
      <c r="O46" s="293">
        <v>3</v>
      </c>
    </row>
    <row r="47" spans="1:80" x14ac:dyDescent="0.2">
      <c r="A47" s="302"/>
      <c r="B47" s="303"/>
      <c r="C47" s="304"/>
      <c r="D47" s="305"/>
      <c r="E47" s="305"/>
      <c r="F47" s="305"/>
      <c r="G47" s="306"/>
      <c r="I47" s="307"/>
      <c r="K47" s="307"/>
      <c r="L47" s="308"/>
      <c r="O47" s="293">
        <v>3</v>
      </c>
    </row>
    <row r="48" spans="1:80" ht="22.5" x14ac:dyDescent="0.2">
      <c r="A48" s="302"/>
      <c r="B48" s="303"/>
      <c r="C48" s="304" t="s">
        <v>271</v>
      </c>
      <c r="D48" s="305"/>
      <c r="E48" s="305"/>
      <c r="F48" s="305"/>
      <c r="G48" s="306"/>
      <c r="I48" s="307"/>
      <c r="K48" s="307"/>
      <c r="L48" s="308" t="s">
        <v>271</v>
      </c>
      <c r="O48" s="293">
        <v>3</v>
      </c>
    </row>
    <row r="49" spans="1:57" x14ac:dyDescent="0.2">
      <c r="A49" s="317"/>
      <c r="B49" s="318" t="s">
        <v>101</v>
      </c>
      <c r="C49" s="319" t="s">
        <v>268</v>
      </c>
      <c r="D49" s="320"/>
      <c r="E49" s="321"/>
      <c r="F49" s="322"/>
      <c r="G49" s="323">
        <f>SUM(G44:G48)</f>
        <v>0</v>
      </c>
      <c r="H49" s="324"/>
      <c r="I49" s="325">
        <f>SUM(I44:I48)</f>
        <v>0</v>
      </c>
      <c r="J49" s="324"/>
      <c r="K49" s="325">
        <f>SUM(K44:K48)</f>
        <v>0</v>
      </c>
      <c r="O49" s="293">
        <v>4</v>
      </c>
      <c r="BA49" s="326">
        <f>SUM(BA44:BA48)</f>
        <v>0</v>
      </c>
      <c r="BB49" s="326">
        <f>SUM(BB44:BB48)</f>
        <v>0</v>
      </c>
      <c r="BC49" s="326">
        <f>SUM(BC44:BC48)</f>
        <v>0</v>
      </c>
      <c r="BD49" s="326">
        <f>SUM(BD44:BD48)</f>
        <v>0</v>
      </c>
      <c r="BE49" s="326">
        <f>SUM(BE44:BE48)</f>
        <v>0</v>
      </c>
    </row>
    <row r="50" spans="1:57" x14ac:dyDescent="0.2">
      <c r="E50" s="262"/>
    </row>
    <row r="51" spans="1:57" x14ac:dyDescent="0.2">
      <c r="E51" s="262"/>
    </row>
    <row r="52" spans="1:57" x14ac:dyDescent="0.2">
      <c r="E52" s="262"/>
    </row>
    <row r="53" spans="1:57" x14ac:dyDescent="0.2">
      <c r="E53" s="262"/>
    </row>
    <row r="54" spans="1:57" x14ac:dyDescent="0.2">
      <c r="E54" s="262"/>
    </row>
    <row r="55" spans="1:57" x14ac:dyDescent="0.2">
      <c r="E55" s="262"/>
    </row>
    <row r="56" spans="1:57" x14ac:dyDescent="0.2">
      <c r="E56" s="262"/>
    </row>
    <row r="57" spans="1:57" x14ac:dyDescent="0.2">
      <c r="E57" s="262"/>
    </row>
    <row r="58" spans="1:57" x14ac:dyDescent="0.2">
      <c r="E58" s="262"/>
    </row>
    <row r="59" spans="1:57" x14ac:dyDescent="0.2">
      <c r="E59" s="262"/>
    </row>
    <row r="60" spans="1:57" x14ac:dyDescent="0.2">
      <c r="E60" s="262"/>
    </row>
    <row r="61" spans="1:57" x14ac:dyDescent="0.2">
      <c r="E61" s="262"/>
    </row>
    <row r="62" spans="1:57" x14ac:dyDescent="0.2">
      <c r="E62" s="262"/>
    </row>
    <row r="63" spans="1:57" x14ac:dyDescent="0.2">
      <c r="E63" s="262"/>
    </row>
    <row r="64" spans="1:57" x14ac:dyDescent="0.2">
      <c r="E64" s="262"/>
    </row>
    <row r="65" spans="1:7" x14ac:dyDescent="0.2">
      <c r="E65" s="262"/>
    </row>
    <row r="66" spans="1:7" x14ac:dyDescent="0.2">
      <c r="E66" s="262"/>
    </row>
    <row r="67" spans="1:7" x14ac:dyDescent="0.2">
      <c r="E67" s="262"/>
    </row>
    <row r="68" spans="1:7" x14ac:dyDescent="0.2">
      <c r="E68" s="262"/>
    </row>
    <row r="69" spans="1:7" x14ac:dyDescent="0.2">
      <c r="E69" s="262"/>
    </row>
    <row r="70" spans="1:7" x14ac:dyDescent="0.2">
      <c r="E70" s="262"/>
    </row>
    <row r="71" spans="1:7" x14ac:dyDescent="0.2">
      <c r="E71" s="262"/>
    </row>
    <row r="72" spans="1:7" x14ac:dyDescent="0.2">
      <c r="E72" s="262"/>
    </row>
    <row r="73" spans="1:7" x14ac:dyDescent="0.2">
      <c r="A73" s="316"/>
      <c r="B73" s="316"/>
      <c r="C73" s="316"/>
      <c r="D73" s="316"/>
      <c r="E73" s="316"/>
      <c r="F73" s="316"/>
      <c r="G73" s="316"/>
    </row>
    <row r="74" spans="1:7" x14ac:dyDescent="0.2">
      <c r="A74" s="316"/>
      <c r="B74" s="316"/>
      <c r="C74" s="316"/>
      <c r="D74" s="316"/>
      <c r="E74" s="316"/>
      <c r="F74" s="316"/>
      <c r="G74" s="316"/>
    </row>
    <row r="75" spans="1:7" x14ac:dyDescent="0.2">
      <c r="A75" s="316"/>
      <c r="B75" s="316"/>
      <c r="C75" s="316"/>
      <c r="D75" s="316"/>
      <c r="E75" s="316"/>
      <c r="F75" s="316"/>
      <c r="G75" s="316"/>
    </row>
    <row r="76" spans="1:7" x14ac:dyDescent="0.2">
      <c r="A76" s="316"/>
      <c r="B76" s="316"/>
      <c r="C76" s="316"/>
      <c r="D76" s="316"/>
      <c r="E76" s="316"/>
      <c r="F76" s="316"/>
      <c r="G76" s="316"/>
    </row>
    <row r="77" spans="1:7" x14ac:dyDescent="0.2">
      <c r="E77" s="262"/>
    </row>
    <row r="78" spans="1:7" x14ac:dyDescent="0.2">
      <c r="E78" s="262"/>
    </row>
    <row r="79" spans="1:7" x14ac:dyDescent="0.2">
      <c r="E79" s="262"/>
    </row>
    <row r="80" spans="1:7" x14ac:dyDescent="0.2">
      <c r="E80" s="262"/>
    </row>
    <row r="81" spans="5:5" x14ac:dyDescent="0.2">
      <c r="E81" s="262"/>
    </row>
    <row r="82" spans="5:5" x14ac:dyDescent="0.2">
      <c r="E82" s="262"/>
    </row>
    <row r="83" spans="5:5" x14ac:dyDescent="0.2">
      <c r="E83" s="262"/>
    </row>
    <row r="84" spans="5:5" x14ac:dyDescent="0.2">
      <c r="E84" s="262"/>
    </row>
    <row r="85" spans="5:5" x14ac:dyDescent="0.2">
      <c r="E85" s="262"/>
    </row>
    <row r="86" spans="5:5" x14ac:dyDescent="0.2">
      <c r="E86" s="262"/>
    </row>
    <row r="87" spans="5:5" x14ac:dyDescent="0.2">
      <c r="E87" s="262"/>
    </row>
    <row r="88" spans="5:5" x14ac:dyDescent="0.2">
      <c r="E88" s="262"/>
    </row>
    <row r="89" spans="5:5" x14ac:dyDescent="0.2">
      <c r="E89" s="262"/>
    </row>
    <row r="90" spans="5:5" x14ac:dyDescent="0.2">
      <c r="E90" s="262"/>
    </row>
    <row r="91" spans="5:5" x14ac:dyDescent="0.2">
      <c r="E91" s="262"/>
    </row>
    <row r="92" spans="5:5" x14ac:dyDescent="0.2">
      <c r="E92" s="262"/>
    </row>
    <row r="93" spans="5:5" x14ac:dyDescent="0.2">
      <c r="E93" s="262"/>
    </row>
    <row r="94" spans="5:5" x14ac:dyDescent="0.2">
      <c r="E94" s="262"/>
    </row>
    <row r="95" spans="5:5" x14ac:dyDescent="0.2">
      <c r="E95" s="262"/>
    </row>
    <row r="96" spans="5:5" x14ac:dyDescent="0.2">
      <c r="E96" s="262"/>
    </row>
    <row r="97" spans="1:7" x14ac:dyDescent="0.2">
      <c r="E97" s="262"/>
    </row>
    <row r="98" spans="1:7" x14ac:dyDescent="0.2">
      <c r="E98" s="262"/>
    </row>
    <row r="99" spans="1:7" x14ac:dyDescent="0.2">
      <c r="E99" s="262"/>
    </row>
    <row r="100" spans="1:7" x14ac:dyDescent="0.2">
      <c r="E100" s="262"/>
    </row>
    <row r="101" spans="1:7" x14ac:dyDescent="0.2">
      <c r="E101" s="262"/>
    </row>
    <row r="102" spans="1:7" x14ac:dyDescent="0.2">
      <c r="E102" s="262"/>
    </row>
    <row r="103" spans="1:7" x14ac:dyDescent="0.2">
      <c r="E103" s="262"/>
    </row>
    <row r="104" spans="1:7" x14ac:dyDescent="0.2">
      <c r="E104" s="262"/>
    </row>
    <row r="105" spans="1:7" x14ac:dyDescent="0.2">
      <c r="E105" s="262"/>
    </row>
    <row r="106" spans="1:7" x14ac:dyDescent="0.2">
      <c r="E106" s="262"/>
    </row>
    <row r="107" spans="1:7" x14ac:dyDescent="0.2">
      <c r="E107" s="262"/>
    </row>
    <row r="108" spans="1:7" x14ac:dyDescent="0.2">
      <c r="A108" s="327"/>
      <c r="B108" s="327"/>
    </row>
    <row r="109" spans="1:7" x14ac:dyDescent="0.2">
      <c r="A109" s="316"/>
      <c r="B109" s="316"/>
      <c r="C109" s="328"/>
      <c r="D109" s="328"/>
      <c r="E109" s="329"/>
      <c r="F109" s="328"/>
      <c r="G109" s="330"/>
    </row>
    <row r="110" spans="1:7" x14ac:dyDescent="0.2">
      <c r="A110" s="331"/>
      <c r="B110" s="331"/>
      <c r="C110" s="316"/>
      <c r="D110" s="316"/>
      <c r="E110" s="332"/>
      <c r="F110" s="316"/>
      <c r="G110" s="316"/>
    </row>
    <row r="111" spans="1:7" x14ac:dyDescent="0.2">
      <c r="A111" s="316"/>
      <c r="B111" s="316"/>
      <c r="C111" s="316"/>
      <c r="D111" s="316"/>
      <c r="E111" s="332"/>
      <c r="F111" s="316"/>
      <c r="G111" s="316"/>
    </row>
    <row r="112" spans="1:7" x14ac:dyDescent="0.2">
      <c r="A112" s="316"/>
      <c r="B112" s="316"/>
      <c r="C112" s="316"/>
      <c r="D112" s="316"/>
      <c r="E112" s="332"/>
      <c r="F112" s="316"/>
      <c r="G112" s="316"/>
    </row>
    <row r="113" spans="1:7" x14ac:dyDescent="0.2">
      <c r="A113" s="316"/>
      <c r="B113" s="316"/>
      <c r="C113" s="316"/>
      <c r="D113" s="316"/>
      <c r="E113" s="332"/>
      <c r="F113" s="316"/>
      <c r="G113" s="316"/>
    </row>
    <row r="114" spans="1:7" x14ac:dyDescent="0.2">
      <c r="A114" s="316"/>
      <c r="B114" s="316"/>
      <c r="C114" s="316"/>
      <c r="D114" s="316"/>
      <c r="E114" s="332"/>
      <c r="F114" s="316"/>
      <c r="G114" s="316"/>
    </row>
    <row r="115" spans="1:7" x14ac:dyDescent="0.2">
      <c r="A115" s="316"/>
      <c r="B115" s="316"/>
      <c r="C115" s="316"/>
      <c r="D115" s="316"/>
      <c r="E115" s="332"/>
      <c r="F115" s="316"/>
      <c r="G115" s="316"/>
    </row>
    <row r="116" spans="1:7" x14ac:dyDescent="0.2">
      <c r="A116" s="316"/>
      <c r="B116" s="316"/>
      <c r="C116" s="316"/>
      <c r="D116" s="316"/>
      <c r="E116" s="332"/>
      <c r="F116" s="316"/>
      <c r="G116" s="316"/>
    </row>
    <row r="117" spans="1:7" x14ac:dyDescent="0.2">
      <c r="A117" s="316"/>
      <c r="B117" s="316"/>
      <c r="C117" s="316"/>
      <c r="D117" s="316"/>
      <c r="E117" s="332"/>
      <c r="F117" s="316"/>
      <c r="G117" s="316"/>
    </row>
    <row r="118" spans="1:7" x14ac:dyDescent="0.2">
      <c r="A118" s="316"/>
      <c r="B118" s="316"/>
      <c r="C118" s="316"/>
      <c r="D118" s="316"/>
      <c r="E118" s="332"/>
      <c r="F118" s="316"/>
      <c r="G118" s="316"/>
    </row>
    <row r="119" spans="1:7" x14ac:dyDescent="0.2">
      <c r="A119" s="316"/>
      <c r="B119" s="316"/>
      <c r="C119" s="316"/>
      <c r="D119" s="316"/>
      <c r="E119" s="332"/>
      <c r="F119" s="316"/>
      <c r="G119" s="316"/>
    </row>
    <row r="120" spans="1:7" x14ac:dyDescent="0.2">
      <c r="A120" s="316"/>
      <c r="B120" s="316"/>
      <c r="C120" s="316"/>
      <c r="D120" s="316"/>
      <c r="E120" s="332"/>
      <c r="F120" s="316"/>
      <c r="G120" s="316"/>
    </row>
    <row r="121" spans="1:7" x14ac:dyDescent="0.2">
      <c r="A121" s="316"/>
      <c r="B121" s="316"/>
      <c r="C121" s="316"/>
      <c r="D121" s="316"/>
      <c r="E121" s="332"/>
      <c r="F121" s="316"/>
      <c r="G121" s="316"/>
    </row>
    <row r="122" spans="1:7" x14ac:dyDescent="0.2">
      <c r="A122" s="316"/>
      <c r="B122" s="316"/>
      <c r="C122" s="316"/>
      <c r="D122" s="316"/>
      <c r="E122" s="332"/>
      <c r="F122" s="316"/>
      <c r="G122" s="316"/>
    </row>
  </sheetData>
  <mergeCells count="24">
    <mergeCell ref="C42:G42"/>
    <mergeCell ref="C46:G46"/>
    <mergeCell ref="C47:G47"/>
    <mergeCell ref="C48:G48"/>
    <mergeCell ref="C25:G25"/>
    <mergeCell ref="C26:D26"/>
    <mergeCell ref="C33:G33"/>
    <mergeCell ref="C34:D34"/>
    <mergeCell ref="C35:D35"/>
    <mergeCell ref="C37:D37"/>
    <mergeCell ref="C15:G15"/>
    <mergeCell ref="C16:D16"/>
    <mergeCell ref="C18:D18"/>
    <mergeCell ref="C20:D20"/>
    <mergeCell ref="C22:G22"/>
    <mergeCell ref="C23:D23"/>
    <mergeCell ref="A1:G1"/>
    <mergeCell ref="A3:B3"/>
    <mergeCell ref="A4:B4"/>
    <mergeCell ref="E4:G4"/>
    <mergeCell ref="C9:G9"/>
    <mergeCell ref="C10:D10"/>
    <mergeCell ref="C12:G12"/>
    <mergeCell ref="C13:D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732</v>
      </c>
      <c r="D2" s="106" t="s">
        <v>733</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702</v>
      </c>
      <c r="B5" s="119"/>
      <c r="C5" s="120" t="s">
        <v>703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'S01 01-02 Rek'!E9</f>
        <v>0</v>
      </c>
      <c r="D15" s="161" t="str">
        <f>'S01 01-02 Rek'!A14</f>
        <v>Ztížené výrobní podmínky</v>
      </c>
      <c r="E15" s="162"/>
      <c r="F15" s="163"/>
      <c r="G15" s="160">
        <f>'S01 01-02 Rek'!I14</f>
        <v>0</v>
      </c>
    </row>
    <row r="16" spans="1:57" ht="15.95" customHeight="1" x14ac:dyDescent="0.2">
      <c r="A16" s="158" t="s">
        <v>52</v>
      </c>
      <c r="B16" s="159" t="s">
        <v>53</v>
      </c>
      <c r="C16" s="160">
        <f>'S01 01-02 Rek'!F9</f>
        <v>0</v>
      </c>
      <c r="D16" s="110" t="str">
        <f>'S01 01-02 Rek'!A15</f>
        <v>Oborová přirážka</v>
      </c>
      <c r="E16" s="164"/>
      <c r="F16" s="165"/>
      <c r="G16" s="160">
        <f>'S01 01-02 Rek'!I15</f>
        <v>0</v>
      </c>
    </row>
    <row r="17" spans="1:7" ht="15.95" customHeight="1" x14ac:dyDescent="0.2">
      <c r="A17" s="158" t="s">
        <v>54</v>
      </c>
      <c r="B17" s="159" t="s">
        <v>55</v>
      </c>
      <c r="C17" s="160">
        <f>'S01 01-02 Rek'!H9</f>
        <v>0</v>
      </c>
      <c r="D17" s="110" t="str">
        <f>'S01 01-02 Rek'!A16</f>
        <v>Přesun stavebních kapacit</v>
      </c>
      <c r="E17" s="164"/>
      <c r="F17" s="165"/>
      <c r="G17" s="160">
        <f>'S01 01-02 Rek'!I16</f>
        <v>0</v>
      </c>
    </row>
    <row r="18" spans="1:7" ht="15.95" customHeight="1" x14ac:dyDescent="0.2">
      <c r="A18" s="166" t="s">
        <v>56</v>
      </c>
      <c r="B18" s="167" t="s">
        <v>57</v>
      </c>
      <c r="C18" s="160">
        <f>'S01 01-02 Rek'!G9</f>
        <v>0</v>
      </c>
      <c r="D18" s="110" t="str">
        <f>'S01 01-02 Rek'!A17</f>
        <v>Mimostaveništní doprava</v>
      </c>
      <c r="E18" s="164"/>
      <c r="F18" s="165"/>
      <c r="G18" s="160">
        <f>'S01 01-02 Rek'!I17</f>
        <v>0</v>
      </c>
    </row>
    <row r="19" spans="1:7" ht="15.95" customHeight="1" x14ac:dyDescent="0.2">
      <c r="A19" s="168" t="s">
        <v>58</v>
      </c>
      <c r="B19" s="159"/>
      <c r="C19" s="160">
        <f>SUM(C15:C18)</f>
        <v>0</v>
      </c>
      <c r="D19" s="110" t="str">
        <f>'S01 01-02 Rek'!A18</f>
        <v>Zařízení staveniště</v>
      </c>
      <c r="E19" s="164"/>
      <c r="F19" s="165"/>
      <c r="G19" s="160">
        <f>'S01 01-02 Rek'!I18</f>
        <v>0</v>
      </c>
    </row>
    <row r="20" spans="1:7" ht="15.95" customHeight="1" x14ac:dyDescent="0.2">
      <c r="A20" s="168"/>
      <c r="B20" s="159"/>
      <c r="C20" s="160"/>
      <c r="D20" s="110" t="str">
        <f>'S01 01-02 Rek'!A19</f>
        <v>Provoz investora</v>
      </c>
      <c r="E20" s="164"/>
      <c r="F20" s="165"/>
      <c r="G20" s="160">
        <f>'S01 01-02 Rek'!I19</f>
        <v>0</v>
      </c>
    </row>
    <row r="21" spans="1:7" ht="15.95" customHeight="1" x14ac:dyDescent="0.2">
      <c r="A21" s="168" t="s">
        <v>29</v>
      </c>
      <c r="B21" s="159"/>
      <c r="C21" s="160">
        <f>'S01 01-02 Rek'!I9</f>
        <v>0</v>
      </c>
      <c r="D21" s="110" t="str">
        <f>'S01 01-02 Rek'!A20</f>
        <v>Kompletační činnost (IČD)</v>
      </c>
      <c r="E21" s="164"/>
      <c r="F21" s="165"/>
      <c r="G21" s="160">
        <f>'S01 01-02 Rek'!I20</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'S01 01-02 Rek'!H22</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BE72"/>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98</v>
      </c>
      <c r="I1" s="213"/>
    </row>
    <row r="2" spans="1:57" ht="13.5" thickBot="1" x14ac:dyDescent="0.25">
      <c r="A2" s="214" t="s">
        <v>76</v>
      </c>
      <c r="B2" s="215"/>
      <c r="C2" s="216" t="s">
        <v>109</v>
      </c>
      <c r="D2" s="217"/>
      <c r="E2" s="218"/>
      <c r="F2" s="217"/>
      <c r="G2" s="219" t="s">
        <v>110</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ht="13.5" thickBot="1" x14ac:dyDescent="0.25">
      <c r="A7" s="333" t="str">
        <f>'00 1 Pol'!B7</f>
        <v>799</v>
      </c>
      <c r="B7" s="70" t="str">
        <f>'00 1 Pol'!C7</f>
        <v>Ostatní</v>
      </c>
      <c r="D7" s="231"/>
      <c r="E7" s="334">
        <f>'00 1 Pol'!BA44</f>
        <v>0</v>
      </c>
      <c r="F7" s="335">
        <f>'00 1 Pol'!BB44</f>
        <v>0</v>
      </c>
      <c r="G7" s="335">
        <f>'00 1 Pol'!BC44</f>
        <v>0</v>
      </c>
      <c r="H7" s="335">
        <f>'00 1 Pol'!BD44</f>
        <v>0</v>
      </c>
      <c r="I7" s="336">
        <f>'00 1 Pol'!BE44</f>
        <v>0</v>
      </c>
    </row>
    <row r="8" spans="1:57" s="14" customFormat="1" ht="13.5" thickBot="1" x14ac:dyDescent="0.25">
      <c r="A8" s="232"/>
      <c r="B8" s="233" t="s">
        <v>79</v>
      </c>
      <c r="C8" s="233"/>
      <c r="D8" s="234"/>
      <c r="E8" s="235">
        <f>SUM(E7:E7)</f>
        <v>0</v>
      </c>
      <c r="F8" s="236">
        <f>SUM(F7:F7)</f>
        <v>0</v>
      </c>
      <c r="G8" s="236">
        <f>SUM(G7:G7)</f>
        <v>0</v>
      </c>
      <c r="H8" s="236">
        <f>SUM(H7:H7)</f>
        <v>0</v>
      </c>
      <c r="I8" s="237">
        <f>SUM(I7:I7)</f>
        <v>0</v>
      </c>
    </row>
    <row r="9" spans="1:57" x14ac:dyDescent="0.2">
      <c r="A9" s="138"/>
      <c r="B9" s="138"/>
      <c r="C9" s="138"/>
      <c r="D9" s="138"/>
      <c r="E9" s="138"/>
      <c r="F9" s="138"/>
      <c r="G9" s="138"/>
      <c r="H9" s="138"/>
      <c r="I9" s="138"/>
    </row>
    <row r="10" spans="1:57" ht="19.5" customHeight="1" x14ac:dyDescent="0.25">
      <c r="A10" s="223" t="s">
        <v>80</v>
      </c>
      <c r="B10" s="223"/>
      <c r="C10" s="223"/>
      <c r="D10" s="223"/>
      <c r="E10" s="223"/>
      <c r="F10" s="223"/>
      <c r="G10" s="238"/>
      <c r="H10" s="223"/>
      <c r="I10" s="223"/>
      <c r="BA10" s="144"/>
      <c r="BB10" s="144"/>
      <c r="BC10" s="144"/>
      <c r="BD10" s="144"/>
      <c r="BE10" s="144"/>
    </row>
    <row r="11" spans="1:57" ht="13.5" thickBot="1" x14ac:dyDescent="0.25"/>
    <row r="12" spans="1:57" x14ac:dyDescent="0.2">
      <c r="A12" s="176" t="s">
        <v>81</v>
      </c>
      <c r="B12" s="177"/>
      <c r="C12" s="177"/>
      <c r="D12" s="239"/>
      <c r="E12" s="240" t="s">
        <v>82</v>
      </c>
      <c r="F12" s="241" t="s">
        <v>12</v>
      </c>
      <c r="G12" s="242" t="s">
        <v>83</v>
      </c>
      <c r="H12" s="243"/>
      <c r="I12" s="244" t="s">
        <v>82</v>
      </c>
    </row>
    <row r="13" spans="1:57" x14ac:dyDescent="0.2">
      <c r="A13" s="168" t="s">
        <v>145</v>
      </c>
      <c r="B13" s="159"/>
      <c r="C13" s="159"/>
      <c r="D13" s="245"/>
      <c r="E13" s="246"/>
      <c r="F13" s="247"/>
      <c r="G13" s="248">
        <v>0</v>
      </c>
      <c r="H13" s="249"/>
      <c r="I13" s="250">
        <f>E13+F13*G13/100</f>
        <v>0</v>
      </c>
      <c r="BA13" s="1">
        <v>0</v>
      </c>
    </row>
    <row r="14" spans="1:57" x14ac:dyDescent="0.2">
      <c r="A14" s="168" t="s">
        <v>146</v>
      </c>
      <c r="B14" s="159"/>
      <c r="C14" s="159"/>
      <c r="D14" s="245"/>
      <c r="E14" s="246"/>
      <c r="F14" s="247"/>
      <c r="G14" s="248">
        <v>0</v>
      </c>
      <c r="H14" s="249"/>
      <c r="I14" s="250">
        <f>E14+F14*G14/100</f>
        <v>0</v>
      </c>
      <c r="BA14" s="1">
        <v>0</v>
      </c>
    </row>
    <row r="15" spans="1:57" x14ac:dyDescent="0.2">
      <c r="A15" s="168" t="s">
        <v>147</v>
      </c>
      <c r="B15" s="159"/>
      <c r="C15" s="159"/>
      <c r="D15" s="245"/>
      <c r="E15" s="246"/>
      <c r="F15" s="247"/>
      <c r="G15" s="248">
        <v>0</v>
      </c>
      <c r="H15" s="249"/>
      <c r="I15" s="250">
        <f>E15+F15*G15/100</f>
        <v>0</v>
      </c>
      <c r="BA15" s="1">
        <v>0</v>
      </c>
    </row>
    <row r="16" spans="1:57" x14ac:dyDescent="0.2">
      <c r="A16" s="168" t="s">
        <v>148</v>
      </c>
      <c r="B16" s="159"/>
      <c r="C16" s="159"/>
      <c r="D16" s="245"/>
      <c r="E16" s="246"/>
      <c r="F16" s="247"/>
      <c r="G16" s="248">
        <v>0</v>
      </c>
      <c r="H16" s="249"/>
      <c r="I16" s="250">
        <f>E16+F16*G16/100</f>
        <v>0</v>
      </c>
      <c r="BA16" s="1">
        <v>0</v>
      </c>
    </row>
    <row r="17" spans="1:53" x14ac:dyDescent="0.2">
      <c r="A17" s="168" t="s">
        <v>149</v>
      </c>
      <c r="B17" s="159"/>
      <c r="C17" s="159"/>
      <c r="D17" s="245"/>
      <c r="E17" s="246"/>
      <c r="F17" s="247"/>
      <c r="G17" s="248">
        <v>0</v>
      </c>
      <c r="H17" s="249"/>
      <c r="I17" s="250">
        <f>E17+F17*G17/100</f>
        <v>0</v>
      </c>
      <c r="BA17" s="1">
        <v>1</v>
      </c>
    </row>
    <row r="18" spans="1:53" x14ac:dyDescent="0.2">
      <c r="A18" s="168" t="s">
        <v>150</v>
      </c>
      <c r="B18" s="159"/>
      <c r="C18" s="159"/>
      <c r="D18" s="245"/>
      <c r="E18" s="246"/>
      <c r="F18" s="247"/>
      <c r="G18" s="248">
        <v>0</v>
      </c>
      <c r="H18" s="249"/>
      <c r="I18" s="250">
        <f>E18+F18*G18/100</f>
        <v>0</v>
      </c>
      <c r="BA18" s="1">
        <v>1</v>
      </c>
    </row>
    <row r="19" spans="1:53" x14ac:dyDescent="0.2">
      <c r="A19" s="168" t="s">
        <v>151</v>
      </c>
      <c r="B19" s="159"/>
      <c r="C19" s="159"/>
      <c r="D19" s="245"/>
      <c r="E19" s="246"/>
      <c r="F19" s="247"/>
      <c r="G19" s="248">
        <v>0</v>
      </c>
      <c r="H19" s="249"/>
      <c r="I19" s="250">
        <f>E19+F19*G19/100</f>
        <v>0</v>
      </c>
      <c r="BA19" s="1">
        <v>2</v>
      </c>
    </row>
    <row r="20" spans="1:53" x14ac:dyDescent="0.2">
      <c r="A20" s="168" t="s">
        <v>152</v>
      </c>
      <c r="B20" s="159"/>
      <c r="C20" s="159"/>
      <c r="D20" s="245"/>
      <c r="E20" s="246"/>
      <c r="F20" s="247"/>
      <c r="G20" s="248">
        <v>0</v>
      </c>
      <c r="H20" s="249"/>
      <c r="I20" s="250">
        <f>E20+F20*G20/100</f>
        <v>0</v>
      </c>
      <c r="BA20" s="1">
        <v>2</v>
      </c>
    </row>
    <row r="21" spans="1:53" ht="13.5" thickBot="1" x14ac:dyDescent="0.25">
      <c r="A21" s="251"/>
      <c r="B21" s="252" t="s">
        <v>84</v>
      </c>
      <c r="C21" s="253"/>
      <c r="D21" s="254"/>
      <c r="E21" s="255"/>
      <c r="F21" s="256"/>
      <c r="G21" s="256"/>
      <c r="H21" s="257">
        <f>SUM(I13:I20)</f>
        <v>0</v>
      </c>
      <c r="I21" s="258"/>
    </row>
    <row r="23" spans="1:53" x14ac:dyDescent="0.2">
      <c r="B23" s="14"/>
      <c r="F23" s="259"/>
      <c r="G23" s="260"/>
      <c r="H23" s="260"/>
      <c r="I23" s="54"/>
    </row>
    <row r="24" spans="1:53" x14ac:dyDescent="0.2">
      <c r="F24" s="259"/>
      <c r="G24" s="260"/>
      <c r="H24" s="260"/>
      <c r="I24" s="54"/>
    </row>
    <row r="25" spans="1:53" x14ac:dyDescent="0.2">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sheetData>
  <mergeCells count="4">
    <mergeCell ref="A1:B1"/>
    <mergeCell ref="A2:B2"/>
    <mergeCell ref="G2:I2"/>
    <mergeCell ref="H21:I21"/>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BE73"/>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732</v>
      </c>
      <c r="I1" s="213"/>
    </row>
    <row r="2" spans="1:57" ht="13.5" thickBot="1" x14ac:dyDescent="0.25">
      <c r="A2" s="214" t="s">
        <v>76</v>
      </c>
      <c r="B2" s="215"/>
      <c r="C2" s="216" t="s">
        <v>704</v>
      </c>
      <c r="D2" s="217"/>
      <c r="E2" s="218"/>
      <c r="F2" s="217"/>
      <c r="G2" s="219" t="s">
        <v>733</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'S01 01-02 Pol'!B7</f>
        <v>1</v>
      </c>
      <c r="B7" s="70" t="str">
        <f>'S01 01-02 Pol'!C7</f>
        <v>Zemní práce</v>
      </c>
      <c r="D7" s="231"/>
      <c r="E7" s="334">
        <f>'S01 01-02 Pol'!BA26</f>
        <v>0</v>
      </c>
      <c r="F7" s="335">
        <f>'S01 01-02 Pol'!BB26</f>
        <v>0</v>
      </c>
      <c r="G7" s="335">
        <f>'S01 01-02 Pol'!BC26</f>
        <v>0</v>
      </c>
      <c r="H7" s="335">
        <f>'S01 01-02 Pol'!BD26</f>
        <v>0</v>
      </c>
      <c r="I7" s="336">
        <f>'S01 01-02 Pol'!BE26</f>
        <v>0</v>
      </c>
    </row>
    <row r="8" spans="1:57" s="138" customFormat="1" ht="13.5" thickBot="1" x14ac:dyDescent="0.25">
      <c r="A8" s="333" t="str">
        <f>'S01 01-02 Pol'!B27</f>
        <v>99</v>
      </c>
      <c r="B8" s="70" t="str">
        <f>'S01 01-02 Pol'!C27</f>
        <v>Staveništní přesun hmot</v>
      </c>
      <c r="D8" s="231"/>
      <c r="E8" s="334">
        <f>'S01 01-02 Pol'!BA29</f>
        <v>0</v>
      </c>
      <c r="F8" s="335">
        <f>'S01 01-02 Pol'!BB29</f>
        <v>0</v>
      </c>
      <c r="G8" s="335">
        <f>'S01 01-02 Pol'!BC29</f>
        <v>0</v>
      </c>
      <c r="H8" s="335">
        <f>'S01 01-02 Pol'!BD29</f>
        <v>0</v>
      </c>
      <c r="I8" s="336">
        <f>'S01 01-02 Pol'!BE29</f>
        <v>0</v>
      </c>
    </row>
    <row r="9" spans="1:57" s="14" customFormat="1" ht="13.5" thickBot="1" x14ac:dyDescent="0.25">
      <c r="A9" s="232"/>
      <c r="B9" s="233" t="s">
        <v>79</v>
      </c>
      <c r="C9" s="233"/>
      <c r="D9" s="234"/>
      <c r="E9" s="235">
        <f>SUM(E7:E8)</f>
        <v>0</v>
      </c>
      <c r="F9" s="236">
        <f>SUM(F7:F8)</f>
        <v>0</v>
      </c>
      <c r="G9" s="236">
        <f>SUM(G7:G8)</f>
        <v>0</v>
      </c>
      <c r="H9" s="236">
        <f>SUM(H7:H8)</f>
        <v>0</v>
      </c>
      <c r="I9" s="237">
        <f>SUM(I7:I8)</f>
        <v>0</v>
      </c>
    </row>
    <row r="10" spans="1:57" x14ac:dyDescent="0.2">
      <c r="A10" s="138"/>
      <c r="B10" s="138"/>
      <c r="C10" s="138"/>
      <c r="D10" s="138"/>
      <c r="E10" s="138"/>
      <c r="F10" s="138"/>
      <c r="G10" s="138"/>
      <c r="H10" s="138"/>
      <c r="I10" s="138"/>
    </row>
    <row r="11" spans="1:57" ht="19.5" customHeight="1" x14ac:dyDescent="0.25">
      <c r="A11" s="223" t="s">
        <v>80</v>
      </c>
      <c r="B11" s="223"/>
      <c r="C11" s="223"/>
      <c r="D11" s="223"/>
      <c r="E11" s="223"/>
      <c r="F11" s="223"/>
      <c r="G11" s="238"/>
      <c r="H11" s="223"/>
      <c r="I11" s="223"/>
      <c r="BA11" s="144"/>
      <c r="BB11" s="144"/>
      <c r="BC11" s="144"/>
      <c r="BD11" s="144"/>
      <c r="BE11" s="144"/>
    </row>
    <row r="12" spans="1:57" ht="13.5" thickBot="1" x14ac:dyDescent="0.25"/>
    <row r="13" spans="1:57" x14ac:dyDescent="0.2">
      <c r="A13" s="176" t="s">
        <v>81</v>
      </c>
      <c r="B13" s="177"/>
      <c r="C13" s="177"/>
      <c r="D13" s="239"/>
      <c r="E13" s="240" t="s">
        <v>82</v>
      </c>
      <c r="F13" s="241" t="s">
        <v>12</v>
      </c>
      <c r="G13" s="242" t="s">
        <v>83</v>
      </c>
      <c r="H13" s="243"/>
      <c r="I13" s="244" t="s">
        <v>82</v>
      </c>
    </row>
    <row r="14" spans="1:57" x14ac:dyDescent="0.2">
      <c r="A14" s="168" t="s">
        <v>145</v>
      </c>
      <c r="B14" s="159"/>
      <c r="C14" s="159"/>
      <c r="D14" s="245"/>
      <c r="E14" s="246"/>
      <c r="F14" s="247"/>
      <c r="G14" s="248">
        <v>0</v>
      </c>
      <c r="H14" s="249"/>
      <c r="I14" s="250">
        <f>E14+F14*G14/100</f>
        <v>0</v>
      </c>
      <c r="BA14" s="1">
        <v>0</v>
      </c>
    </row>
    <row r="15" spans="1:57" x14ac:dyDescent="0.2">
      <c r="A15" s="168" t="s">
        <v>146</v>
      </c>
      <c r="B15" s="159"/>
      <c r="C15" s="159"/>
      <c r="D15" s="245"/>
      <c r="E15" s="246"/>
      <c r="F15" s="247"/>
      <c r="G15" s="248">
        <v>0</v>
      </c>
      <c r="H15" s="249"/>
      <c r="I15" s="250">
        <f>E15+F15*G15/100</f>
        <v>0</v>
      </c>
      <c r="BA15" s="1">
        <v>0</v>
      </c>
    </row>
    <row r="16" spans="1:57" x14ac:dyDescent="0.2">
      <c r="A16" s="168" t="s">
        <v>147</v>
      </c>
      <c r="B16" s="159"/>
      <c r="C16" s="159"/>
      <c r="D16" s="245"/>
      <c r="E16" s="246"/>
      <c r="F16" s="247"/>
      <c r="G16" s="248">
        <v>0</v>
      </c>
      <c r="H16" s="249"/>
      <c r="I16" s="250">
        <f>E16+F16*G16/100</f>
        <v>0</v>
      </c>
      <c r="BA16" s="1">
        <v>0</v>
      </c>
    </row>
    <row r="17" spans="1:53" x14ac:dyDescent="0.2">
      <c r="A17" s="168" t="s">
        <v>148</v>
      </c>
      <c r="B17" s="159"/>
      <c r="C17" s="159"/>
      <c r="D17" s="245"/>
      <c r="E17" s="246"/>
      <c r="F17" s="247"/>
      <c r="G17" s="248">
        <v>0</v>
      </c>
      <c r="H17" s="249"/>
      <c r="I17" s="250">
        <f>E17+F17*G17/100</f>
        <v>0</v>
      </c>
      <c r="BA17" s="1">
        <v>0</v>
      </c>
    </row>
    <row r="18" spans="1:53" x14ac:dyDescent="0.2">
      <c r="A18" s="168" t="s">
        <v>149</v>
      </c>
      <c r="B18" s="159"/>
      <c r="C18" s="159"/>
      <c r="D18" s="245"/>
      <c r="E18" s="246"/>
      <c r="F18" s="247"/>
      <c r="G18" s="248">
        <v>0</v>
      </c>
      <c r="H18" s="249"/>
      <c r="I18" s="250">
        <f>E18+F18*G18/100</f>
        <v>0</v>
      </c>
      <c r="BA18" s="1">
        <v>1</v>
      </c>
    </row>
    <row r="19" spans="1:53" x14ac:dyDescent="0.2">
      <c r="A19" s="168" t="s">
        <v>150</v>
      </c>
      <c r="B19" s="159"/>
      <c r="C19" s="159"/>
      <c r="D19" s="245"/>
      <c r="E19" s="246"/>
      <c r="F19" s="247"/>
      <c r="G19" s="248">
        <v>0</v>
      </c>
      <c r="H19" s="249"/>
      <c r="I19" s="250">
        <f>E19+F19*G19/100</f>
        <v>0</v>
      </c>
      <c r="BA19" s="1">
        <v>1</v>
      </c>
    </row>
    <row r="20" spans="1:53" x14ac:dyDescent="0.2">
      <c r="A20" s="168" t="s">
        <v>151</v>
      </c>
      <c r="B20" s="159"/>
      <c r="C20" s="159"/>
      <c r="D20" s="245"/>
      <c r="E20" s="246"/>
      <c r="F20" s="247"/>
      <c r="G20" s="248">
        <v>0</v>
      </c>
      <c r="H20" s="249"/>
      <c r="I20" s="250">
        <f>E20+F20*G20/100</f>
        <v>0</v>
      </c>
      <c r="BA20" s="1">
        <v>2</v>
      </c>
    </row>
    <row r="21" spans="1:53" x14ac:dyDescent="0.2">
      <c r="A21" s="168" t="s">
        <v>152</v>
      </c>
      <c r="B21" s="159"/>
      <c r="C21" s="159"/>
      <c r="D21" s="245"/>
      <c r="E21" s="246"/>
      <c r="F21" s="247"/>
      <c r="G21" s="248">
        <v>0</v>
      </c>
      <c r="H21" s="249"/>
      <c r="I21" s="250">
        <f>E21+F21*G21/100</f>
        <v>0</v>
      </c>
      <c r="BA21" s="1">
        <v>2</v>
      </c>
    </row>
    <row r="22" spans="1:53" ht="13.5" thickBot="1" x14ac:dyDescent="0.25">
      <c r="A22" s="251"/>
      <c r="B22" s="252" t="s">
        <v>84</v>
      </c>
      <c r="C22" s="253"/>
      <c r="D22" s="254"/>
      <c r="E22" s="255"/>
      <c r="F22" s="256"/>
      <c r="G22" s="256"/>
      <c r="H22" s="257">
        <f>SUM(I14:I21)</f>
        <v>0</v>
      </c>
      <c r="I22" s="258"/>
    </row>
    <row r="24" spans="1:53" x14ac:dyDescent="0.2">
      <c r="B24" s="14"/>
      <c r="F24" s="259"/>
      <c r="G24" s="260"/>
      <c r="H24" s="260"/>
      <c r="I24" s="54"/>
    </row>
    <row r="25" spans="1:53" x14ac:dyDescent="0.2">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sheetData>
  <mergeCells count="4">
    <mergeCell ref="A1:B1"/>
    <mergeCell ref="A2:B2"/>
    <mergeCell ref="G2:I2"/>
    <mergeCell ref="H22:I22"/>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A1:CB102"/>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'S01 01-02 Rek'!H1</f>
        <v>01-02</v>
      </c>
      <c r="G3" s="269"/>
    </row>
    <row r="4" spans="1:80" ht="13.5" thickBot="1" x14ac:dyDescent="0.25">
      <c r="A4" s="270" t="s">
        <v>76</v>
      </c>
      <c r="B4" s="215"/>
      <c r="C4" s="216" t="s">
        <v>704</v>
      </c>
      <c r="D4" s="271"/>
      <c r="E4" s="272" t="str">
        <f>'S01 01-02 Rek'!G2</f>
        <v>Výsadba zeleně - náhradní</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ht="22.5" x14ac:dyDescent="0.2">
      <c r="A8" s="294">
        <v>1</v>
      </c>
      <c r="B8" s="295" t="s">
        <v>231</v>
      </c>
      <c r="C8" s="296" t="s">
        <v>232</v>
      </c>
      <c r="D8" s="297" t="s">
        <v>233</v>
      </c>
      <c r="E8" s="298">
        <v>2.7440000000000002</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3"/>
      <c r="C9" s="304" t="s">
        <v>234</v>
      </c>
      <c r="D9" s="305"/>
      <c r="E9" s="305"/>
      <c r="F9" s="305"/>
      <c r="G9" s="306"/>
      <c r="I9" s="307"/>
      <c r="K9" s="307"/>
      <c r="L9" s="308" t="s">
        <v>234</v>
      </c>
      <c r="O9" s="293">
        <v>3</v>
      </c>
    </row>
    <row r="10" spans="1:80" ht="22.5" x14ac:dyDescent="0.2">
      <c r="A10" s="302"/>
      <c r="B10" s="303"/>
      <c r="C10" s="304" t="s">
        <v>235</v>
      </c>
      <c r="D10" s="305"/>
      <c r="E10" s="305"/>
      <c r="F10" s="305"/>
      <c r="G10" s="306"/>
      <c r="I10" s="307"/>
      <c r="K10" s="307"/>
      <c r="L10" s="308" t="s">
        <v>235</v>
      </c>
      <c r="O10" s="293">
        <v>3</v>
      </c>
    </row>
    <row r="11" spans="1:80" x14ac:dyDescent="0.2">
      <c r="A11" s="302"/>
      <c r="B11" s="309"/>
      <c r="C11" s="310" t="s">
        <v>734</v>
      </c>
      <c r="D11" s="311"/>
      <c r="E11" s="312">
        <v>2.7440000000000002</v>
      </c>
      <c r="F11" s="313"/>
      <c r="G11" s="314"/>
      <c r="H11" s="315"/>
      <c r="I11" s="307"/>
      <c r="J11" s="316"/>
      <c r="K11" s="307"/>
      <c r="M11" s="308" t="s">
        <v>734</v>
      </c>
      <c r="O11" s="293"/>
    </row>
    <row r="12" spans="1:80" x14ac:dyDescent="0.2">
      <c r="A12" s="294">
        <v>2</v>
      </c>
      <c r="B12" s="295" t="s">
        <v>735</v>
      </c>
      <c r="C12" s="296" t="s">
        <v>736</v>
      </c>
      <c r="D12" s="297" t="s">
        <v>233</v>
      </c>
      <c r="E12" s="298">
        <v>2.7440000000000002</v>
      </c>
      <c r="F12" s="298">
        <v>0</v>
      </c>
      <c r="G12" s="299">
        <f>E12*F12</f>
        <v>0</v>
      </c>
      <c r="H12" s="300">
        <v>0</v>
      </c>
      <c r="I12" s="301">
        <f>E12*H12</f>
        <v>0</v>
      </c>
      <c r="J12" s="300">
        <v>0</v>
      </c>
      <c r="K12" s="301">
        <f>E12*J12</f>
        <v>0</v>
      </c>
      <c r="O12" s="293">
        <v>2</v>
      </c>
      <c r="AA12" s="262">
        <v>1</v>
      </c>
      <c r="AB12" s="262">
        <v>1</v>
      </c>
      <c r="AC12" s="262">
        <v>1</v>
      </c>
      <c r="AZ12" s="262">
        <v>1</v>
      </c>
      <c r="BA12" s="262">
        <f>IF(AZ12=1,G12,0)</f>
        <v>0</v>
      </c>
      <c r="BB12" s="262">
        <f>IF(AZ12=2,G12,0)</f>
        <v>0</v>
      </c>
      <c r="BC12" s="262">
        <f>IF(AZ12=3,G12,0)</f>
        <v>0</v>
      </c>
      <c r="BD12" s="262">
        <f>IF(AZ12=4,G12,0)</f>
        <v>0</v>
      </c>
      <c r="BE12" s="262">
        <f>IF(AZ12=5,G12,0)</f>
        <v>0</v>
      </c>
      <c r="CA12" s="293">
        <v>1</v>
      </c>
      <c r="CB12" s="293">
        <v>1</v>
      </c>
    </row>
    <row r="13" spans="1:80" x14ac:dyDescent="0.2">
      <c r="A13" s="302"/>
      <c r="B13" s="303"/>
      <c r="C13" s="304"/>
      <c r="D13" s="305"/>
      <c r="E13" s="305"/>
      <c r="F13" s="305"/>
      <c r="G13" s="306"/>
      <c r="I13" s="307"/>
      <c r="K13" s="307"/>
      <c r="L13" s="308"/>
      <c r="O13" s="293">
        <v>3</v>
      </c>
    </row>
    <row r="14" spans="1:80" x14ac:dyDescent="0.2">
      <c r="A14" s="302"/>
      <c r="B14" s="309"/>
      <c r="C14" s="310" t="s">
        <v>734</v>
      </c>
      <c r="D14" s="311"/>
      <c r="E14" s="312">
        <v>2.7440000000000002</v>
      </c>
      <c r="F14" s="313"/>
      <c r="G14" s="314"/>
      <c r="H14" s="315"/>
      <c r="I14" s="307"/>
      <c r="J14" s="316"/>
      <c r="K14" s="307"/>
      <c r="M14" s="308" t="s">
        <v>734</v>
      </c>
      <c r="O14" s="293"/>
    </row>
    <row r="15" spans="1:80" x14ac:dyDescent="0.2">
      <c r="A15" s="294">
        <v>3</v>
      </c>
      <c r="B15" s="295" t="s">
        <v>737</v>
      </c>
      <c r="C15" s="296" t="s">
        <v>738</v>
      </c>
      <c r="D15" s="297" t="s">
        <v>265</v>
      </c>
      <c r="E15" s="298">
        <v>8</v>
      </c>
      <c r="F15" s="298">
        <v>0</v>
      </c>
      <c r="G15" s="299">
        <f>E15*F15</f>
        <v>0</v>
      </c>
      <c r="H15" s="300">
        <v>0</v>
      </c>
      <c r="I15" s="301">
        <f>E15*H15</f>
        <v>0</v>
      </c>
      <c r="J15" s="300">
        <v>0</v>
      </c>
      <c r="K15" s="301">
        <f>E15*J15</f>
        <v>0</v>
      </c>
      <c r="O15" s="293">
        <v>2</v>
      </c>
      <c r="AA15" s="262">
        <v>1</v>
      </c>
      <c r="AB15" s="262">
        <v>0</v>
      </c>
      <c r="AC15" s="262">
        <v>0</v>
      </c>
      <c r="AZ15" s="262">
        <v>1</v>
      </c>
      <c r="BA15" s="262">
        <f>IF(AZ15=1,G15,0)</f>
        <v>0</v>
      </c>
      <c r="BB15" s="262">
        <f>IF(AZ15=2,G15,0)</f>
        <v>0</v>
      </c>
      <c r="BC15" s="262">
        <f>IF(AZ15=3,G15,0)</f>
        <v>0</v>
      </c>
      <c r="BD15" s="262">
        <f>IF(AZ15=4,G15,0)</f>
        <v>0</v>
      </c>
      <c r="BE15" s="262">
        <f>IF(AZ15=5,G15,0)</f>
        <v>0</v>
      </c>
      <c r="CA15" s="293">
        <v>1</v>
      </c>
      <c r="CB15" s="293">
        <v>0</v>
      </c>
    </row>
    <row r="16" spans="1:80" x14ac:dyDescent="0.2">
      <c r="A16" s="302"/>
      <c r="B16" s="309"/>
      <c r="C16" s="310" t="s">
        <v>453</v>
      </c>
      <c r="D16" s="311"/>
      <c r="E16" s="312">
        <v>8</v>
      </c>
      <c r="F16" s="313"/>
      <c r="G16" s="314"/>
      <c r="H16" s="315"/>
      <c r="I16" s="307"/>
      <c r="J16" s="316"/>
      <c r="K16" s="307"/>
      <c r="M16" s="308">
        <v>8</v>
      </c>
      <c r="O16" s="293"/>
    </row>
    <row r="17" spans="1:80" x14ac:dyDescent="0.2">
      <c r="A17" s="294">
        <v>4</v>
      </c>
      <c r="B17" s="295" t="s">
        <v>739</v>
      </c>
      <c r="C17" s="296" t="s">
        <v>740</v>
      </c>
      <c r="D17" s="297" t="s">
        <v>265</v>
      </c>
      <c r="E17" s="298">
        <v>8</v>
      </c>
      <c r="F17" s="298">
        <v>0</v>
      </c>
      <c r="G17" s="299">
        <f>E17*F17</f>
        <v>0</v>
      </c>
      <c r="H17" s="300">
        <v>2.5999999999999999E-3</v>
      </c>
      <c r="I17" s="301">
        <f>E17*H17</f>
        <v>2.0799999999999999E-2</v>
      </c>
      <c r="J17" s="300">
        <v>0</v>
      </c>
      <c r="K17" s="301">
        <f>E17*J17</f>
        <v>0</v>
      </c>
      <c r="O17" s="293">
        <v>2</v>
      </c>
      <c r="AA17" s="262">
        <v>1</v>
      </c>
      <c r="AB17" s="262">
        <v>1</v>
      </c>
      <c r="AC17" s="262">
        <v>1</v>
      </c>
      <c r="AZ17" s="262">
        <v>1</v>
      </c>
      <c r="BA17" s="262">
        <f>IF(AZ17=1,G17,0)</f>
        <v>0</v>
      </c>
      <c r="BB17" s="262">
        <f>IF(AZ17=2,G17,0)</f>
        <v>0</v>
      </c>
      <c r="BC17" s="262">
        <f>IF(AZ17=3,G17,0)</f>
        <v>0</v>
      </c>
      <c r="BD17" s="262">
        <f>IF(AZ17=4,G17,0)</f>
        <v>0</v>
      </c>
      <c r="BE17" s="262">
        <f>IF(AZ17=5,G17,0)</f>
        <v>0</v>
      </c>
      <c r="CA17" s="293">
        <v>1</v>
      </c>
      <c r="CB17" s="293">
        <v>1</v>
      </c>
    </row>
    <row r="18" spans="1:80" x14ac:dyDescent="0.2">
      <c r="A18" s="302"/>
      <c r="B18" s="309"/>
      <c r="C18" s="310" t="s">
        <v>453</v>
      </c>
      <c r="D18" s="311"/>
      <c r="E18" s="312">
        <v>8</v>
      </c>
      <c r="F18" s="313"/>
      <c r="G18" s="314"/>
      <c r="H18" s="315"/>
      <c r="I18" s="307"/>
      <c r="J18" s="316"/>
      <c r="K18" s="307"/>
      <c r="M18" s="308">
        <v>8</v>
      </c>
      <c r="O18" s="293"/>
    </row>
    <row r="19" spans="1:80" x14ac:dyDescent="0.2">
      <c r="A19" s="294">
        <v>5</v>
      </c>
      <c r="B19" s="295" t="s">
        <v>741</v>
      </c>
      <c r="C19" s="296" t="s">
        <v>742</v>
      </c>
      <c r="D19" s="297" t="s">
        <v>265</v>
      </c>
      <c r="E19" s="298">
        <v>8</v>
      </c>
      <c r="F19" s="298">
        <v>0</v>
      </c>
      <c r="G19" s="299">
        <f>E19*F19</f>
        <v>0</v>
      </c>
      <c r="H19" s="300">
        <v>0</v>
      </c>
      <c r="I19" s="301">
        <f>E19*H19</f>
        <v>0</v>
      </c>
      <c r="J19" s="300">
        <v>0</v>
      </c>
      <c r="K19" s="301">
        <f>E19*J19</f>
        <v>0</v>
      </c>
      <c r="O19" s="293">
        <v>2</v>
      </c>
      <c r="AA19" s="262">
        <v>1</v>
      </c>
      <c r="AB19" s="262">
        <v>1</v>
      </c>
      <c r="AC19" s="262">
        <v>1</v>
      </c>
      <c r="AZ19" s="262">
        <v>1</v>
      </c>
      <c r="BA19" s="262">
        <f>IF(AZ19=1,G19,0)</f>
        <v>0</v>
      </c>
      <c r="BB19" s="262">
        <f>IF(AZ19=2,G19,0)</f>
        <v>0</v>
      </c>
      <c r="BC19" s="262">
        <f>IF(AZ19=3,G19,0)</f>
        <v>0</v>
      </c>
      <c r="BD19" s="262">
        <f>IF(AZ19=4,G19,0)</f>
        <v>0</v>
      </c>
      <c r="BE19" s="262">
        <f>IF(AZ19=5,G19,0)</f>
        <v>0</v>
      </c>
      <c r="CA19" s="293">
        <v>1</v>
      </c>
      <c r="CB19" s="293">
        <v>1</v>
      </c>
    </row>
    <row r="20" spans="1:80" x14ac:dyDescent="0.2">
      <c r="A20" s="302"/>
      <c r="B20" s="309"/>
      <c r="C20" s="310" t="s">
        <v>453</v>
      </c>
      <c r="D20" s="311"/>
      <c r="E20" s="312">
        <v>8</v>
      </c>
      <c r="F20" s="313"/>
      <c r="G20" s="314"/>
      <c r="H20" s="315"/>
      <c r="I20" s="307"/>
      <c r="J20" s="316"/>
      <c r="K20" s="307"/>
      <c r="M20" s="308">
        <v>8</v>
      </c>
      <c r="O20" s="293"/>
    </row>
    <row r="21" spans="1:80" x14ac:dyDescent="0.2">
      <c r="A21" s="294">
        <v>6</v>
      </c>
      <c r="B21" s="295" t="s">
        <v>743</v>
      </c>
      <c r="C21" s="296" t="s">
        <v>744</v>
      </c>
      <c r="D21" s="297" t="s">
        <v>265</v>
      </c>
      <c r="E21" s="298">
        <v>8</v>
      </c>
      <c r="F21" s="298">
        <v>0</v>
      </c>
      <c r="G21" s="299">
        <f>E21*F21</f>
        <v>0</v>
      </c>
      <c r="H21" s="300">
        <v>0.02</v>
      </c>
      <c r="I21" s="301">
        <f>E21*H21</f>
        <v>0.16</v>
      </c>
      <c r="J21" s="300"/>
      <c r="K21" s="301">
        <f>E21*J21</f>
        <v>0</v>
      </c>
      <c r="O21" s="293">
        <v>2</v>
      </c>
      <c r="AA21" s="262">
        <v>3</v>
      </c>
      <c r="AB21" s="262">
        <v>1</v>
      </c>
      <c r="AC21" s="262">
        <v>265032451</v>
      </c>
      <c r="AZ21" s="262">
        <v>1</v>
      </c>
      <c r="BA21" s="262">
        <f>IF(AZ21=1,G21,0)</f>
        <v>0</v>
      </c>
      <c r="BB21" s="262">
        <f>IF(AZ21=2,G21,0)</f>
        <v>0</v>
      </c>
      <c r="BC21" s="262">
        <f>IF(AZ21=3,G21,0)</f>
        <v>0</v>
      </c>
      <c r="BD21" s="262">
        <f>IF(AZ21=4,G21,0)</f>
        <v>0</v>
      </c>
      <c r="BE21" s="262">
        <f>IF(AZ21=5,G21,0)</f>
        <v>0</v>
      </c>
      <c r="CA21" s="293">
        <v>3</v>
      </c>
      <c r="CB21" s="293">
        <v>1</v>
      </c>
    </row>
    <row r="22" spans="1:80" x14ac:dyDescent="0.2">
      <c r="A22" s="302"/>
      <c r="B22" s="309"/>
      <c r="C22" s="310" t="s">
        <v>453</v>
      </c>
      <c r="D22" s="311"/>
      <c r="E22" s="312">
        <v>8</v>
      </c>
      <c r="F22" s="313"/>
      <c r="G22" s="314"/>
      <c r="H22" s="315"/>
      <c r="I22" s="307"/>
      <c r="J22" s="316"/>
      <c r="K22" s="307"/>
      <c r="M22" s="308">
        <v>8</v>
      </c>
      <c r="O22" s="293"/>
    </row>
    <row r="23" spans="1:80" x14ac:dyDescent="0.2">
      <c r="A23" s="294">
        <v>7</v>
      </c>
      <c r="B23" s="295" t="s">
        <v>745</v>
      </c>
      <c r="C23" s="296" t="s">
        <v>746</v>
      </c>
      <c r="D23" s="297" t="s">
        <v>233</v>
      </c>
      <c r="E23" s="298">
        <v>2.7440000000000002</v>
      </c>
      <c r="F23" s="298">
        <v>0</v>
      </c>
      <c r="G23" s="299">
        <f>E23*F23</f>
        <v>0</v>
      </c>
      <c r="H23" s="300">
        <v>1.6</v>
      </c>
      <c r="I23" s="301">
        <f>E23*H23</f>
        <v>4.3904000000000005</v>
      </c>
      <c r="J23" s="300"/>
      <c r="K23" s="301">
        <f>E23*J23</f>
        <v>0</v>
      </c>
      <c r="O23" s="293">
        <v>2</v>
      </c>
      <c r="AA23" s="262">
        <v>3</v>
      </c>
      <c r="AB23" s="262">
        <v>1</v>
      </c>
      <c r="AC23" s="262" t="s">
        <v>745</v>
      </c>
      <c r="AZ23" s="262">
        <v>1</v>
      </c>
      <c r="BA23" s="262">
        <f>IF(AZ23=1,G23,0)</f>
        <v>0</v>
      </c>
      <c r="BB23" s="262">
        <f>IF(AZ23=2,G23,0)</f>
        <v>0</v>
      </c>
      <c r="BC23" s="262">
        <f>IF(AZ23=3,G23,0)</f>
        <v>0</v>
      </c>
      <c r="BD23" s="262">
        <f>IF(AZ23=4,G23,0)</f>
        <v>0</v>
      </c>
      <c r="BE23" s="262">
        <f>IF(AZ23=5,G23,0)</f>
        <v>0</v>
      </c>
      <c r="CA23" s="293">
        <v>3</v>
      </c>
      <c r="CB23" s="293">
        <v>1</v>
      </c>
    </row>
    <row r="24" spans="1:80" x14ac:dyDescent="0.2">
      <c r="A24" s="302"/>
      <c r="B24" s="303"/>
      <c r="C24" s="304" t="s">
        <v>747</v>
      </c>
      <c r="D24" s="305"/>
      <c r="E24" s="305"/>
      <c r="F24" s="305"/>
      <c r="G24" s="306"/>
      <c r="I24" s="307"/>
      <c r="K24" s="307"/>
      <c r="L24" s="308" t="s">
        <v>747</v>
      </c>
      <c r="O24" s="293">
        <v>3</v>
      </c>
    </row>
    <row r="25" spans="1:80" x14ac:dyDescent="0.2">
      <c r="A25" s="302"/>
      <c r="B25" s="309"/>
      <c r="C25" s="310" t="s">
        <v>734</v>
      </c>
      <c r="D25" s="311"/>
      <c r="E25" s="312">
        <v>2.7440000000000002</v>
      </c>
      <c r="F25" s="313"/>
      <c r="G25" s="314"/>
      <c r="H25" s="315"/>
      <c r="I25" s="307"/>
      <c r="J25" s="316"/>
      <c r="K25" s="307"/>
      <c r="M25" s="308" t="s">
        <v>734</v>
      </c>
      <c r="O25" s="293"/>
    </row>
    <row r="26" spans="1:80" x14ac:dyDescent="0.2">
      <c r="A26" s="317"/>
      <c r="B26" s="318" t="s">
        <v>101</v>
      </c>
      <c r="C26" s="319" t="s">
        <v>192</v>
      </c>
      <c r="D26" s="320"/>
      <c r="E26" s="321"/>
      <c r="F26" s="322"/>
      <c r="G26" s="323">
        <f>SUM(G7:G25)</f>
        <v>0</v>
      </c>
      <c r="H26" s="324"/>
      <c r="I26" s="325">
        <f>SUM(I7:I25)</f>
        <v>4.5712000000000002</v>
      </c>
      <c r="J26" s="324"/>
      <c r="K26" s="325">
        <f>SUM(K7:K25)</f>
        <v>0</v>
      </c>
      <c r="O26" s="293">
        <v>4</v>
      </c>
      <c r="BA26" s="326">
        <f>SUM(BA7:BA25)</f>
        <v>0</v>
      </c>
      <c r="BB26" s="326">
        <f>SUM(BB7:BB25)</f>
        <v>0</v>
      </c>
      <c r="BC26" s="326">
        <f>SUM(BC7:BC25)</f>
        <v>0</v>
      </c>
      <c r="BD26" s="326">
        <f>SUM(BD7:BD25)</f>
        <v>0</v>
      </c>
      <c r="BE26" s="326">
        <f>SUM(BE7:BE25)</f>
        <v>0</v>
      </c>
    </row>
    <row r="27" spans="1:80" x14ac:dyDescent="0.2">
      <c r="A27" s="283" t="s">
        <v>97</v>
      </c>
      <c r="B27" s="284" t="s">
        <v>222</v>
      </c>
      <c r="C27" s="285" t="s">
        <v>223</v>
      </c>
      <c r="D27" s="286"/>
      <c r="E27" s="287"/>
      <c r="F27" s="287"/>
      <c r="G27" s="288"/>
      <c r="H27" s="289"/>
      <c r="I27" s="290"/>
      <c r="J27" s="291"/>
      <c r="K27" s="292"/>
      <c r="O27" s="293">
        <v>1</v>
      </c>
    </row>
    <row r="28" spans="1:80" x14ac:dyDescent="0.2">
      <c r="A28" s="294">
        <v>8</v>
      </c>
      <c r="B28" s="295" t="s">
        <v>748</v>
      </c>
      <c r="C28" s="296" t="s">
        <v>749</v>
      </c>
      <c r="D28" s="297" t="s">
        <v>227</v>
      </c>
      <c r="E28" s="298">
        <v>4.5712000000000002</v>
      </c>
      <c r="F28" s="298">
        <v>0</v>
      </c>
      <c r="G28" s="299">
        <f>E28*F28</f>
        <v>0</v>
      </c>
      <c r="H28" s="300">
        <v>0</v>
      </c>
      <c r="I28" s="301">
        <f>E28*H28</f>
        <v>0</v>
      </c>
      <c r="J28" s="300"/>
      <c r="K28" s="301">
        <f>E28*J28</f>
        <v>0</v>
      </c>
      <c r="O28" s="293">
        <v>2</v>
      </c>
      <c r="AA28" s="262">
        <v>7</v>
      </c>
      <c r="AB28" s="262">
        <v>1</v>
      </c>
      <c r="AC28" s="262">
        <v>2</v>
      </c>
      <c r="AZ28" s="262">
        <v>1</v>
      </c>
      <c r="BA28" s="262">
        <f>IF(AZ28=1,G28,0)</f>
        <v>0</v>
      </c>
      <c r="BB28" s="262">
        <f>IF(AZ28=2,G28,0)</f>
        <v>0</v>
      </c>
      <c r="BC28" s="262">
        <f>IF(AZ28=3,G28,0)</f>
        <v>0</v>
      </c>
      <c r="BD28" s="262">
        <f>IF(AZ28=4,G28,0)</f>
        <v>0</v>
      </c>
      <c r="BE28" s="262">
        <f>IF(AZ28=5,G28,0)</f>
        <v>0</v>
      </c>
      <c r="CA28" s="293">
        <v>7</v>
      </c>
      <c r="CB28" s="293">
        <v>1</v>
      </c>
    </row>
    <row r="29" spans="1:80" x14ac:dyDescent="0.2">
      <c r="A29" s="317"/>
      <c r="B29" s="318" t="s">
        <v>101</v>
      </c>
      <c r="C29" s="319" t="s">
        <v>224</v>
      </c>
      <c r="D29" s="320"/>
      <c r="E29" s="321"/>
      <c r="F29" s="322"/>
      <c r="G29" s="323">
        <f>SUM(G27:G28)</f>
        <v>0</v>
      </c>
      <c r="H29" s="324"/>
      <c r="I29" s="325">
        <f>SUM(I27:I28)</f>
        <v>0</v>
      </c>
      <c r="J29" s="324"/>
      <c r="K29" s="325">
        <f>SUM(K27:K28)</f>
        <v>0</v>
      </c>
      <c r="O29" s="293">
        <v>4</v>
      </c>
      <c r="BA29" s="326">
        <f>SUM(BA27:BA28)</f>
        <v>0</v>
      </c>
      <c r="BB29" s="326">
        <f>SUM(BB27:BB28)</f>
        <v>0</v>
      </c>
      <c r="BC29" s="326">
        <f>SUM(BC27:BC28)</f>
        <v>0</v>
      </c>
      <c r="BD29" s="326">
        <f>SUM(BD27:BD28)</f>
        <v>0</v>
      </c>
      <c r="BE29" s="326">
        <f>SUM(BE27:BE28)</f>
        <v>0</v>
      </c>
    </row>
    <row r="30" spans="1:80" x14ac:dyDescent="0.2">
      <c r="E30" s="262"/>
    </row>
    <row r="31" spans="1:80" x14ac:dyDescent="0.2">
      <c r="E31" s="262"/>
    </row>
    <row r="32" spans="1:80" x14ac:dyDescent="0.2">
      <c r="E32" s="262"/>
    </row>
    <row r="33" spans="5:5" x14ac:dyDescent="0.2">
      <c r="E33" s="262"/>
    </row>
    <row r="34" spans="5:5" x14ac:dyDescent="0.2">
      <c r="E34" s="262"/>
    </row>
    <row r="35" spans="5:5" x14ac:dyDescent="0.2">
      <c r="E35" s="262"/>
    </row>
    <row r="36" spans="5:5" x14ac:dyDescent="0.2">
      <c r="E36" s="262"/>
    </row>
    <row r="37" spans="5:5" x14ac:dyDescent="0.2">
      <c r="E37" s="262"/>
    </row>
    <row r="38" spans="5:5" x14ac:dyDescent="0.2">
      <c r="E38" s="262"/>
    </row>
    <row r="39" spans="5:5" x14ac:dyDescent="0.2">
      <c r="E39" s="262"/>
    </row>
    <row r="40" spans="5:5" x14ac:dyDescent="0.2">
      <c r="E40" s="262"/>
    </row>
    <row r="41" spans="5:5" x14ac:dyDescent="0.2">
      <c r="E41" s="262"/>
    </row>
    <row r="42" spans="5:5" x14ac:dyDescent="0.2">
      <c r="E42" s="262"/>
    </row>
    <row r="43" spans="5:5" x14ac:dyDescent="0.2">
      <c r="E43" s="262"/>
    </row>
    <row r="44" spans="5:5" x14ac:dyDescent="0.2">
      <c r="E44" s="262"/>
    </row>
    <row r="45" spans="5:5" x14ac:dyDescent="0.2">
      <c r="E45" s="262"/>
    </row>
    <row r="46" spans="5:5" x14ac:dyDescent="0.2">
      <c r="E46" s="262"/>
    </row>
    <row r="47" spans="5:5" x14ac:dyDescent="0.2">
      <c r="E47" s="262"/>
    </row>
    <row r="48" spans="5:5" x14ac:dyDescent="0.2">
      <c r="E48" s="262"/>
    </row>
    <row r="49" spans="1:7" x14ac:dyDescent="0.2">
      <c r="E49" s="262"/>
    </row>
    <row r="50" spans="1:7" x14ac:dyDescent="0.2">
      <c r="E50" s="262"/>
    </row>
    <row r="51" spans="1:7" x14ac:dyDescent="0.2">
      <c r="E51" s="262"/>
    </row>
    <row r="52" spans="1:7" x14ac:dyDescent="0.2">
      <c r="E52" s="262"/>
    </row>
    <row r="53" spans="1:7" x14ac:dyDescent="0.2">
      <c r="A53" s="316"/>
      <c r="B53" s="316"/>
      <c r="C53" s="316"/>
      <c r="D53" s="316"/>
      <c r="E53" s="316"/>
      <c r="F53" s="316"/>
      <c r="G53" s="316"/>
    </row>
    <row r="54" spans="1:7" x14ac:dyDescent="0.2">
      <c r="A54" s="316"/>
      <c r="B54" s="316"/>
      <c r="C54" s="316"/>
      <c r="D54" s="316"/>
      <c r="E54" s="316"/>
      <c r="F54" s="316"/>
      <c r="G54" s="316"/>
    </row>
    <row r="55" spans="1:7" x14ac:dyDescent="0.2">
      <c r="A55" s="316"/>
      <c r="B55" s="316"/>
      <c r="C55" s="316"/>
      <c r="D55" s="316"/>
      <c r="E55" s="316"/>
      <c r="F55" s="316"/>
      <c r="G55" s="316"/>
    </row>
    <row r="56" spans="1:7" x14ac:dyDescent="0.2">
      <c r="A56" s="316"/>
      <c r="B56" s="316"/>
      <c r="C56" s="316"/>
      <c r="D56" s="316"/>
      <c r="E56" s="316"/>
      <c r="F56" s="316"/>
      <c r="G56" s="316"/>
    </row>
    <row r="57" spans="1:7" x14ac:dyDescent="0.2">
      <c r="E57" s="262"/>
    </row>
    <row r="58" spans="1:7" x14ac:dyDescent="0.2">
      <c r="E58" s="262"/>
    </row>
    <row r="59" spans="1:7" x14ac:dyDescent="0.2">
      <c r="E59" s="262"/>
    </row>
    <row r="60" spans="1:7" x14ac:dyDescent="0.2">
      <c r="E60" s="262"/>
    </row>
    <row r="61" spans="1:7" x14ac:dyDescent="0.2">
      <c r="E61" s="262"/>
    </row>
    <row r="62" spans="1:7" x14ac:dyDescent="0.2">
      <c r="E62" s="262"/>
    </row>
    <row r="63" spans="1:7" x14ac:dyDescent="0.2">
      <c r="E63" s="262"/>
    </row>
    <row r="64" spans="1:7" x14ac:dyDescent="0.2">
      <c r="E64" s="262"/>
    </row>
    <row r="65" spans="5:5" x14ac:dyDescent="0.2">
      <c r="E65" s="262"/>
    </row>
    <row r="66" spans="5:5" x14ac:dyDescent="0.2">
      <c r="E66" s="262"/>
    </row>
    <row r="67" spans="5:5" x14ac:dyDescent="0.2">
      <c r="E67" s="262"/>
    </row>
    <row r="68" spans="5:5" x14ac:dyDescent="0.2">
      <c r="E68" s="262"/>
    </row>
    <row r="69" spans="5:5" x14ac:dyDescent="0.2">
      <c r="E69" s="262"/>
    </row>
    <row r="70" spans="5:5" x14ac:dyDescent="0.2">
      <c r="E70" s="262"/>
    </row>
    <row r="71" spans="5:5" x14ac:dyDescent="0.2">
      <c r="E71" s="262"/>
    </row>
    <row r="72" spans="5:5" x14ac:dyDescent="0.2">
      <c r="E72" s="262"/>
    </row>
    <row r="73" spans="5:5" x14ac:dyDescent="0.2">
      <c r="E73" s="262"/>
    </row>
    <row r="74" spans="5:5" x14ac:dyDescent="0.2">
      <c r="E74" s="262"/>
    </row>
    <row r="75" spans="5:5" x14ac:dyDescent="0.2">
      <c r="E75" s="262"/>
    </row>
    <row r="76" spans="5:5" x14ac:dyDescent="0.2">
      <c r="E76" s="262"/>
    </row>
    <row r="77" spans="5:5" x14ac:dyDescent="0.2">
      <c r="E77" s="262"/>
    </row>
    <row r="78" spans="5:5" x14ac:dyDescent="0.2">
      <c r="E78" s="262"/>
    </row>
    <row r="79" spans="5:5" x14ac:dyDescent="0.2">
      <c r="E79" s="262"/>
    </row>
    <row r="80" spans="5:5"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E87" s="262"/>
    </row>
    <row r="88" spans="1:7" x14ac:dyDescent="0.2">
      <c r="A88" s="327"/>
      <c r="B88" s="327"/>
    </row>
    <row r="89" spans="1:7" x14ac:dyDescent="0.2">
      <c r="A89" s="316"/>
      <c r="B89" s="316"/>
      <c r="C89" s="328"/>
      <c r="D89" s="328"/>
      <c r="E89" s="329"/>
      <c r="F89" s="328"/>
      <c r="G89" s="330"/>
    </row>
    <row r="90" spans="1:7" x14ac:dyDescent="0.2">
      <c r="A90" s="331"/>
      <c r="B90" s="331"/>
      <c r="C90" s="316"/>
      <c r="D90" s="316"/>
      <c r="E90" s="332"/>
      <c r="F90" s="316"/>
      <c r="G90" s="316"/>
    </row>
    <row r="91" spans="1:7" x14ac:dyDescent="0.2">
      <c r="A91" s="316"/>
      <c r="B91" s="316"/>
      <c r="C91" s="316"/>
      <c r="D91" s="316"/>
      <c r="E91" s="332"/>
      <c r="F91" s="316"/>
      <c r="G91" s="316"/>
    </row>
    <row r="92" spans="1:7" x14ac:dyDescent="0.2">
      <c r="A92" s="316"/>
      <c r="B92" s="316"/>
      <c r="C92" s="316"/>
      <c r="D92" s="316"/>
      <c r="E92" s="332"/>
      <c r="F92" s="316"/>
      <c r="G92" s="316"/>
    </row>
    <row r="93" spans="1:7" x14ac:dyDescent="0.2">
      <c r="A93" s="316"/>
      <c r="B93" s="316"/>
      <c r="C93" s="316"/>
      <c r="D93" s="316"/>
      <c r="E93" s="332"/>
      <c r="F93" s="316"/>
      <c r="G93" s="316"/>
    </row>
    <row r="94" spans="1:7" x14ac:dyDescent="0.2">
      <c r="A94" s="316"/>
      <c r="B94" s="316"/>
      <c r="C94" s="316"/>
      <c r="D94" s="316"/>
      <c r="E94" s="332"/>
      <c r="F94" s="316"/>
      <c r="G94" s="316"/>
    </row>
    <row r="95" spans="1:7" x14ac:dyDescent="0.2">
      <c r="A95" s="316"/>
      <c r="B95" s="316"/>
      <c r="C95" s="316"/>
      <c r="D95" s="316"/>
      <c r="E95" s="332"/>
      <c r="F95" s="316"/>
      <c r="G95" s="316"/>
    </row>
    <row r="96" spans="1:7" x14ac:dyDescent="0.2">
      <c r="A96" s="316"/>
      <c r="B96" s="316"/>
      <c r="C96" s="316"/>
      <c r="D96" s="316"/>
      <c r="E96" s="332"/>
      <c r="F96" s="316"/>
      <c r="G96" s="316"/>
    </row>
    <row r="97" spans="1:7" x14ac:dyDescent="0.2">
      <c r="A97" s="316"/>
      <c r="B97" s="316"/>
      <c r="C97" s="316"/>
      <c r="D97" s="316"/>
      <c r="E97" s="332"/>
      <c r="F97" s="316"/>
      <c r="G97" s="316"/>
    </row>
    <row r="98" spans="1:7" x14ac:dyDescent="0.2">
      <c r="A98" s="316"/>
      <c r="B98" s="316"/>
      <c r="C98" s="316"/>
      <c r="D98" s="316"/>
      <c r="E98" s="332"/>
      <c r="F98" s="316"/>
      <c r="G98" s="316"/>
    </row>
    <row r="99" spans="1:7" x14ac:dyDescent="0.2">
      <c r="A99" s="316"/>
      <c r="B99" s="316"/>
      <c r="C99" s="316"/>
      <c r="D99" s="316"/>
      <c r="E99" s="332"/>
      <c r="F99" s="316"/>
      <c r="G99" s="316"/>
    </row>
    <row r="100" spans="1:7" x14ac:dyDescent="0.2">
      <c r="A100" s="316"/>
      <c r="B100" s="316"/>
      <c r="C100" s="316"/>
      <c r="D100" s="316"/>
      <c r="E100" s="332"/>
      <c r="F100" s="316"/>
      <c r="G100" s="316"/>
    </row>
    <row r="101" spans="1:7" x14ac:dyDescent="0.2">
      <c r="A101" s="316"/>
      <c r="B101" s="316"/>
      <c r="C101" s="316"/>
      <c r="D101" s="316"/>
      <c r="E101" s="332"/>
      <c r="F101" s="316"/>
      <c r="G101" s="316"/>
    </row>
    <row r="102" spans="1:7" x14ac:dyDescent="0.2">
      <c r="A102" s="316"/>
      <c r="B102" s="316"/>
      <c r="C102" s="316"/>
      <c r="D102" s="316"/>
      <c r="E102" s="332"/>
      <c r="F102" s="316"/>
      <c r="G102" s="316"/>
    </row>
  </sheetData>
  <mergeCells count="15">
    <mergeCell ref="C25:D25"/>
    <mergeCell ref="C14:D14"/>
    <mergeCell ref="C16:D16"/>
    <mergeCell ref="C18:D18"/>
    <mergeCell ref="C20:D20"/>
    <mergeCell ref="C22:D22"/>
    <mergeCell ref="C24:G24"/>
    <mergeCell ref="A1:G1"/>
    <mergeCell ref="A3:B3"/>
    <mergeCell ref="A4:B4"/>
    <mergeCell ref="E4:G4"/>
    <mergeCell ref="C9:G9"/>
    <mergeCell ref="C10:G10"/>
    <mergeCell ref="C11:D11"/>
    <mergeCell ref="C13:G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751</v>
      </c>
      <c r="D2" s="106" t="s">
        <v>752</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702</v>
      </c>
      <c r="B5" s="119"/>
      <c r="C5" s="120" t="s">
        <v>703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'S01 01-03 Rek'!E20</f>
        <v>0</v>
      </c>
      <c r="D15" s="161" t="str">
        <f>'S01 01-03 Rek'!A25</f>
        <v>Ztížené výrobní podmínky</v>
      </c>
      <c r="E15" s="162"/>
      <c r="F15" s="163"/>
      <c r="G15" s="160">
        <f>'S01 01-03 Rek'!I25</f>
        <v>0</v>
      </c>
    </row>
    <row r="16" spans="1:57" ht="15.95" customHeight="1" x14ac:dyDescent="0.2">
      <c r="A16" s="158" t="s">
        <v>52</v>
      </c>
      <c r="B16" s="159" t="s">
        <v>53</v>
      </c>
      <c r="C16" s="160">
        <f>'S01 01-03 Rek'!F20</f>
        <v>0</v>
      </c>
      <c r="D16" s="110" t="str">
        <f>'S01 01-03 Rek'!A26</f>
        <v>Oborová přirážka</v>
      </c>
      <c r="E16" s="164"/>
      <c r="F16" s="165"/>
      <c r="G16" s="160">
        <f>'S01 01-03 Rek'!I26</f>
        <v>0</v>
      </c>
    </row>
    <row r="17" spans="1:7" ht="15.95" customHeight="1" x14ac:dyDescent="0.2">
      <c r="A17" s="158" t="s">
        <v>54</v>
      </c>
      <c r="B17" s="159" t="s">
        <v>55</v>
      </c>
      <c r="C17" s="160">
        <f>'S01 01-03 Rek'!H20</f>
        <v>0</v>
      </c>
      <c r="D17" s="110" t="str">
        <f>'S01 01-03 Rek'!A27</f>
        <v>Přesun stavebních kapacit</v>
      </c>
      <c r="E17" s="164"/>
      <c r="F17" s="165"/>
      <c r="G17" s="160">
        <f>'S01 01-03 Rek'!I27</f>
        <v>0</v>
      </c>
    </row>
    <row r="18" spans="1:7" ht="15.95" customHeight="1" x14ac:dyDescent="0.2">
      <c r="A18" s="166" t="s">
        <v>56</v>
      </c>
      <c r="B18" s="167" t="s">
        <v>57</v>
      </c>
      <c r="C18" s="160">
        <f>'S01 01-03 Rek'!G20</f>
        <v>0</v>
      </c>
      <c r="D18" s="110" t="str">
        <f>'S01 01-03 Rek'!A28</f>
        <v>Mimostaveništní doprava</v>
      </c>
      <c r="E18" s="164"/>
      <c r="F18" s="165"/>
      <c r="G18" s="160">
        <f>'S01 01-03 Rek'!I28</f>
        <v>0</v>
      </c>
    </row>
    <row r="19" spans="1:7" ht="15.95" customHeight="1" x14ac:dyDescent="0.2">
      <c r="A19" s="168" t="s">
        <v>58</v>
      </c>
      <c r="B19" s="159"/>
      <c r="C19" s="160">
        <f>SUM(C15:C18)</f>
        <v>0</v>
      </c>
      <c r="D19" s="110" t="str">
        <f>'S01 01-03 Rek'!A29</f>
        <v>Zařízení staveniště</v>
      </c>
      <c r="E19" s="164"/>
      <c r="F19" s="165"/>
      <c r="G19" s="160">
        <f>'S01 01-03 Rek'!I29</f>
        <v>0</v>
      </c>
    </row>
    <row r="20" spans="1:7" ht="15.95" customHeight="1" x14ac:dyDescent="0.2">
      <c r="A20" s="168"/>
      <c r="B20" s="159"/>
      <c r="C20" s="160"/>
      <c r="D20" s="110" t="str">
        <f>'S01 01-03 Rek'!A30</f>
        <v>Provoz investora</v>
      </c>
      <c r="E20" s="164"/>
      <c r="F20" s="165"/>
      <c r="G20" s="160">
        <f>'S01 01-03 Rek'!I30</f>
        <v>0</v>
      </c>
    </row>
    <row r="21" spans="1:7" ht="15.95" customHeight="1" x14ac:dyDescent="0.2">
      <c r="A21" s="168" t="s">
        <v>29</v>
      </c>
      <c r="B21" s="159"/>
      <c r="C21" s="160">
        <f>'S01 01-03 Rek'!I20</f>
        <v>0</v>
      </c>
      <c r="D21" s="110" t="str">
        <f>'S01 01-03 Rek'!A31</f>
        <v>Kompletační činnost (IČD)</v>
      </c>
      <c r="E21" s="164"/>
      <c r="F21" s="165"/>
      <c r="G21" s="160">
        <f>'S01 01-03 Rek'!I31</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'S01 01-03 Rek'!H33</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BE84"/>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9" ht="13.5" thickTop="1" x14ac:dyDescent="0.2">
      <c r="A1" s="206" t="s">
        <v>2</v>
      </c>
      <c r="B1" s="207"/>
      <c r="C1" s="208" t="s">
        <v>106</v>
      </c>
      <c r="D1" s="209"/>
      <c r="E1" s="210"/>
      <c r="F1" s="209"/>
      <c r="G1" s="211" t="s">
        <v>75</v>
      </c>
      <c r="H1" s="212" t="s">
        <v>751</v>
      </c>
      <c r="I1" s="213"/>
    </row>
    <row r="2" spans="1:9" ht="13.5" thickBot="1" x14ac:dyDescent="0.25">
      <c r="A2" s="214" t="s">
        <v>76</v>
      </c>
      <c r="B2" s="215"/>
      <c r="C2" s="216" t="s">
        <v>704</v>
      </c>
      <c r="D2" s="217"/>
      <c r="E2" s="218"/>
      <c r="F2" s="217"/>
      <c r="G2" s="219" t="s">
        <v>752</v>
      </c>
      <c r="H2" s="220"/>
      <c r="I2" s="221"/>
    </row>
    <row r="3" spans="1:9" ht="13.5" thickTop="1" x14ac:dyDescent="0.2">
      <c r="F3" s="138"/>
    </row>
    <row r="4" spans="1:9" ht="19.5" customHeight="1" x14ac:dyDescent="0.25">
      <c r="A4" s="222" t="s">
        <v>77</v>
      </c>
      <c r="B4" s="223"/>
      <c r="C4" s="223"/>
      <c r="D4" s="223"/>
      <c r="E4" s="224"/>
      <c r="F4" s="223"/>
      <c r="G4" s="223"/>
      <c r="H4" s="223"/>
      <c r="I4" s="223"/>
    </row>
    <row r="5" spans="1:9" ht="13.5" thickBot="1" x14ac:dyDescent="0.25"/>
    <row r="6" spans="1:9" s="138" customFormat="1" ht="13.5" thickBot="1" x14ac:dyDescent="0.25">
      <c r="A6" s="225"/>
      <c r="B6" s="226" t="s">
        <v>78</v>
      </c>
      <c r="C6" s="226"/>
      <c r="D6" s="227"/>
      <c r="E6" s="228" t="s">
        <v>25</v>
      </c>
      <c r="F6" s="229" t="s">
        <v>26</v>
      </c>
      <c r="G6" s="229" t="s">
        <v>27</v>
      </c>
      <c r="H6" s="229" t="s">
        <v>28</v>
      </c>
      <c r="I6" s="230" t="s">
        <v>29</v>
      </c>
    </row>
    <row r="7" spans="1:9" s="138" customFormat="1" x14ac:dyDescent="0.2">
      <c r="A7" s="333" t="str">
        <f>'S01 01-03 Pol'!B7</f>
        <v>1</v>
      </c>
      <c r="B7" s="70" t="str">
        <f>'S01 01-03 Pol'!C7</f>
        <v>Zemní práce</v>
      </c>
      <c r="D7" s="231"/>
      <c r="E7" s="334">
        <f>'S01 01-03 Pol'!BA31</f>
        <v>0</v>
      </c>
      <c r="F7" s="335">
        <f>'S01 01-03 Pol'!BB31</f>
        <v>0</v>
      </c>
      <c r="G7" s="335">
        <f>'S01 01-03 Pol'!BC31</f>
        <v>0</v>
      </c>
      <c r="H7" s="335">
        <f>'S01 01-03 Pol'!BD31</f>
        <v>0</v>
      </c>
      <c r="I7" s="336">
        <f>'S01 01-03 Pol'!BE31</f>
        <v>0</v>
      </c>
    </row>
    <row r="8" spans="1:9" s="138" customFormat="1" x14ac:dyDescent="0.2">
      <c r="A8" s="333" t="str">
        <f>'S01 01-03 Pol'!B32</f>
        <v>2</v>
      </c>
      <c r="B8" s="70" t="str">
        <f>'S01 01-03 Pol'!C32</f>
        <v>Základy a zvláštní zakládání</v>
      </c>
      <c r="D8" s="231"/>
      <c r="E8" s="334">
        <f>'S01 01-03 Pol'!BA47</f>
        <v>0</v>
      </c>
      <c r="F8" s="335">
        <f>'S01 01-03 Pol'!BB47</f>
        <v>0</v>
      </c>
      <c r="G8" s="335">
        <f>'S01 01-03 Pol'!BC47</f>
        <v>0</v>
      </c>
      <c r="H8" s="335">
        <f>'S01 01-03 Pol'!BD47</f>
        <v>0</v>
      </c>
      <c r="I8" s="336">
        <f>'S01 01-03 Pol'!BE47</f>
        <v>0</v>
      </c>
    </row>
    <row r="9" spans="1:9" s="138" customFormat="1" x14ac:dyDescent="0.2">
      <c r="A9" s="333" t="str">
        <f>'S01 01-03 Pol'!B48</f>
        <v>3</v>
      </c>
      <c r="B9" s="70" t="str">
        <f>'S01 01-03 Pol'!C48</f>
        <v>Svislé a kompletní konstrukce</v>
      </c>
      <c r="D9" s="231"/>
      <c r="E9" s="334">
        <f>'S01 01-03 Pol'!BA61</f>
        <v>0</v>
      </c>
      <c r="F9" s="335">
        <f>'S01 01-03 Pol'!BB61</f>
        <v>0</v>
      </c>
      <c r="G9" s="335">
        <f>'S01 01-03 Pol'!BC61</f>
        <v>0</v>
      </c>
      <c r="H9" s="335">
        <f>'S01 01-03 Pol'!BD61</f>
        <v>0</v>
      </c>
      <c r="I9" s="336">
        <f>'S01 01-03 Pol'!BE61</f>
        <v>0</v>
      </c>
    </row>
    <row r="10" spans="1:9" s="138" customFormat="1" x14ac:dyDescent="0.2">
      <c r="A10" s="333" t="str">
        <f>'S01 01-03 Pol'!B62</f>
        <v>4</v>
      </c>
      <c r="B10" s="70" t="str">
        <f>'S01 01-03 Pol'!C62</f>
        <v>Vodorovné konstrukce</v>
      </c>
      <c r="D10" s="231"/>
      <c r="E10" s="334">
        <f>'S01 01-03 Pol'!BA88</f>
        <v>0</v>
      </c>
      <c r="F10" s="335">
        <f>'S01 01-03 Pol'!BB88</f>
        <v>0</v>
      </c>
      <c r="G10" s="335">
        <f>'S01 01-03 Pol'!BC88</f>
        <v>0</v>
      </c>
      <c r="H10" s="335">
        <f>'S01 01-03 Pol'!BD88</f>
        <v>0</v>
      </c>
      <c r="I10" s="336">
        <f>'S01 01-03 Pol'!BE88</f>
        <v>0</v>
      </c>
    </row>
    <row r="11" spans="1:9" s="138" customFormat="1" x14ac:dyDescent="0.2">
      <c r="A11" s="333" t="str">
        <f>'S01 01-03 Pol'!B89</f>
        <v>5</v>
      </c>
      <c r="B11" s="70" t="str">
        <f>'S01 01-03 Pol'!C89</f>
        <v>Komunikace</v>
      </c>
      <c r="D11" s="231"/>
      <c r="E11" s="334">
        <f>'S01 01-03 Pol'!BA95</f>
        <v>0</v>
      </c>
      <c r="F11" s="335">
        <f>'S01 01-03 Pol'!BB95</f>
        <v>0</v>
      </c>
      <c r="G11" s="335">
        <f>'S01 01-03 Pol'!BC95</f>
        <v>0</v>
      </c>
      <c r="H11" s="335">
        <f>'S01 01-03 Pol'!BD95</f>
        <v>0</v>
      </c>
      <c r="I11" s="336">
        <f>'S01 01-03 Pol'!BE95</f>
        <v>0</v>
      </c>
    </row>
    <row r="12" spans="1:9" s="138" customFormat="1" x14ac:dyDescent="0.2">
      <c r="A12" s="333" t="str">
        <f>'S01 01-03 Pol'!B96</f>
        <v>62</v>
      </c>
      <c r="B12" s="70" t="str">
        <f>'S01 01-03 Pol'!C96</f>
        <v>Úpravy povrchů vnější</v>
      </c>
      <c r="D12" s="231"/>
      <c r="E12" s="334">
        <f>'S01 01-03 Pol'!BA103</f>
        <v>0</v>
      </c>
      <c r="F12" s="335">
        <f>'S01 01-03 Pol'!BB103</f>
        <v>0</v>
      </c>
      <c r="G12" s="335">
        <f>'S01 01-03 Pol'!BC103</f>
        <v>0</v>
      </c>
      <c r="H12" s="335">
        <f>'S01 01-03 Pol'!BD103</f>
        <v>0</v>
      </c>
      <c r="I12" s="336">
        <f>'S01 01-03 Pol'!BE103</f>
        <v>0</v>
      </c>
    </row>
    <row r="13" spans="1:9" s="138" customFormat="1" x14ac:dyDescent="0.2">
      <c r="A13" s="333" t="str">
        <f>'S01 01-03 Pol'!B104</f>
        <v>63</v>
      </c>
      <c r="B13" s="70" t="str">
        <f>'S01 01-03 Pol'!C104</f>
        <v>Podlahy a podlahové konstrukce</v>
      </c>
      <c r="D13" s="231"/>
      <c r="E13" s="334">
        <f>'S01 01-03 Pol'!BA108</f>
        <v>0</v>
      </c>
      <c r="F13" s="335">
        <f>'S01 01-03 Pol'!BB108</f>
        <v>0</v>
      </c>
      <c r="G13" s="335">
        <f>'S01 01-03 Pol'!BC108</f>
        <v>0</v>
      </c>
      <c r="H13" s="335">
        <f>'S01 01-03 Pol'!BD108</f>
        <v>0</v>
      </c>
      <c r="I13" s="336">
        <f>'S01 01-03 Pol'!BE108</f>
        <v>0</v>
      </c>
    </row>
    <row r="14" spans="1:9" s="138" customFormat="1" x14ac:dyDescent="0.2">
      <c r="A14" s="333" t="str">
        <f>'S01 01-03 Pol'!B109</f>
        <v>96</v>
      </c>
      <c r="B14" s="70" t="str">
        <f>'S01 01-03 Pol'!C109</f>
        <v>Bourání konstrukcí</v>
      </c>
      <c r="D14" s="231"/>
      <c r="E14" s="334">
        <f>'S01 01-03 Pol'!BA122</f>
        <v>0</v>
      </c>
      <c r="F14" s="335">
        <f>'S01 01-03 Pol'!BB122</f>
        <v>0</v>
      </c>
      <c r="G14" s="335">
        <f>'S01 01-03 Pol'!BC122</f>
        <v>0</v>
      </c>
      <c r="H14" s="335">
        <f>'S01 01-03 Pol'!BD122</f>
        <v>0</v>
      </c>
      <c r="I14" s="336">
        <f>'S01 01-03 Pol'!BE122</f>
        <v>0</v>
      </c>
    </row>
    <row r="15" spans="1:9" s="138" customFormat="1" x14ac:dyDescent="0.2">
      <c r="A15" s="333" t="str">
        <f>'S01 01-03 Pol'!B123</f>
        <v>99</v>
      </c>
      <c r="B15" s="70" t="str">
        <f>'S01 01-03 Pol'!C123</f>
        <v>Staveništní přesun hmot</v>
      </c>
      <c r="D15" s="231"/>
      <c r="E15" s="334">
        <f>'S01 01-03 Pol'!BA125</f>
        <v>0</v>
      </c>
      <c r="F15" s="335">
        <f>'S01 01-03 Pol'!BB125</f>
        <v>0</v>
      </c>
      <c r="G15" s="335">
        <f>'S01 01-03 Pol'!BC125</f>
        <v>0</v>
      </c>
      <c r="H15" s="335">
        <f>'S01 01-03 Pol'!BD125</f>
        <v>0</v>
      </c>
      <c r="I15" s="336">
        <f>'S01 01-03 Pol'!BE125</f>
        <v>0</v>
      </c>
    </row>
    <row r="16" spans="1:9" s="138" customFormat="1" x14ac:dyDescent="0.2">
      <c r="A16" s="333" t="str">
        <f>'S01 01-03 Pol'!B126</f>
        <v>711</v>
      </c>
      <c r="B16" s="70" t="str">
        <f>'S01 01-03 Pol'!C126</f>
        <v>Izolace proti vodě</v>
      </c>
      <c r="D16" s="231"/>
      <c r="E16" s="334">
        <f>'S01 01-03 Pol'!BA149</f>
        <v>0</v>
      </c>
      <c r="F16" s="335">
        <f>'S01 01-03 Pol'!BB149</f>
        <v>0</v>
      </c>
      <c r="G16" s="335">
        <f>'S01 01-03 Pol'!BC149</f>
        <v>0</v>
      </c>
      <c r="H16" s="335">
        <f>'S01 01-03 Pol'!BD149</f>
        <v>0</v>
      </c>
      <c r="I16" s="336">
        <f>'S01 01-03 Pol'!BE149</f>
        <v>0</v>
      </c>
    </row>
    <row r="17" spans="1:57" s="138" customFormat="1" x14ac:dyDescent="0.2">
      <c r="A17" s="333" t="str">
        <f>'S01 01-03 Pol'!B150</f>
        <v>767</v>
      </c>
      <c r="B17" s="70" t="str">
        <f>'S01 01-03 Pol'!C150</f>
        <v>Konstrukce zámečnické</v>
      </c>
      <c r="D17" s="231"/>
      <c r="E17" s="334">
        <f>'S01 01-03 Pol'!BA188</f>
        <v>0</v>
      </c>
      <c r="F17" s="335">
        <f>'S01 01-03 Pol'!BB188</f>
        <v>0</v>
      </c>
      <c r="G17" s="335">
        <f>'S01 01-03 Pol'!BC188</f>
        <v>0</v>
      </c>
      <c r="H17" s="335">
        <f>'S01 01-03 Pol'!BD188</f>
        <v>0</v>
      </c>
      <c r="I17" s="336">
        <f>'S01 01-03 Pol'!BE188</f>
        <v>0</v>
      </c>
    </row>
    <row r="18" spans="1:57" s="138" customFormat="1" x14ac:dyDescent="0.2">
      <c r="A18" s="333" t="str">
        <f>'S01 01-03 Pol'!B189</f>
        <v>771</v>
      </c>
      <c r="B18" s="70" t="str">
        <f>'S01 01-03 Pol'!C189</f>
        <v>Podlahy z dlaždic a obklady</v>
      </c>
      <c r="D18" s="231"/>
      <c r="E18" s="334">
        <f>'S01 01-03 Pol'!BA222</f>
        <v>0</v>
      </c>
      <c r="F18" s="335">
        <f>'S01 01-03 Pol'!BB222</f>
        <v>0</v>
      </c>
      <c r="G18" s="335">
        <f>'S01 01-03 Pol'!BC222</f>
        <v>0</v>
      </c>
      <c r="H18" s="335">
        <f>'S01 01-03 Pol'!BD222</f>
        <v>0</v>
      </c>
      <c r="I18" s="336">
        <f>'S01 01-03 Pol'!BE222</f>
        <v>0</v>
      </c>
    </row>
    <row r="19" spans="1:57" s="138" customFormat="1" ht="13.5" thickBot="1" x14ac:dyDescent="0.25">
      <c r="A19" s="333" t="str">
        <f>'S01 01-03 Pol'!B223</f>
        <v>D96</v>
      </c>
      <c r="B19" s="70" t="str">
        <f>'S01 01-03 Pol'!C223</f>
        <v>Přesuny suti a vybouraných hmot</v>
      </c>
      <c r="D19" s="231"/>
      <c r="E19" s="334">
        <f>'S01 01-03 Pol'!BA228</f>
        <v>0</v>
      </c>
      <c r="F19" s="335">
        <f>'S01 01-03 Pol'!BB228</f>
        <v>0</v>
      </c>
      <c r="G19" s="335">
        <f>'S01 01-03 Pol'!BC228</f>
        <v>0</v>
      </c>
      <c r="H19" s="335">
        <f>'S01 01-03 Pol'!BD228</f>
        <v>0</v>
      </c>
      <c r="I19" s="336">
        <f>'S01 01-03 Pol'!BE228</f>
        <v>0</v>
      </c>
    </row>
    <row r="20" spans="1:57" s="14" customFormat="1" ht="13.5" thickBot="1" x14ac:dyDescent="0.25">
      <c r="A20" s="232"/>
      <c r="B20" s="233" t="s">
        <v>79</v>
      </c>
      <c r="C20" s="233"/>
      <c r="D20" s="234"/>
      <c r="E20" s="235">
        <f>SUM(E7:E19)</f>
        <v>0</v>
      </c>
      <c r="F20" s="236">
        <f>SUM(F7:F19)</f>
        <v>0</v>
      </c>
      <c r="G20" s="236">
        <f>SUM(G7:G19)</f>
        <v>0</v>
      </c>
      <c r="H20" s="236">
        <f>SUM(H7:H19)</f>
        <v>0</v>
      </c>
      <c r="I20" s="237">
        <f>SUM(I7:I19)</f>
        <v>0</v>
      </c>
    </row>
    <row r="21" spans="1:57" x14ac:dyDescent="0.2">
      <c r="A21" s="138"/>
      <c r="B21" s="138"/>
      <c r="C21" s="138"/>
      <c r="D21" s="138"/>
      <c r="E21" s="138"/>
      <c r="F21" s="138"/>
      <c r="G21" s="138"/>
      <c r="H21" s="138"/>
      <c r="I21" s="138"/>
    </row>
    <row r="22" spans="1:57" ht="19.5" customHeight="1" x14ac:dyDescent="0.25">
      <c r="A22" s="223" t="s">
        <v>80</v>
      </c>
      <c r="B22" s="223"/>
      <c r="C22" s="223"/>
      <c r="D22" s="223"/>
      <c r="E22" s="223"/>
      <c r="F22" s="223"/>
      <c r="G22" s="238"/>
      <c r="H22" s="223"/>
      <c r="I22" s="223"/>
      <c r="BA22" s="144"/>
      <c r="BB22" s="144"/>
      <c r="BC22" s="144"/>
      <c r="BD22" s="144"/>
      <c r="BE22" s="144"/>
    </row>
    <row r="23" spans="1:57" ht="13.5" thickBot="1" x14ac:dyDescent="0.25"/>
    <row r="24" spans="1:57" x14ac:dyDescent="0.2">
      <c r="A24" s="176" t="s">
        <v>81</v>
      </c>
      <c r="B24" s="177"/>
      <c r="C24" s="177"/>
      <c r="D24" s="239"/>
      <c r="E24" s="240" t="s">
        <v>82</v>
      </c>
      <c r="F24" s="241" t="s">
        <v>12</v>
      </c>
      <c r="G24" s="242" t="s">
        <v>83</v>
      </c>
      <c r="H24" s="243"/>
      <c r="I24" s="244" t="s">
        <v>82</v>
      </c>
    </row>
    <row r="25" spans="1:57" x14ac:dyDescent="0.2">
      <c r="A25" s="168" t="s">
        <v>145</v>
      </c>
      <c r="B25" s="159"/>
      <c r="C25" s="159"/>
      <c r="D25" s="245"/>
      <c r="E25" s="246"/>
      <c r="F25" s="247"/>
      <c r="G25" s="248">
        <v>0</v>
      </c>
      <c r="H25" s="249"/>
      <c r="I25" s="250">
        <f>E25+F25*G25/100</f>
        <v>0</v>
      </c>
      <c r="BA25" s="1">
        <v>0</v>
      </c>
    </row>
    <row r="26" spans="1:57" x14ac:dyDescent="0.2">
      <c r="A26" s="168" t="s">
        <v>146</v>
      </c>
      <c r="B26" s="159"/>
      <c r="C26" s="159"/>
      <c r="D26" s="245"/>
      <c r="E26" s="246"/>
      <c r="F26" s="247"/>
      <c r="G26" s="248">
        <v>0</v>
      </c>
      <c r="H26" s="249"/>
      <c r="I26" s="250">
        <f>E26+F26*G26/100</f>
        <v>0</v>
      </c>
      <c r="BA26" s="1">
        <v>0</v>
      </c>
    </row>
    <row r="27" spans="1:57" x14ac:dyDescent="0.2">
      <c r="A27" s="168" t="s">
        <v>147</v>
      </c>
      <c r="B27" s="159"/>
      <c r="C27" s="159"/>
      <c r="D27" s="245"/>
      <c r="E27" s="246"/>
      <c r="F27" s="247"/>
      <c r="G27" s="248">
        <v>0</v>
      </c>
      <c r="H27" s="249"/>
      <c r="I27" s="250">
        <f>E27+F27*G27/100</f>
        <v>0</v>
      </c>
      <c r="BA27" s="1">
        <v>0</v>
      </c>
    </row>
    <row r="28" spans="1:57" x14ac:dyDescent="0.2">
      <c r="A28" s="168" t="s">
        <v>148</v>
      </c>
      <c r="B28" s="159"/>
      <c r="C28" s="159"/>
      <c r="D28" s="245"/>
      <c r="E28" s="246"/>
      <c r="F28" s="247"/>
      <c r="G28" s="248">
        <v>0</v>
      </c>
      <c r="H28" s="249"/>
      <c r="I28" s="250">
        <f>E28+F28*G28/100</f>
        <v>0</v>
      </c>
      <c r="BA28" s="1">
        <v>0</v>
      </c>
    </row>
    <row r="29" spans="1:57" x14ac:dyDescent="0.2">
      <c r="A29" s="168" t="s">
        <v>149</v>
      </c>
      <c r="B29" s="159"/>
      <c r="C29" s="159"/>
      <c r="D29" s="245"/>
      <c r="E29" s="246"/>
      <c r="F29" s="247"/>
      <c r="G29" s="248">
        <v>0</v>
      </c>
      <c r="H29" s="249"/>
      <c r="I29" s="250">
        <f>E29+F29*G29/100</f>
        <v>0</v>
      </c>
      <c r="BA29" s="1">
        <v>1</v>
      </c>
    </row>
    <row r="30" spans="1:57" x14ac:dyDescent="0.2">
      <c r="A30" s="168" t="s">
        <v>150</v>
      </c>
      <c r="B30" s="159"/>
      <c r="C30" s="159"/>
      <c r="D30" s="245"/>
      <c r="E30" s="246"/>
      <c r="F30" s="247"/>
      <c r="G30" s="248">
        <v>0</v>
      </c>
      <c r="H30" s="249"/>
      <c r="I30" s="250">
        <f>E30+F30*G30/100</f>
        <v>0</v>
      </c>
      <c r="BA30" s="1">
        <v>1</v>
      </c>
    </row>
    <row r="31" spans="1:57" x14ac:dyDescent="0.2">
      <c r="A31" s="168" t="s">
        <v>151</v>
      </c>
      <c r="B31" s="159"/>
      <c r="C31" s="159"/>
      <c r="D31" s="245"/>
      <c r="E31" s="246"/>
      <c r="F31" s="247"/>
      <c r="G31" s="248">
        <v>0</v>
      </c>
      <c r="H31" s="249"/>
      <c r="I31" s="250">
        <f>E31+F31*G31/100</f>
        <v>0</v>
      </c>
      <c r="BA31" s="1">
        <v>2</v>
      </c>
    </row>
    <row r="32" spans="1:57" x14ac:dyDescent="0.2">
      <c r="A32" s="168" t="s">
        <v>152</v>
      </c>
      <c r="B32" s="159"/>
      <c r="C32" s="159"/>
      <c r="D32" s="245"/>
      <c r="E32" s="246"/>
      <c r="F32" s="247"/>
      <c r="G32" s="248">
        <v>0</v>
      </c>
      <c r="H32" s="249"/>
      <c r="I32" s="250">
        <f>E32+F32*G32/100</f>
        <v>0</v>
      </c>
      <c r="BA32" s="1">
        <v>2</v>
      </c>
    </row>
    <row r="33" spans="1:9" ht="13.5" thickBot="1" x14ac:dyDescent="0.25">
      <c r="A33" s="251"/>
      <c r="B33" s="252" t="s">
        <v>84</v>
      </c>
      <c r="C33" s="253"/>
      <c r="D33" s="254"/>
      <c r="E33" s="255"/>
      <c r="F33" s="256"/>
      <c r="G33" s="256"/>
      <c r="H33" s="257">
        <f>SUM(I25:I32)</f>
        <v>0</v>
      </c>
      <c r="I33" s="258"/>
    </row>
    <row r="35" spans="1:9" x14ac:dyDescent="0.2">
      <c r="B35" s="14"/>
      <c r="F35" s="259"/>
      <c r="G35" s="260"/>
      <c r="H35" s="260"/>
      <c r="I35" s="54"/>
    </row>
    <row r="36" spans="1:9" x14ac:dyDescent="0.2">
      <c r="F36" s="259"/>
      <c r="G36" s="260"/>
      <c r="H36" s="260"/>
      <c r="I36" s="54"/>
    </row>
    <row r="37" spans="1:9" x14ac:dyDescent="0.2">
      <c r="F37" s="259"/>
      <c r="G37" s="260"/>
      <c r="H37" s="260"/>
      <c r="I37" s="54"/>
    </row>
    <row r="38" spans="1:9" x14ac:dyDescent="0.2">
      <c r="F38" s="259"/>
      <c r="G38" s="260"/>
      <c r="H38" s="260"/>
      <c r="I38" s="54"/>
    </row>
    <row r="39" spans="1:9" x14ac:dyDescent="0.2">
      <c r="F39" s="259"/>
      <c r="G39" s="260"/>
      <c r="H39" s="260"/>
      <c r="I39" s="54"/>
    </row>
    <row r="40" spans="1:9" x14ac:dyDescent="0.2">
      <c r="F40" s="259"/>
      <c r="G40" s="260"/>
      <c r="H40" s="260"/>
      <c r="I40" s="54"/>
    </row>
    <row r="41" spans="1:9" x14ac:dyDescent="0.2">
      <c r="F41" s="259"/>
      <c r="G41" s="260"/>
      <c r="H41" s="260"/>
      <c r="I41" s="54"/>
    </row>
    <row r="42" spans="1:9" x14ac:dyDescent="0.2">
      <c r="F42" s="259"/>
      <c r="G42" s="260"/>
      <c r="H42" s="260"/>
      <c r="I42" s="54"/>
    </row>
    <row r="43" spans="1:9" x14ac:dyDescent="0.2">
      <c r="F43" s="259"/>
      <c r="G43" s="260"/>
      <c r="H43" s="260"/>
      <c r="I43" s="54"/>
    </row>
    <row r="44" spans="1:9" x14ac:dyDescent="0.2">
      <c r="F44" s="259"/>
      <c r="G44" s="260"/>
      <c r="H44" s="260"/>
      <c r="I44" s="54"/>
    </row>
    <row r="45" spans="1:9" x14ac:dyDescent="0.2">
      <c r="F45" s="259"/>
      <c r="G45" s="260"/>
      <c r="H45" s="260"/>
      <c r="I45" s="54"/>
    </row>
    <row r="46" spans="1:9" x14ac:dyDescent="0.2">
      <c r="F46" s="259"/>
      <c r="G46" s="260"/>
      <c r="H46" s="260"/>
      <c r="I46" s="54"/>
    </row>
    <row r="47" spans="1:9" x14ac:dyDescent="0.2">
      <c r="F47" s="259"/>
      <c r="G47" s="260"/>
      <c r="H47" s="260"/>
      <c r="I47" s="54"/>
    </row>
    <row r="48" spans="1: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row r="78" spans="6:9" x14ac:dyDescent="0.2">
      <c r="F78" s="259"/>
      <c r="G78" s="260"/>
      <c r="H78" s="260"/>
      <c r="I78" s="54"/>
    </row>
    <row r="79" spans="6:9" x14ac:dyDescent="0.2">
      <c r="F79" s="259"/>
      <c r="G79" s="260"/>
      <c r="H79" s="260"/>
      <c r="I79" s="54"/>
    </row>
    <row r="80" spans="6:9" x14ac:dyDescent="0.2">
      <c r="F80" s="259"/>
      <c r="G80" s="260"/>
      <c r="H80" s="260"/>
      <c r="I80" s="54"/>
    </row>
    <row r="81" spans="6:9" x14ac:dyDescent="0.2">
      <c r="F81" s="259"/>
      <c r="G81" s="260"/>
      <c r="H81" s="260"/>
      <c r="I81" s="54"/>
    </row>
    <row r="82" spans="6:9" x14ac:dyDescent="0.2">
      <c r="F82" s="259"/>
      <c r="G82" s="260"/>
      <c r="H82" s="260"/>
      <c r="I82" s="54"/>
    </row>
    <row r="83" spans="6:9" x14ac:dyDescent="0.2">
      <c r="F83" s="259"/>
      <c r="G83" s="260"/>
      <c r="H83" s="260"/>
      <c r="I83" s="54"/>
    </row>
    <row r="84" spans="6:9" x14ac:dyDescent="0.2">
      <c r="F84" s="259"/>
      <c r="G84" s="260"/>
      <c r="H84" s="260"/>
      <c r="I84" s="54"/>
    </row>
  </sheetData>
  <mergeCells count="4">
    <mergeCell ref="A1:B1"/>
    <mergeCell ref="A2:B2"/>
    <mergeCell ref="G2:I2"/>
    <mergeCell ref="H33:I3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CB301"/>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'S01 01-03 Rek'!H1</f>
        <v>01-03</v>
      </c>
      <c r="G3" s="269"/>
    </row>
    <row r="4" spans="1:80" ht="13.5" thickBot="1" x14ac:dyDescent="0.25">
      <c r="A4" s="270" t="s">
        <v>76</v>
      </c>
      <c r="B4" s="215"/>
      <c r="C4" s="216" t="s">
        <v>704</v>
      </c>
      <c r="D4" s="271"/>
      <c r="E4" s="272" t="str">
        <f>'S01 01-03 Rek'!G2</f>
        <v>Stavební úpravy - schodiště + rampa</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278</v>
      </c>
      <c r="C8" s="296" t="s">
        <v>279</v>
      </c>
      <c r="D8" s="297" t="s">
        <v>195</v>
      </c>
      <c r="E8" s="298">
        <v>12</v>
      </c>
      <c r="F8" s="298">
        <v>0</v>
      </c>
      <c r="G8" s="299">
        <f>E8*F8</f>
        <v>0</v>
      </c>
      <c r="H8" s="300">
        <v>0</v>
      </c>
      <c r="I8" s="301">
        <f>E8*H8</f>
        <v>0</v>
      </c>
      <c r="J8" s="300">
        <v>-0.13800000000000001</v>
      </c>
      <c r="K8" s="301">
        <f>E8*J8</f>
        <v>-1.6560000000000001</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753</v>
      </c>
      <c r="D9" s="311"/>
      <c r="E9" s="312">
        <v>12</v>
      </c>
      <c r="F9" s="313"/>
      <c r="G9" s="314"/>
      <c r="H9" s="315"/>
      <c r="I9" s="307"/>
      <c r="J9" s="316"/>
      <c r="K9" s="307"/>
      <c r="M9" s="308" t="s">
        <v>753</v>
      </c>
      <c r="O9" s="293"/>
    </row>
    <row r="10" spans="1:80" x14ac:dyDescent="0.2">
      <c r="A10" s="294">
        <v>2</v>
      </c>
      <c r="B10" s="295" t="s">
        <v>754</v>
      </c>
      <c r="C10" s="296" t="s">
        <v>755</v>
      </c>
      <c r="D10" s="297" t="s">
        <v>195</v>
      </c>
      <c r="E10" s="298">
        <v>12</v>
      </c>
      <c r="F10" s="298">
        <v>0</v>
      </c>
      <c r="G10" s="299">
        <f>E10*F10</f>
        <v>0</v>
      </c>
      <c r="H10" s="300">
        <v>0</v>
      </c>
      <c r="I10" s="301">
        <f>E10*H10</f>
        <v>0</v>
      </c>
      <c r="J10" s="300">
        <v>-0.40799999999999997</v>
      </c>
      <c r="K10" s="301">
        <f>E10*J10</f>
        <v>-4.8959999999999999</v>
      </c>
      <c r="O10" s="293">
        <v>2</v>
      </c>
      <c r="AA10" s="262">
        <v>1</v>
      </c>
      <c r="AB10" s="262">
        <v>1</v>
      </c>
      <c r="AC10" s="262">
        <v>1</v>
      </c>
      <c r="AZ10" s="262">
        <v>1</v>
      </c>
      <c r="BA10" s="262">
        <f>IF(AZ10=1,G10,0)</f>
        <v>0</v>
      </c>
      <c r="BB10" s="262">
        <f>IF(AZ10=2,G10,0)</f>
        <v>0</v>
      </c>
      <c r="BC10" s="262">
        <f>IF(AZ10=3,G10,0)</f>
        <v>0</v>
      </c>
      <c r="BD10" s="262">
        <f>IF(AZ10=4,G10,0)</f>
        <v>0</v>
      </c>
      <c r="BE10" s="262">
        <f>IF(AZ10=5,G10,0)</f>
        <v>0</v>
      </c>
      <c r="CA10" s="293">
        <v>1</v>
      </c>
      <c r="CB10" s="293">
        <v>1</v>
      </c>
    </row>
    <row r="11" spans="1:80" x14ac:dyDescent="0.2">
      <c r="A11" s="302"/>
      <c r="B11" s="309"/>
      <c r="C11" s="310" t="s">
        <v>756</v>
      </c>
      <c r="D11" s="311"/>
      <c r="E11" s="312">
        <v>12</v>
      </c>
      <c r="F11" s="313"/>
      <c r="G11" s="314"/>
      <c r="H11" s="315"/>
      <c r="I11" s="307"/>
      <c r="J11" s="316"/>
      <c r="K11" s="307"/>
      <c r="M11" s="308" t="s">
        <v>756</v>
      </c>
      <c r="O11" s="293"/>
    </row>
    <row r="12" spans="1:80" x14ac:dyDescent="0.2">
      <c r="A12" s="294">
        <v>3</v>
      </c>
      <c r="B12" s="295" t="s">
        <v>198</v>
      </c>
      <c r="C12" s="296" t="s">
        <v>199</v>
      </c>
      <c r="D12" s="297" t="s">
        <v>195</v>
      </c>
      <c r="E12" s="298">
        <v>31.5</v>
      </c>
      <c r="F12" s="298">
        <v>0</v>
      </c>
      <c r="G12" s="299">
        <f>E12*F12</f>
        <v>0</v>
      </c>
      <c r="H12" s="300">
        <v>0</v>
      </c>
      <c r="I12" s="301">
        <f>E12*H12</f>
        <v>0</v>
      </c>
      <c r="J12" s="300">
        <v>-0.16</v>
      </c>
      <c r="K12" s="301">
        <f>E12*J12</f>
        <v>-5.04</v>
      </c>
      <c r="O12" s="293">
        <v>2</v>
      </c>
      <c r="AA12" s="262">
        <v>1</v>
      </c>
      <c r="AB12" s="262">
        <v>1</v>
      </c>
      <c r="AC12" s="262">
        <v>1</v>
      </c>
      <c r="AZ12" s="262">
        <v>1</v>
      </c>
      <c r="BA12" s="262">
        <f>IF(AZ12=1,G12,0)</f>
        <v>0</v>
      </c>
      <c r="BB12" s="262">
        <f>IF(AZ12=2,G12,0)</f>
        <v>0</v>
      </c>
      <c r="BC12" s="262">
        <f>IF(AZ12=3,G12,0)</f>
        <v>0</v>
      </c>
      <c r="BD12" s="262">
        <f>IF(AZ12=4,G12,0)</f>
        <v>0</v>
      </c>
      <c r="BE12" s="262">
        <f>IF(AZ12=5,G12,0)</f>
        <v>0</v>
      </c>
      <c r="CA12" s="293">
        <v>1</v>
      </c>
      <c r="CB12" s="293">
        <v>1</v>
      </c>
    </row>
    <row r="13" spans="1:80" x14ac:dyDescent="0.2">
      <c r="A13" s="302"/>
      <c r="B13" s="309"/>
      <c r="C13" s="310" t="s">
        <v>757</v>
      </c>
      <c r="D13" s="311"/>
      <c r="E13" s="312">
        <v>31.5</v>
      </c>
      <c r="F13" s="313"/>
      <c r="G13" s="314"/>
      <c r="H13" s="315"/>
      <c r="I13" s="307"/>
      <c r="J13" s="316"/>
      <c r="K13" s="307"/>
      <c r="M13" s="308" t="s">
        <v>757</v>
      </c>
      <c r="O13" s="293"/>
    </row>
    <row r="14" spans="1:80" x14ac:dyDescent="0.2">
      <c r="A14" s="294">
        <v>4</v>
      </c>
      <c r="B14" s="295" t="s">
        <v>758</v>
      </c>
      <c r="C14" s="296" t="s">
        <v>759</v>
      </c>
      <c r="D14" s="297" t="s">
        <v>195</v>
      </c>
      <c r="E14" s="298">
        <v>7.5</v>
      </c>
      <c r="F14" s="298">
        <v>0</v>
      </c>
      <c r="G14" s="299">
        <f>E14*F14</f>
        <v>0</v>
      </c>
      <c r="H14" s="300">
        <v>0</v>
      </c>
      <c r="I14" s="301">
        <f>E14*H14</f>
        <v>0</v>
      </c>
      <c r="J14" s="300">
        <v>-0.22</v>
      </c>
      <c r="K14" s="301">
        <f>E14*J14</f>
        <v>-1.65</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x14ac:dyDescent="0.2">
      <c r="A15" s="302"/>
      <c r="B15" s="309"/>
      <c r="C15" s="310" t="s">
        <v>760</v>
      </c>
      <c r="D15" s="311"/>
      <c r="E15" s="312">
        <v>7.5</v>
      </c>
      <c r="F15" s="313"/>
      <c r="G15" s="314"/>
      <c r="H15" s="315"/>
      <c r="I15" s="307"/>
      <c r="J15" s="316"/>
      <c r="K15" s="307"/>
      <c r="M15" s="308" t="s">
        <v>760</v>
      </c>
      <c r="O15" s="293"/>
    </row>
    <row r="16" spans="1:80" x14ac:dyDescent="0.2">
      <c r="A16" s="294">
        <v>5</v>
      </c>
      <c r="B16" s="295" t="s">
        <v>761</v>
      </c>
      <c r="C16" s="296" t="s">
        <v>762</v>
      </c>
      <c r="D16" s="297" t="s">
        <v>233</v>
      </c>
      <c r="E16" s="298">
        <v>30.1</v>
      </c>
      <c r="F16" s="298">
        <v>0</v>
      </c>
      <c r="G16" s="299">
        <f>E16*F16</f>
        <v>0</v>
      </c>
      <c r="H16" s="300">
        <v>0</v>
      </c>
      <c r="I16" s="301">
        <f>E16*H16</f>
        <v>0</v>
      </c>
      <c r="J16" s="300">
        <v>0</v>
      </c>
      <c r="K16" s="301">
        <f>E16*J16</f>
        <v>0</v>
      </c>
      <c r="O16" s="293">
        <v>2</v>
      </c>
      <c r="AA16" s="262">
        <v>1</v>
      </c>
      <c r="AB16" s="262">
        <v>1</v>
      </c>
      <c r="AC16" s="262">
        <v>1</v>
      </c>
      <c r="AZ16" s="262">
        <v>1</v>
      </c>
      <c r="BA16" s="262">
        <f>IF(AZ16=1,G16,0)</f>
        <v>0</v>
      </c>
      <c r="BB16" s="262">
        <f>IF(AZ16=2,G16,0)</f>
        <v>0</v>
      </c>
      <c r="BC16" s="262">
        <f>IF(AZ16=3,G16,0)</f>
        <v>0</v>
      </c>
      <c r="BD16" s="262">
        <f>IF(AZ16=4,G16,0)</f>
        <v>0</v>
      </c>
      <c r="BE16" s="262">
        <f>IF(AZ16=5,G16,0)</f>
        <v>0</v>
      </c>
      <c r="CA16" s="293">
        <v>1</v>
      </c>
      <c r="CB16" s="293">
        <v>1</v>
      </c>
    </row>
    <row r="17" spans="1:80" x14ac:dyDescent="0.2">
      <c r="A17" s="302"/>
      <c r="B17" s="303"/>
      <c r="C17" s="304" t="s">
        <v>520</v>
      </c>
      <c r="D17" s="305"/>
      <c r="E17" s="305"/>
      <c r="F17" s="305"/>
      <c r="G17" s="306"/>
      <c r="I17" s="307"/>
      <c r="K17" s="307"/>
      <c r="L17" s="308" t="s">
        <v>520</v>
      </c>
      <c r="O17" s="293">
        <v>3</v>
      </c>
    </row>
    <row r="18" spans="1:80" x14ac:dyDescent="0.2">
      <c r="A18" s="302"/>
      <c r="B18" s="309"/>
      <c r="C18" s="310" t="s">
        <v>763</v>
      </c>
      <c r="D18" s="311"/>
      <c r="E18" s="312">
        <v>30.1</v>
      </c>
      <c r="F18" s="313"/>
      <c r="G18" s="314"/>
      <c r="H18" s="315"/>
      <c r="I18" s="307"/>
      <c r="J18" s="316"/>
      <c r="K18" s="307"/>
      <c r="M18" s="308" t="s">
        <v>763</v>
      </c>
      <c r="O18" s="293"/>
    </row>
    <row r="19" spans="1:80" x14ac:dyDescent="0.2">
      <c r="A19" s="294">
        <v>6</v>
      </c>
      <c r="B19" s="295" t="s">
        <v>764</v>
      </c>
      <c r="C19" s="296" t="s">
        <v>765</v>
      </c>
      <c r="D19" s="297" t="s">
        <v>233</v>
      </c>
      <c r="E19" s="298">
        <v>30.1</v>
      </c>
      <c r="F19" s="298">
        <v>0</v>
      </c>
      <c r="G19" s="299">
        <f>E19*F19</f>
        <v>0</v>
      </c>
      <c r="H19" s="300">
        <v>0</v>
      </c>
      <c r="I19" s="301">
        <f>E19*H19</f>
        <v>0</v>
      </c>
      <c r="J19" s="300">
        <v>0</v>
      </c>
      <c r="K19" s="301">
        <f>E19*J19</f>
        <v>0</v>
      </c>
      <c r="O19" s="293">
        <v>2</v>
      </c>
      <c r="AA19" s="262">
        <v>1</v>
      </c>
      <c r="AB19" s="262">
        <v>1</v>
      </c>
      <c r="AC19" s="262">
        <v>1</v>
      </c>
      <c r="AZ19" s="262">
        <v>1</v>
      </c>
      <c r="BA19" s="262">
        <f>IF(AZ19=1,G19,0)</f>
        <v>0</v>
      </c>
      <c r="BB19" s="262">
        <f>IF(AZ19=2,G19,0)</f>
        <v>0</v>
      </c>
      <c r="BC19" s="262">
        <f>IF(AZ19=3,G19,0)</f>
        <v>0</v>
      </c>
      <c r="BD19" s="262">
        <f>IF(AZ19=4,G19,0)</f>
        <v>0</v>
      </c>
      <c r="BE19" s="262">
        <f>IF(AZ19=5,G19,0)</f>
        <v>0</v>
      </c>
      <c r="CA19" s="293">
        <v>1</v>
      </c>
      <c r="CB19" s="293">
        <v>1</v>
      </c>
    </row>
    <row r="20" spans="1:80" x14ac:dyDescent="0.2">
      <c r="A20" s="302"/>
      <c r="B20" s="309"/>
      <c r="C20" s="310" t="s">
        <v>763</v>
      </c>
      <c r="D20" s="311"/>
      <c r="E20" s="312">
        <v>30.1</v>
      </c>
      <c r="F20" s="313"/>
      <c r="G20" s="314"/>
      <c r="H20" s="315"/>
      <c r="I20" s="307"/>
      <c r="J20" s="316"/>
      <c r="K20" s="307"/>
      <c r="M20" s="308" t="s">
        <v>763</v>
      </c>
      <c r="O20" s="293"/>
    </row>
    <row r="21" spans="1:80" x14ac:dyDescent="0.2">
      <c r="A21" s="294">
        <v>7</v>
      </c>
      <c r="B21" s="295" t="s">
        <v>387</v>
      </c>
      <c r="C21" s="296" t="s">
        <v>388</v>
      </c>
      <c r="D21" s="297" t="s">
        <v>233</v>
      </c>
      <c r="E21" s="298">
        <v>30.1</v>
      </c>
      <c r="F21" s="298">
        <v>0</v>
      </c>
      <c r="G21" s="299">
        <f>E21*F21</f>
        <v>0</v>
      </c>
      <c r="H21" s="300">
        <v>0</v>
      </c>
      <c r="I21" s="301">
        <f>E21*H21</f>
        <v>0</v>
      </c>
      <c r="J21" s="300">
        <v>0</v>
      </c>
      <c r="K21" s="301">
        <f>E21*J21</f>
        <v>0</v>
      </c>
      <c r="O21" s="293">
        <v>2</v>
      </c>
      <c r="AA21" s="262">
        <v>1</v>
      </c>
      <c r="AB21" s="262">
        <v>1</v>
      </c>
      <c r="AC21" s="262">
        <v>1</v>
      </c>
      <c r="AZ21" s="262">
        <v>1</v>
      </c>
      <c r="BA21" s="262">
        <f>IF(AZ21=1,G21,0)</f>
        <v>0</v>
      </c>
      <c r="BB21" s="262">
        <f>IF(AZ21=2,G21,0)</f>
        <v>0</v>
      </c>
      <c r="BC21" s="262">
        <f>IF(AZ21=3,G21,0)</f>
        <v>0</v>
      </c>
      <c r="BD21" s="262">
        <f>IF(AZ21=4,G21,0)</f>
        <v>0</v>
      </c>
      <c r="BE21" s="262">
        <f>IF(AZ21=5,G21,0)</f>
        <v>0</v>
      </c>
      <c r="CA21" s="293">
        <v>1</v>
      </c>
      <c r="CB21" s="293">
        <v>1</v>
      </c>
    </row>
    <row r="22" spans="1:80" x14ac:dyDescent="0.2">
      <c r="A22" s="294">
        <v>8</v>
      </c>
      <c r="B22" s="295" t="s">
        <v>391</v>
      </c>
      <c r="C22" s="296" t="s">
        <v>392</v>
      </c>
      <c r="D22" s="297" t="s">
        <v>233</v>
      </c>
      <c r="E22" s="298">
        <v>30.1</v>
      </c>
      <c r="F22" s="298">
        <v>0</v>
      </c>
      <c r="G22" s="299">
        <f>E22*F22</f>
        <v>0</v>
      </c>
      <c r="H22" s="300">
        <v>0</v>
      </c>
      <c r="I22" s="301">
        <f>E22*H22</f>
        <v>0</v>
      </c>
      <c r="J22" s="300">
        <v>0</v>
      </c>
      <c r="K22" s="301">
        <f>E22*J22</f>
        <v>0</v>
      </c>
      <c r="O22" s="293">
        <v>2</v>
      </c>
      <c r="AA22" s="262">
        <v>1</v>
      </c>
      <c r="AB22" s="262">
        <v>1</v>
      </c>
      <c r="AC22" s="262">
        <v>1</v>
      </c>
      <c r="AZ22" s="262">
        <v>1</v>
      </c>
      <c r="BA22" s="262">
        <f>IF(AZ22=1,G22,0)</f>
        <v>0</v>
      </c>
      <c r="BB22" s="262">
        <f>IF(AZ22=2,G22,0)</f>
        <v>0</v>
      </c>
      <c r="BC22" s="262">
        <f>IF(AZ22=3,G22,0)</f>
        <v>0</v>
      </c>
      <c r="BD22" s="262">
        <f>IF(AZ22=4,G22,0)</f>
        <v>0</v>
      </c>
      <c r="BE22" s="262">
        <f>IF(AZ22=5,G22,0)</f>
        <v>0</v>
      </c>
      <c r="CA22" s="293">
        <v>1</v>
      </c>
      <c r="CB22" s="293">
        <v>1</v>
      </c>
    </row>
    <row r="23" spans="1:80" ht="22.5" x14ac:dyDescent="0.2">
      <c r="A23" s="294">
        <v>9</v>
      </c>
      <c r="B23" s="295" t="s">
        <v>231</v>
      </c>
      <c r="C23" s="296" t="s">
        <v>232</v>
      </c>
      <c r="D23" s="297" t="s">
        <v>233</v>
      </c>
      <c r="E23" s="298">
        <v>9.5820000000000007</v>
      </c>
      <c r="F23" s="298">
        <v>0</v>
      </c>
      <c r="G23" s="299">
        <f>E23*F23</f>
        <v>0</v>
      </c>
      <c r="H23" s="300">
        <v>0</v>
      </c>
      <c r="I23" s="301">
        <f>E23*H23</f>
        <v>0</v>
      </c>
      <c r="J23" s="300">
        <v>0</v>
      </c>
      <c r="K23" s="301">
        <f>E23*J23</f>
        <v>0</v>
      </c>
      <c r="O23" s="293">
        <v>2</v>
      </c>
      <c r="AA23" s="262">
        <v>1</v>
      </c>
      <c r="AB23" s="262">
        <v>1</v>
      </c>
      <c r="AC23" s="262">
        <v>1</v>
      </c>
      <c r="AZ23" s="262">
        <v>1</v>
      </c>
      <c r="BA23" s="262">
        <f>IF(AZ23=1,G23,0)</f>
        <v>0</v>
      </c>
      <c r="BB23" s="262">
        <f>IF(AZ23=2,G23,0)</f>
        <v>0</v>
      </c>
      <c r="BC23" s="262">
        <f>IF(AZ23=3,G23,0)</f>
        <v>0</v>
      </c>
      <c r="BD23" s="262">
        <f>IF(AZ23=4,G23,0)</f>
        <v>0</v>
      </c>
      <c r="BE23" s="262">
        <f>IF(AZ23=5,G23,0)</f>
        <v>0</v>
      </c>
      <c r="CA23" s="293">
        <v>1</v>
      </c>
      <c r="CB23" s="293">
        <v>1</v>
      </c>
    </row>
    <row r="24" spans="1:80" x14ac:dyDescent="0.2">
      <c r="A24" s="302"/>
      <c r="B24" s="303"/>
      <c r="C24" s="304" t="s">
        <v>234</v>
      </c>
      <c r="D24" s="305"/>
      <c r="E24" s="305"/>
      <c r="F24" s="305"/>
      <c r="G24" s="306"/>
      <c r="I24" s="307"/>
      <c r="K24" s="307"/>
      <c r="L24" s="308" t="s">
        <v>234</v>
      </c>
      <c r="O24" s="293">
        <v>3</v>
      </c>
    </row>
    <row r="25" spans="1:80" ht="22.5" x14ac:dyDescent="0.2">
      <c r="A25" s="302"/>
      <c r="B25" s="303"/>
      <c r="C25" s="304" t="s">
        <v>235</v>
      </c>
      <c r="D25" s="305"/>
      <c r="E25" s="305"/>
      <c r="F25" s="305"/>
      <c r="G25" s="306"/>
      <c r="I25" s="307"/>
      <c r="K25" s="307"/>
      <c r="L25" s="308" t="s">
        <v>235</v>
      </c>
      <c r="O25" s="293">
        <v>3</v>
      </c>
    </row>
    <row r="26" spans="1:80" x14ac:dyDescent="0.2">
      <c r="A26" s="302"/>
      <c r="B26" s="309"/>
      <c r="C26" s="310" t="s">
        <v>766</v>
      </c>
      <c r="D26" s="311"/>
      <c r="E26" s="312">
        <v>3.75</v>
      </c>
      <c r="F26" s="313"/>
      <c r="G26" s="314"/>
      <c r="H26" s="315"/>
      <c r="I26" s="307"/>
      <c r="J26" s="316"/>
      <c r="K26" s="307"/>
      <c r="M26" s="308" t="s">
        <v>766</v>
      </c>
      <c r="O26" s="293"/>
    </row>
    <row r="27" spans="1:80" x14ac:dyDescent="0.2">
      <c r="A27" s="302"/>
      <c r="B27" s="309"/>
      <c r="C27" s="310" t="s">
        <v>767</v>
      </c>
      <c r="D27" s="311"/>
      <c r="E27" s="312">
        <v>5.8319999999999999</v>
      </c>
      <c r="F27" s="313"/>
      <c r="G27" s="314"/>
      <c r="H27" s="315"/>
      <c r="I27" s="307"/>
      <c r="J27" s="316"/>
      <c r="K27" s="307"/>
      <c r="M27" s="337">
        <v>5832</v>
      </c>
      <c r="O27" s="293"/>
    </row>
    <row r="28" spans="1:80" x14ac:dyDescent="0.2">
      <c r="A28" s="294">
        <v>10</v>
      </c>
      <c r="B28" s="295" t="s">
        <v>735</v>
      </c>
      <c r="C28" s="296" t="s">
        <v>736</v>
      </c>
      <c r="D28" s="297" t="s">
        <v>233</v>
      </c>
      <c r="E28" s="298">
        <v>20.518000000000001</v>
      </c>
      <c r="F28" s="298">
        <v>0</v>
      </c>
      <c r="G28" s="299">
        <f>E28*F28</f>
        <v>0</v>
      </c>
      <c r="H28" s="300">
        <v>0</v>
      </c>
      <c r="I28" s="301">
        <f>E28*H28</f>
        <v>0</v>
      </c>
      <c r="J28" s="300">
        <v>0</v>
      </c>
      <c r="K28" s="301">
        <f>E28*J28</f>
        <v>0</v>
      </c>
      <c r="O28" s="293">
        <v>2</v>
      </c>
      <c r="AA28" s="262">
        <v>1</v>
      </c>
      <c r="AB28" s="262">
        <v>1</v>
      </c>
      <c r="AC28" s="262">
        <v>1</v>
      </c>
      <c r="AZ28" s="262">
        <v>1</v>
      </c>
      <c r="BA28" s="262">
        <f>IF(AZ28=1,G28,0)</f>
        <v>0</v>
      </c>
      <c r="BB28" s="262">
        <f>IF(AZ28=2,G28,0)</f>
        <v>0</v>
      </c>
      <c r="BC28" s="262">
        <f>IF(AZ28=3,G28,0)</f>
        <v>0</v>
      </c>
      <c r="BD28" s="262">
        <f>IF(AZ28=4,G28,0)</f>
        <v>0</v>
      </c>
      <c r="BE28" s="262">
        <f>IF(AZ28=5,G28,0)</f>
        <v>0</v>
      </c>
      <c r="CA28" s="293">
        <v>1</v>
      </c>
      <c r="CB28" s="293">
        <v>1</v>
      </c>
    </row>
    <row r="29" spans="1:80" x14ac:dyDescent="0.2">
      <c r="A29" s="302"/>
      <c r="B29" s="309"/>
      <c r="C29" s="310" t="s">
        <v>768</v>
      </c>
      <c r="D29" s="311"/>
      <c r="E29" s="312">
        <v>30.1</v>
      </c>
      <c r="F29" s="313"/>
      <c r="G29" s="314"/>
      <c r="H29" s="315"/>
      <c r="I29" s="307"/>
      <c r="J29" s="316"/>
      <c r="K29" s="307"/>
      <c r="M29" s="308" t="s">
        <v>768</v>
      </c>
      <c r="O29" s="293"/>
    </row>
    <row r="30" spans="1:80" x14ac:dyDescent="0.2">
      <c r="A30" s="302"/>
      <c r="B30" s="309"/>
      <c r="C30" s="310" t="s">
        <v>769</v>
      </c>
      <c r="D30" s="311"/>
      <c r="E30" s="312">
        <v>-9.5820000000000007</v>
      </c>
      <c r="F30" s="313"/>
      <c r="G30" s="314"/>
      <c r="H30" s="315"/>
      <c r="I30" s="307"/>
      <c r="J30" s="316"/>
      <c r="K30" s="307"/>
      <c r="M30" s="337">
        <v>-95820</v>
      </c>
      <c r="O30" s="293"/>
    </row>
    <row r="31" spans="1:80" x14ac:dyDescent="0.2">
      <c r="A31" s="317"/>
      <c r="B31" s="318" t="s">
        <v>101</v>
      </c>
      <c r="C31" s="319" t="s">
        <v>192</v>
      </c>
      <c r="D31" s="320"/>
      <c r="E31" s="321"/>
      <c r="F31" s="322"/>
      <c r="G31" s="323">
        <f>SUM(G7:G30)</f>
        <v>0</v>
      </c>
      <c r="H31" s="324"/>
      <c r="I31" s="325">
        <f>SUM(I7:I30)</f>
        <v>0</v>
      </c>
      <c r="J31" s="324"/>
      <c r="K31" s="325">
        <f>SUM(K7:K30)</f>
        <v>-13.241999999999999</v>
      </c>
      <c r="O31" s="293">
        <v>4</v>
      </c>
      <c r="BA31" s="326">
        <f>SUM(BA7:BA30)</f>
        <v>0</v>
      </c>
      <c r="BB31" s="326">
        <f>SUM(BB7:BB30)</f>
        <v>0</v>
      </c>
      <c r="BC31" s="326">
        <f>SUM(BC7:BC30)</f>
        <v>0</v>
      </c>
      <c r="BD31" s="326">
        <f>SUM(BD7:BD30)</f>
        <v>0</v>
      </c>
      <c r="BE31" s="326">
        <f>SUM(BE7:BE30)</f>
        <v>0</v>
      </c>
    </row>
    <row r="32" spans="1:80" x14ac:dyDescent="0.2">
      <c r="A32" s="283" t="s">
        <v>97</v>
      </c>
      <c r="B32" s="284" t="s">
        <v>154</v>
      </c>
      <c r="C32" s="285" t="s">
        <v>405</v>
      </c>
      <c r="D32" s="286"/>
      <c r="E32" s="287"/>
      <c r="F32" s="287"/>
      <c r="G32" s="288"/>
      <c r="H32" s="289"/>
      <c r="I32" s="290"/>
      <c r="J32" s="291"/>
      <c r="K32" s="292"/>
      <c r="O32" s="293">
        <v>1</v>
      </c>
    </row>
    <row r="33" spans="1:80" x14ac:dyDescent="0.2">
      <c r="A33" s="294">
        <v>11</v>
      </c>
      <c r="B33" s="295" t="s">
        <v>770</v>
      </c>
      <c r="C33" s="296" t="s">
        <v>771</v>
      </c>
      <c r="D33" s="297" t="s">
        <v>233</v>
      </c>
      <c r="E33" s="298">
        <v>1.875</v>
      </c>
      <c r="F33" s="298">
        <v>0</v>
      </c>
      <c r="G33" s="299">
        <f>E33*F33</f>
        <v>0</v>
      </c>
      <c r="H33" s="300">
        <v>1.93971</v>
      </c>
      <c r="I33" s="301">
        <f>E33*H33</f>
        <v>3.6369562499999999</v>
      </c>
      <c r="J33" s="300">
        <v>0</v>
      </c>
      <c r="K33" s="301">
        <f>E33*J33</f>
        <v>0</v>
      </c>
      <c r="O33" s="293">
        <v>2</v>
      </c>
      <c r="AA33" s="262">
        <v>1</v>
      </c>
      <c r="AB33" s="262">
        <v>1</v>
      </c>
      <c r="AC33" s="262">
        <v>1</v>
      </c>
      <c r="AZ33" s="262">
        <v>1</v>
      </c>
      <c r="BA33" s="262">
        <f>IF(AZ33=1,G33,0)</f>
        <v>0</v>
      </c>
      <c r="BB33" s="262">
        <f>IF(AZ33=2,G33,0)</f>
        <v>0</v>
      </c>
      <c r="BC33" s="262">
        <f>IF(AZ33=3,G33,0)</f>
        <v>0</v>
      </c>
      <c r="BD33" s="262">
        <f>IF(AZ33=4,G33,0)</f>
        <v>0</v>
      </c>
      <c r="BE33" s="262">
        <f>IF(AZ33=5,G33,0)</f>
        <v>0</v>
      </c>
      <c r="CA33" s="293">
        <v>1</v>
      </c>
      <c r="CB33" s="293">
        <v>1</v>
      </c>
    </row>
    <row r="34" spans="1:80" x14ac:dyDescent="0.2">
      <c r="A34" s="302"/>
      <c r="B34" s="303"/>
      <c r="C34" s="304" t="s">
        <v>772</v>
      </c>
      <c r="D34" s="305"/>
      <c r="E34" s="305"/>
      <c r="F34" s="305"/>
      <c r="G34" s="306"/>
      <c r="I34" s="307"/>
      <c r="K34" s="307"/>
      <c r="L34" s="308" t="s">
        <v>772</v>
      </c>
      <c r="O34" s="293">
        <v>3</v>
      </c>
    </row>
    <row r="35" spans="1:80" x14ac:dyDescent="0.2">
      <c r="A35" s="302"/>
      <c r="B35" s="309"/>
      <c r="C35" s="310" t="s">
        <v>773</v>
      </c>
      <c r="D35" s="311"/>
      <c r="E35" s="312">
        <v>1.875</v>
      </c>
      <c r="F35" s="313"/>
      <c r="G35" s="314"/>
      <c r="H35" s="315"/>
      <c r="I35" s="307"/>
      <c r="J35" s="316"/>
      <c r="K35" s="307"/>
      <c r="M35" s="308" t="s">
        <v>773</v>
      </c>
      <c r="O35" s="293"/>
    </row>
    <row r="36" spans="1:80" x14ac:dyDescent="0.2">
      <c r="A36" s="294">
        <v>12</v>
      </c>
      <c r="B36" s="295" t="s">
        <v>774</v>
      </c>
      <c r="C36" s="296" t="s">
        <v>775</v>
      </c>
      <c r="D36" s="297" t="s">
        <v>233</v>
      </c>
      <c r="E36" s="298">
        <v>1.875</v>
      </c>
      <c r="F36" s="298">
        <v>0</v>
      </c>
      <c r="G36" s="299">
        <f>E36*F36</f>
        <v>0</v>
      </c>
      <c r="H36" s="300">
        <v>2.5249999999999999</v>
      </c>
      <c r="I36" s="301">
        <f>E36*H36</f>
        <v>4.734375</v>
      </c>
      <c r="J36" s="300">
        <v>0</v>
      </c>
      <c r="K36" s="301">
        <f>E36*J36</f>
        <v>0</v>
      </c>
      <c r="O36" s="293">
        <v>2</v>
      </c>
      <c r="AA36" s="262">
        <v>1</v>
      </c>
      <c r="AB36" s="262">
        <v>1</v>
      </c>
      <c r="AC36" s="262">
        <v>1</v>
      </c>
      <c r="AZ36" s="262">
        <v>1</v>
      </c>
      <c r="BA36" s="262">
        <f>IF(AZ36=1,G36,0)</f>
        <v>0</v>
      </c>
      <c r="BB36" s="262">
        <f>IF(AZ36=2,G36,0)</f>
        <v>0</v>
      </c>
      <c r="BC36" s="262">
        <f>IF(AZ36=3,G36,0)</f>
        <v>0</v>
      </c>
      <c r="BD36" s="262">
        <f>IF(AZ36=4,G36,0)</f>
        <v>0</v>
      </c>
      <c r="BE36" s="262">
        <f>IF(AZ36=5,G36,0)</f>
        <v>0</v>
      </c>
      <c r="CA36" s="293">
        <v>1</v>
      </c>
      <c r="CB36" s="293">
        <v>1</v>
      </c>
    </row>
    <row r="37" spans="1:80" x14ac:dyDescent="0.2">
      <c r="A37" s="302"/>
      <c r="B37" s="309"/>
      <c r="C37" s="310" t="s">
        <v>776</v>
      </c>
      <c r="D37" s="311"/>
      <c r="E37" s="312">
        <v>1.875</v>
      </c>
      <c r="F37" s="313"/>
      <c r="G37" s="314"/>
      <c r="H37" s="315"/>
      <c r="I37" s="307"/>
      <c r="J37" s="316"/>
      <c r="K37" s="307"/>
      <c r="M37" s="308" t="s">
        <v>776</v>
      </c>
      <c r="O37" s="293"/>
    </row>
    <row r="38" spans="1:80" x14ac:dyDescent="0.2">
      <c r="A38" s="294">
        <v>13</v>
      </c>
      <c r="B38" s="295" t="s">
        <v>777</v>
      </c>
      <c r="C38" s="296" t="s">
        <v>778</v>
      </c>
      <c r="D38" s="297" t="s">
        <v>195</v>
      </c>
      <c r="E38" s="298">
        <v>19.440000000000001</v>
      </c>
      <c r="F38" s="298">
        <v>0</v>
      </c>
      <c r="G38" s="299">
        <f>E38*F38</f>
        <v>0</v>
      </c>
      <c r="H38" s="300">
        <v>0.74</v>
      </c>
      <c r="I38" s="301">
        <f>E38*H38</f>
        <v>14.3856</v>
      </c>
      <c r="J38" s="300">
        <v>0</v>
      </c>
      <c r="K38" s="301">
        <f>E38*J38</f>
        <v>0</v>
      </c>
      <c r="O38" s="293">
        <v>2</v>
      </c>
      <c r="AA38" s="262">
        <v>1</v>
      </c>
      <c r="AB38" s="262">
        <v>1</v>
      </c>
      <c r="AC38" s="262">
        <v>1</v>
      </c>
      <c r="AZ38" s="262">
        <v>1</v>
      </c>
      <c r="BA38" s="262">
        <f>IF(AZ38=1,G38,0)</f>
        <v>0</v>
      </c>
      <c r="BB38" s="262">
        <f>IF(AZ38=2,G38,0)</f>
        <v>0</v>
      </c>
      <c r="BC38" s="262">
        <f>IF(AZ38=3,G38,0)</f>
        <v>0</v>
      </c>
      <c r="BD38" s="262">
        <f>IF(AZ38=4,G38,0)</f>
        <v>0</v>
      </c>
      <c r="BE38" s="262">
        <f>IF(AZ38=5,G38,0)</f>
        <v>0</v>
      </c>
      <c r="CA38" s="293">
        <v>1</v>
      </c>
      <c r="CB38" s="293">
        <v>1</v>
      </c>
    </row>
    <row r="39" spans="1:80" x14ac:dyDescent="0.2">
      <c r="A39" s="302"/>
      <c r="B39" s="309"/>
      <c r="C39" s="310" t="s">
        <v>779</v>
      </c>
      <c r="D39" s="311"/>
      <c r="E39" s="312">
        <v>19.440000000000001</v>
      </c>
      <c r="F39" s="313"/>
      <c r="G39" s="314"/>
      <c r="H39" s="315"/>
      <c r="I39" s="307"/>
      <c r="J39" s="316"/>
      <c r="K39" s="307"/>
      <c r="M39" s="308" t="s">
        <v>779</v>
      </c>
      <c r="O39" s="293"/>
    </row>
    <row r="40" spans="1:80" x14ac:dyDescent="0.2">
      <c r="A40" s="294">
        <v>14</v>
      </c>
      <c r="B40" s="295" t="s">
        <v>780</v>
      </c>
      <c r="C40" s="296" t="s">
        <v>781</v>
      </c>
      <c r="D40" s="297" t="s">
        <v>233</v>
      </c>
      <c r="E40" s="298">
        <v>5.8319999999999999</v>
      </c>
      <c r="F40" s="298">
        <v>0</v>
      </c>
      <c r="G40" s="299">
        <f>E40*F40</f>
        <v>0</v>
      </c>
      <c r="H40" s="300">
        <v>2.5249999999999999</v>
      </c>
      <c r="I40" s="301">
        <f>E40*H40</f>
        <v>14.7258</v>
      </c>
      <c r="J40" s="300">
        <v>0</v>
      </c>
      <c r="K40" s="301">
        <f>E40*J40</f>
        <v>0</v>
      </c>
      <c r="O40" s="293">
        <v>2</v>
      </c>
      <c r="AA40" s="262">
        <v>1</v>
      </c>
      <c r="AB40" s="262">
        <v>1</v>
      </c>
      <c r="AC40" s="262">
        <v>1</v>
      </c>
      <c r="AZ40" s="262">
        <v>1</v>
      </c>
      <c r="BA40" s="262">
        <f>IF(AZ40=1,G40,0)</f>
        <v>0</v>
      </c>
      <c r="BB40" s="262">
        <f>IF(AZ40=2,G40,0)</f>
        <v>0</v>
      </c>
      <c r="BC40" s="262">
        <f>IF(AZ40=3,G40,0)</f>
        <v>0</v>
      </c>
      <c r="BD40" s="262">
        <f>IF(AZ40=4,G40,0)</f>
        <v>0</v>
      </c>
      <c r="BE40" s="262">
        <f>IF(AZ40=5,G40,0)</f>
        <v>0</v>
      </c>
      <c r="CA40" s="293">
        <v>1</v>
      </c>
      <c r="CB40" s="293">
        <v>1</v>
      </c>
    </row>
    <row r="41" spans="1:80" x14ac:dyDescent="0.2">
      <c r="A41" s="302"/>
      <c r="B41" s="309"/>
      <c r="C41" s="310" t="s">
        <v>782</v>
      </c>
      <c r="D41" s="311"/>
      <c r="E41" s="312">
        <v>5.8319999999999999</v>
      </c>
      <c r="F41" s="313"/>
      <c r="G41" s="314"/>
      <c r="H41" s="315"/>
      <c r="I41" s="307"/>
      <c r="J41" s="316"/>
      <c r="K41" s="307"/>
      <c r="M41" s="308" t="s">
        <v>782</v>
      </c>
      <c r="O41" s="293"/>
    </row>
    <row r="42" spans="1:80" x14ac:dyDescent="0.2">
      <c r="A42" s="294">
        <v>15</v>
      </c>
      <c r="B42" s="295" t="s">
        <v>783</v>
      </c>
      <c r="C42" s="296" t="s">
        <v>784</v>
      </c>
      <c r="D42" s="297" t="s">
        <v>227</v>
      </c>
      <c r="E42" s="298">
        <v>0.2</v>
      </c>
      <c r="F42" s="298">
        <v>0</v>
      </c>
      <c r="G42" s="299">
        <f>E42*F42</f>
        <v>0</v>
      </c>
      <c r="H42" s="300">
        <v>1.0211600000000001</v>
      </c>
      <c r="I42" s="301">
        <f>E42*H42</f>
        <v>0.20423200000000002</v>
      </c>
      <c r="J42" s="300">
        <v>0</v>
      </c>
      <c r="K42" s="301">
        <f>E42*J42</f>
        <v>0</v>
      </c>
      <c r="O42" s="293">
        <v>2</v>
      </c>
      <c r="AA42" s="262">
        <v>1</v>
      </c>
      <c r="AB42" s="262">
        <v>1</v>
      </c>
      <c r="AC42" s="262">
        <v>1</v>
      </c>
      <c r="AZ42" s="262">
        <v>1</v>
      </c>
      <c r="BA42" s="262">
        <f>IF(AZ42=1,G42,0)</f>
        <v>0</v>
      </c>
      <c r="BB42" s="262">
        <f>IF(AZ42=2,G42,0)</f>
        <v>0</v>
      </c>
      <c r="BC42" s="262">
        <f>IF(AZ42=3,G42,0)</f>
        <v>0</v>
      </c>
      <c r="BD42" s="262">
        <f>IF(AZ42=4,G42,0)</f>
        <v>0</v>
      </c>
      <c r="BE42" s="262">
        <f>IF(AZ42=5,G42,0)</f>
        <v>0</v>
      </c>
      <c r="CA42" s="293">
        <v>1</v>
      </c>
      <c r="CB42" s="293">
        <v>1</v>
      </c>
    </row>
    <row r="43" spans="1:80" x14ac:dyDescent="0.2">
      <c r="A43" s="302"/>
      <c r="B43" s="309"/>
      <c r="C43" s="310" t="s">
        <v>785</v>
      </c>
      <c r="D43" s="311"/>
      <c r="E43" s="312">
        <v>0.2</v>
      </c>
      <c r="F43" s="313"/>
      <c r="G43" s="314"/>
      <c r="H43" s="315"/>
      <c r="I43" s="307"/>
      <c r="J43" s="316"/>
      <c r="K43" s="307"/>
      <c r="M43" s="308" t="s">
        <v>785</v>
      </c>
      <c r="O43" s="293"/>
    </row>
    <row r="44" spans="1:80" x14ac:dyDescent="0.2">
      <c r="A44" s="294">
        <v>16</v>
      </c>
      <c r="B44" s="295" t="s">
        <v>786</v>
      </c>
      <c r="C44" s="296" t="s">
        <v>787</v>
      </c>
      <c r="D44" s="297" t="s">
        <v>195</v>
      </c>
      <c r="E44" s="298">
        <v>7</v>
      </c>
      <c r="F44" s="298">
        <v>0</v>
      </c>
      <c r="G44" s="299">
        <f>E44*F44</f>
        <v>0</v>
      </c>
      <c r="H44" s="300">
        <v>5.0000000000000001E-4</v>
      </c>
      <c r="I44" s="301">
        <f>E44*H44</f>
        <v>3.5000000000000001E-3</v>
      </c>
      <c r="J44" s="300">
        <v>0</v>
      </c>
      <c r="K44" s="301">
        <f>E44*J44</f>
        <v>0</v>
      </c>
      <c r="O44" s="293">
        <v>2</v>
      </c>
      <c r="AA44" s="262">
        <v>1</v>
      </c>
      <c r="AB44" s="262">
        <v>1</v>
      </c>
      <c r="AC44" s="262">
        <v>1</v>
      </c>
      <c r="AZ44" s="262">
        <v>1</v>
      </c>
      <c r="BA44" s="262">
        <f>IF(AZ44=1,G44,0)</f>
        <v>0</v>
      </c>
      <c r="BB44" s="262">
        <f>IF(AZ44=2,G44,0)</f>
        <v>0</v>
      </c>
      <c r="BC44" s="262">
        <f>IF(AZ44=3,G44,0)</f>
        <v>0</v>
      </c>
      <c r="BD44" s="262">
        <f>IF(AZ44=4,G44,0)</f>
        <v>0</v>
      </c>
      <c r="BE44" s="262">
        <f>IF(AZ44=5,G44,0)</f>
        <v>0</v>
      </c>
      <c r="CA44" s="293">
        <v>1</v>
      </c>
      <c r="CB44" s="293">
        <v>1</v>
      </c>
    </row>
    <row r="45" spans="1:80" x14ac:dyDescent="0.2">
      <c r="A45" s="302"/>
      <c r="B45" s="303"/>
      <c r="C45" s="304" t="s">
        <v>788</v>
      </c>
      <c r="D45" s="305"/>
      <c r="E45" s="305"/>
      <c r="F45" s="305"/>
      <c r="G45" s="306"/>
      <c r="I45" s="307"/>
      <c r="K45" s="307"/>
      <c r="L45" s="308" t="s">
        <v>788</v>
      </c>
      <c r="O45" s="293">
        <v>3</v>
      </c>
    </row>
    <row r="46" spans="1:80" x14ac:dyDescent="0.2">
      <c r="A46" s="302"/>
      <c r="B46" s="309"/>
      <c r="C46" s="310" t="s">
        <v>789</v>
      </c>
      <c r="D46" s="311"/>
      <c r="E46" s="312">
        <v>7</v>
      </c>
      <c r="F46" s="313"/>
      <c r="G46" s="314"/>
      <c r="H46" s="315"/>
      <c r="I46" s="307"/>
      <c r="J46" s="316"/>
      <c r="K46" s="307"/>
      <c r="M46" s="308" t="s">
        <v>789</v>
      </c>
      <c r="O46" s="293"/>
    </row>
    <row r="47" spans="1:80" x14ac:dyDescent="0.2">
      <c r="A47" s="317"/>
      <c r="B47" s="318" t="s">
        <v>101</v>
      </c>
      <c r="C47" s="319" t="s">
        <v>406</v>
      </c>
      <c r="D47" s="320"/>
      <c r="E47" s="321"/>
      <c r="F47" s="322"/>
      <c r="G47" s="323">
        <f>SUM(G32:G46)</f>
        <v>0</v>
      </c>
      <c r="H47" s="324"/>
      <c r="I47" s="325">
        <f>SUM(I32:I46)</f>
        <v>37.690463250000001</v>
      </c>
      <c r="J47" s="324"/>
      <c r="K47" s="325">
        <f>SUM(K32:K46)</f>
        <v>0</v>
      </c>
      <c r="O47" s="293">
        <v>4</v>
      </c>
      <c r="BA47" s="326">
        <f>SUM(BA32:BA46)</f>
        <v>0</v>
      </c>
      <c r="BB47" s="326">
        <f>SUM(BB32:BB46)</f>
        <v>0</v>
      </c>
      <c r="BC47" s="326">
        <f>SUM(BC32:BC46)</f>
        <v>0</v>
      </c>
      <c r="BD47" s="326">
        <f>SUM(BD32:BD46)</f>
        <v>0</v>
      </c>
      <c r="BE47" s="326">
        <f>SUM(BE32:BE46)</f>
        <v>0</v>
      </c>
    </row>
    <row r="48" spans="1:80" x14ac:dyDescent="0.2">
      <c r="A48" s="283" t="s">
        <v>97</v>
      </c>
      <c r="B48" s="284" t="s">
        <v>426</v>
      </c>
      <c r="C48" s="285" t="s">
        <v>790</v>
      </c>
      <c r="D48" s="286"/>
      <c r="E48" s="287"/>
      <c r="F48" s="287"/>
      <c r="G48" s="288"/>
      <c r="H48" s="289"/>
      <c r="I48" s="290"/>
      <c r="J48" s="291"/>
      <c r="K48" s="292"/>
      <c r="O48" s="293">
        <v>1</v>
      </c>
    </row>
    <row r="49" spans="1:80" x14ac:dyDescent="0.2">
      <c r="A49" s="294">
        <v>17</v>
      </c>
      <c r="B49" s="295" t="s">
        <v>792</v>
      </c>
      <c r="C49" s="296" t="s">
        <v>793</v>
      </c>
      <c r="D49" s="297" t="s">
        <v>195</v>
      </c>
      <c r="E49" s="298">
        <v>5.4</v>
      </c>
      <c r="F49" s="298">
        <v>0</v>
      </c>
      <c r="G49" s="299">
        <f>E49*F49</f>
        <v>0</v>
      </c>
      <c r="H49" s="300">
        <v>6.5599999999999999E-3</v>
      </c>
      <c r="I49" s="301">
        <f>E49*H49</f>
        <v>3.5424000000000004E-2</v>
      </c>
      <c r="J49" s="300">
        <v>0</v>
      </c>
      <c r="K49" s="301">
        <f>E49*J49</f>
        <v>0</v>
      </c>
      <c r="O49" s="293">
        <v>2</v>
      </c>
      <c r="AA49" s="262">
        <v>1</v>
      </c>
      <c r="AB49" s="262">
        <v>1</v>
      </c>
      <c r="AC49" s="262">
        <v>1</v>
      </c>
      <c r="AZ49" s="262">
        <v>1</v>
      </c>
      <c r="BA49" s="262">
        <f>IF(AZ49=1,G49,0)</f>
        <v>0</v>
      </c>
      <c r="BB49" s="262">
        <f>IF(AZ49=2,G49,0)</f>
        <v>0</v>
      </c>
      <c r="BC49" s="262">
        <f>IF(AZ49=3,G49,0)</f>
        <v>0</v>
      </c>
      <c r="BD49" s="262">
        <f>IF(AZ49=4,G49,0)</f>
        <v>0</v>
      </c>
      <c r="BE49" s="262">
        <f>IF(AZ49=5,G49,0)</f>
        <v>0</v>
      </c>
      <c r="CA49" s="293">
        <v>1</v>
      </c>
      <c r="CB49" s="293">
        <v>1</v>
      </c>
    </row>
    <row r="50" spans="1:80" x14ac:dyDescent="0.2">
      <c r="A50" s="302"/>
      <c r="B50" s="303"/>
      <c r="C50" s="304" t="s">
        <v>794</v>
      </c>
      <c r="D50" s="305"/>
      <c r="E50" s="305"/>
      <c r="F50" s="305"/>
      <c r="G50" s="306"/>
      <c r="I50" s="307"/>
      <c r="K50" s="307"/>
      <c r="L50" s="308" t="s">
        <v>794</v>
      </c>
      <c r="O50" s="293">
        <v>3</v>
      </c>
    </row>
    <row r="51" spans="1:80" x14ac:dyDescent="0.2">
      <c r="A51" s="302"/>
      <c r="B51" s="309"/>
      <c r="C51" s="310" t="s">
        <v>795</v>
      </c>
      <c r="D51" s="311"/>
      <c r="E51" s="312">
        <v>5.4</v>
      </c>
      <c r="F51" s="313"/>
      <c r="G51" s="314"/>
      <c r="H51" s="315"/>
      <c r="I51" s="307"/>
      <c r="J51" s="316"/>
      <c r="K51" s="307"/>
      <c r="M51" s="308" t="s">
        <v>795</v>
      </c>
      <c r="O51" s="293"/>
    </row>
    <row r="52" spans="1:80" x14ac:dyDescent="0.2">
      <c r="A52" s="294">
        <v>18</v>
      </c>
      <c r="B52" s="295" t="s">
        <v>796</v>
      </c>
      <c r="C52" s="296" t="s">
        <v>797</v>
      </c>
      <c r="D52" s="297" t="s">
        <v>233</v>
      </c>
      <c r="E52" s="298">
        <v>2.5057</v>
      </c>
      <c r="F52" s="298">
        <v>0</v>
      </c>
      <c r="G52" s="299">
        <f>E52*F52</f>
        <v>0</v>
      </c>
      <c r="H52" s="300">
        <v>2.5280900000000002</v>
      </c>
      <c r="I52" s="301">
        <f>E52*H52</f>
        <v>6.3346351130000009</v>
      </c>
      <c r="J52" s="300">
        <v>0</v>
      </c>
      <c r="K52" s="301">
        <f>E52*J52</f>
        <v>0</v>
      </c>
      <c r="O52" s="293">
        <v>2</v>
      </c>
      <c r="AA52" s="262">
        <v>1</v>
      </c>
      <c r="AB52" s="262">
        <v>1</v>
      </c>
      <c r="AC52" s="262">
        <v>1</v>
      </c>
      <c r="AZ52" s="262">
        <v>1</v>
      </c>
      <c r="BA52" s="262">
        <f>IF(AZ52=1,G52,0)</f>
        <v>0</v>
      </c>
      <c r="BB52" s="262">
        <f>IF(AZ52=2,G52,0)</f>
        <v>0</v>
      </c>
      <c r="BC52" s="262">
        <f>IF(AZ52=3,G52,0)</f>
        <v>0</v>
      </c>
      <c r="BD52" s="262">
        <f>IF(AZ52=4,G52,0)</f>
        <v>0</v>
      </c>
      <c r="BE52" s="262">
        <f>IF(AZ52=5,G52,0)</f>
        <v>0</v>
      </c>
      <c r="CA52" s="293">
        <v>1</v>
      </c>
      <c r="CB52" s="293">
        <v>1</v>
      </c>
    </row>
    <row r="53" spans="1:80" x14ac:dyDescent="0.2">
      <c r="A53" s="302"/>
      <c r="B53" s="303"/>
      <c r="C53" s="304" t="s">
        <v>798</v>
      </c>
      <c r="D53" s="305"/>
      <c r="E53" s="305"/>
      <c r="F53" s="305"/>
      <c r="G53" s="306"/>
      <c r="I53" s="307"/>
      <c r="K53" s="307"/>
      <c r="L53" s="308" t="s">
        <v>798</v>
      </c>
      <c r="O53" s="293">
        <v>3</v>
      </c>
    </row>
    <row r="54" spans="1:80" x14ac:dyDescent="0.2">
      <c r="A54" s="302"/>
      <c r="B54" s="309"/>
      <c r="C54" s="310" t="s">
        <v>799</v>
      </c>
      <c r="D54" s="311"/>
      <c r="E54" s="312">
        <v>2.5057</v>
      </c>
      <c r="F54" s="313"/>
      <c r="G54" s="314"/>
      <c r="H54" s="315"/>
      <c r="I54" s="307"/>
      <c r="J54" s="316"/>
      <c r="K54" s="307"/>
      <c r="M54" s="308" t="s">
        <v>799</v>
      </c>
      <c r="O54" s="293"/>
    </row>
    <row r="55" spans="1:80" x14ac:dyDescent="0.2">
      <c r="A55" s="294">
        <v>19</v>
      </c>
      <c r="B55" s="295" t="s">
        <v>800</v>
      </c>
      <c r="C55" s="296" t="s">
        <v>801</v>
      </c>
      <c r="D55" s="297" t="s">
        <v>195</v>
      </c>
      <c r="E55" s="298">
        <v>8.3524999999999991</v>
      </c>
      <c r="F55" s="298">
        <v>0</v>
      </c>
      <c r="G55" s="299">
        <f>E55*F55</f>
        <v>0</v>
      </c>
      <c r="H55" s="300">
        <v>3.9050000000000001E-2</v>
      </c>
      <c r="I55" s="301">
        <f>E55*H55</f>
        <v>0.326165125</v>
      </c>
      <c r="J55" s="300">
        <v>0</v>
      </c>
      <c r="K55" s="301">
        <f>E55*J55</f>
        <v>0</v>
      </c>
      <c r="O55" s="293">
        <v>2</v>
      </c>
      <c r="AA55" s="262">
        <v>1</v>
      </c>
      <c r="AB55" s="262">
        <v>1</v>
      </c>
      <c r="AC55" s="262">
        <v>1</v>
      </c>
      <c r="AZ55" s="262">
        <v>1</v>
      </c>
      <c r="BA55" s="262">
        <f>IF(AZ55=1,G55,0)</f>
        <v>0</v>
      </c>
      <c r="BB55" s="262">
        <f>IF(AZ55=2,G55,0)</f>
        <v>0</v>
      </c>
      <c r="BC55" s="262">
        <f>IF(AZ55=3,G55,0)</f>
        <v>0</v>
      </c>
      <c r="BD55" s="262">
        <f>IF(AZ55=4,G55,0)</f>
        <v>0</v>
      </c>
      <c r="BE55" s="262">
        <f>IF(AZ55=5,G55,0)</f>
        <v>0</v>
      </c>
      <c r="CA55" s="293">
        <v>1</v>
      </c>
      <c r="CB55" s="293">
        <v>1</v>
      </c>
    </row>
    <row r="56" spans="1:80" x14ac:dyDescent="0.2">
      <c r="A56" s="302"/>
      <c r="B56" s="309"/>
      <c r="C56" s="310" t="s">
        <v>802</v>
      </c>
      <c r="D56" s="311"/>
      <c r="E56" s="312">
        <v>8.3524999999999991</v>
      </c>
      <c r="F56" s="313"/>
      <c r="G56" s="314"/>
      <c r="H56" s="315"/>
      <c r="I56" s="307"/>
      <c r="J56" s="316"/>
      <c r="K56" s="307"/>
      <c r="M56" s="308" t="s">
        <v>802</v>
      </c>
      <c r="O56" s="293"/>
    </row>
    <row r="57" spans="1:80" x14ac:dyDescent="0.2">
      <c r="A57" s="294">
        <v>20</v>
      </c>
      <c r="B57" s="295" t="s">
        <v>803</v>
      </c>
      <c r="C57" s="296" t="s">
        <v>804</v>
      </c>
      <c r="D57" s="297" t="s">
        <v>195</v>
      </c>
      <c r="E57" s="298">
        <v>8.3524999999999991</v>
      </c>
      <c r="F57" s="298">
        <v>0</v>
      </c>
      <c r="G57" s="299">
        <f>E57*F57</f>
        <v>0</v>
      </c>
      <c r="H57" s="300">
        <v>0</v>
      </c>
      <c r="I57" s="301">
        <f>E57*H57</f>
        <v>0</v>
      </c>
      <c r="J57" s="300">
        <v>0</v>
      </c>
      <c r="K57" s="301">
        <f>E57*J57</f>
        <v>0</v>
      </c>
      <c r="O57" s="293">
        <v>2</v>
      </c>
      <c r="AA57" s="262">
        <v>1</v>
      </c>
      <c r="AB57" s="262">
        <v>1</v>
      </c>
      <c r="AC57" s="262">
        <v>1</v>
      </c>
      <c r="AZ57" s="262">
        <v>1</v>
      </c>
      <c r="BA57" s="262">
        <f>IF(AZ57=1,G57,0)</f>
        <v>0</v>
      </c>
      <c r="BB57" s="262">
        <f>IF(AZ57=2,G57,0)</f>
        <v>0</v>
      </c>
      <c r="BC57" s="262">
        <f>IF(AZ57=3,G57,0)</f>
        <v>0</v>
      </c>
      <c r="BD57" s="262">
        <f>IF(AZ57=4,G57,0)</f>
        <v>0</v>
      </c>
      <c r="BE57" s="262">
        <f>IF(AZ57=5,G57,0)</f>
        <v>0</v>
      </c>
      <c r="CA57" s="293">
        <v>1</v>
      </c>
      <c r="CB57" s="293">
        <v>1</v>
      </c>
    </row>
    <row r="58" spans="1:80" x14ac:dyDescent="0.2">
      <c r="A58" s="302"/>
      <c r="B58" s="309"/>
      <c r="C58" s="310" t="s">
        <v>802</v>
      </c>
      <c r="D58" s="311"/>
      <c r="E58" s="312">
        <v>8.3524999999999991</v>
      </c>
      <c r="F58" s="313"/>
      <c r="G58" s="314"/>
      <c r="H58" s="315"/>
      <c r="I58" s="307"/>
      <c r="J58" s="316"/>
      <c r="K58" s="307"/>
      <c r="M58" s="308" t="s">
        <v>802</v>
      </c>
      <c r="O58" s="293"/>
    </row>
    <row r="59" spans="1:80" x14ac:dyDescent="0.2">
      <c r="A59" s="294">
        <v>21</v>
      </c>
      <c r="B59" s="295" t="s">
        <v>805</v>
      </c>
      <c r="C59" s="296" t="s">
        <v>806</v>
      </c>
      <c r="D59" s="297" t="s">
        <v>227</v>
      </c>
      <c r="E59" s="298">
        <v>0.1</v>
      </c>
      <c r="F59" s="298">
        <v>0</v>
      </c>
      <c r="G59" s="299">
        <f>E59*F59</f>
        <v>0</v>
      </c>
      <c r="H59" s="300">
        <v>1.02491</v>
      </c>
      <c r="I59" s="301">
        <f>E59*H59</f>
        <v>0.102491</v>
      </c>
      <c r="J59" s="300">
        <v>0</v>
      </c>
      <c r="K59" s="301">
        <f>E59*J59</f>
        <v>0</v>
      </c>
      <c r="O59" s="293">
        <v>2</v>
      </c>
      <c r="AA59" s="262">
        <v>1</v>
      </c>
      <c r="AB59" s="262">
        <v>1</v>
      </c>
      <c r="AC59" s="262">
        <v>1</v>
      </c>
      <c r="AZ59" s="262">
        <v>1</v>
      </c>
      <c r="BA59" s="262">
        <f>IF(AZ59=1,G59,0)</f>
        <v>0</v>
      </c>
      <c r="BB59" s="262">
        <f>IF(AZ59=2,G59,0)</f>
        <v>0</v>
      </c>
      <c r="BC59" s="262">
        <f>IF(AZ59=3,G59,0)</f>
        <v>0</v>
      </c>
      <c r="BD59" s="262">
        <f>IF(AZ59=4,G59,0)</f>
        <v>0</v>
      </c>
      <c r="BE59" s="262">
        <f>IF(AZ59=5,G59,0)</f>
        <v>0</v>
      </c>
      <c r="CA59" s="293">
        <v>1</v>
      </c>
      <c r="CB59" s="293">
        <v>1</v>
      </c>
    </row>
    <row r="60" spans="1:80" x14ac:dyDescent="0.2">
      <c r="A60" s="302"/>
      <c r="B60" s="309"/>
      <c r="C60" s="310" t="s">
        <v>449</v>
      </c>
      <c r="D60" s="311"/>
      <c r="E60" s="312">
        <v>0.1</v>
      </c>
      <c r="F60" s="313"/>
      <c r="G60" s="314"/>
      <c r="H60" s="315"/>
      <c r="I60" s="307"/>
      <c r="J60" s="316"/>
      <c r="K60" s="307"/>
      <c r="M60" s="308" t="s">
        <v>449</v>
      </c>
      <c r="O60" s="293"/>
    </row>
    <row r="61" spans="1:80" x14ac:dyDescent="0.2">
      <c r="A61" s="317"/>
      <c r="B61" s="318" t="s">
        <v>101</v>
      </c>
      <c r="C61" s="319" t="s">
        <v>791</v>
      </c>
      <c r="D61" s="320"/>
      <c r="E61" s="321"/>
      <c r="F61" s="322"/>
      <c r="G61" s="323">
        <f>SUM(G48:G60)</f>
        <v>0</v>
      </c>
      <c r="H61" s="324"/>
      <c r="I61" s="325">
        <f>SUM(I48:I60)</f>
        <v>6.7987152380000007</v>
      </c>
      <c r="J61" s="324"/>
      <c r="K61" s="325">
        <f>SUM(K48:K60)</f>
        <v>0</v>
      </c>
      <c r="O61" s="293">
        <v>4</v>
      </c>
      <c r="BA61" s="326">
        <f>SUM(BA48:BA60)</f>
        <v>0</v>
      </c>
      <c r="BB61" s="326">
        <f>SUM(BB48:BB60)</f>
        <v>0</v>
      </c>
      <c r="BC61" s="326">
        <f>SUM(BC48:BC60)</f>
        <v>0</v>
      </c>
      <c r="BD61" s="326">
        <f>SUM(BD48:BD60)</f>
        <v>0</v>
      </c>
      <c r="BE61" s="326">
        <f>SUM(BE48:BE60)</f>
        <v>0</v>
      </c>
    </row>
    <row r="62" spans="1:80" x14ac:dyDescent="0.2">
      <c r="A62" s="283" t="s">
        <v>97</v>
      </c>
      <c r="B62" s="284" t="s">
        <v>309</v>
      </c>
      <c r="C62" s="285" t="s">
        <v>807</v>
      </c>
      <c r="D62" s="286"/>
      <c r="E62" s="287"/>
      <c r="F62" s="287"/>
      <c r="G62" s="288"/>
      <c r="H62" s="289"/>
      <c r="I62" s="290"/>
      <c r="J62" s="291"/>
      <c r="K62" s="292"/>
      <c r="O62" s="293">
        <v>1</v>
      </c>
    </row>
    <row r="63" spans="1:80" x14ac:dyDescent="0.2">
      <c r="A63" s="294">
        <v>22</v>
      </c>
      <c r="B63" s="295" t="s">
        <v>809</v>
      </c>
      <c r="C63" s="296" t="s">
        <v>810</v>
      </c>
      <c r="D63" s="297" t="s">
        <v>233</v>
      </c>
      <c r="E63" s="298">
        <v>2.5425</v>
      </c>
      <c r="F63" s="298">
        <v>0</v>
      </c>
      <c r="G63" s="299">
        <f>E63*F63</f>
        <v>0</v>
      </c>
      <c r="H63" s="300">
        <v>2.5251399999999999</v>
      </c>
      <c r="I63" s="301">
        <f>E63*H63</f>
        <v>6.4201684499999994</v>
      </c>
      <c r="J63" s="300">
        <v>0</v>
      </c>
      <c r="K63" s="301">
        <f>E63*J63</f>
        <v>0</v>
      </c>
      <c r="O63" s="293">
        <v>2</v>
      </c>
      <c r="AA63" s="262">
        <v>1</v>
      </c>
      <c r="AB63" s="262">
        <v>1</v>
      </c>
      <c r="AC63" s="262">
        <v>1</v>
      </c>
      <c r="AZ63" s="262">
        <v>1</v>
      </c>
      <c r="BA63" s="262">
        <f>IF(AZ63=1,G63,0)</f>
        <v>0</v>
      </c>
      <c r="BB63" s="262">
        <f>IF(AZ63=2,G63,0)</f>
        <v>0</v>
      </c>
      <c r="BC63" s="262">
        <f>IF(AZ63=3,G63,0)</f>
        <v>0</v>
      </c>
      <c r="BD63" s="262">
        <f>IF(AZ63=4,G63,0)</f>
        <v>0</v>
      </c>
      <c r="BE63" s="262">
        <f>IF(AZ63=5,G63,0)</f>
        <v>0</v>
      </c>
      <c r="CA63" s="293">
        <v>1</v>
      </c>
      <c r="CB63" s="293">
        <v>1</v>
      </c>
    </row>
    <row r="64" spans="1:80" x14ac:dyDescent="0.2">
      <c r="A64" s="302"/>
      <c r="B64" s="303"/>
      <c r="C64" s="304"/>
      <c r="D64" s="305"/>
      <c r="E64" s="305"/>
      <c r="F64" s="305"/>
      <c r="G64" s="306"/>
      <c r="I64" s="307"/>
      <c r="K64" s="307"/>
      <c r="L64" s="308"/>
      <c r="O64" s="293">
        <v>3</v>
      </c>
    </row>
    <row r="65" spans="1:80" x14ac:dyDescent="0.2">
      <c r="A65" s="302"/>
      <c r="B65" s="309"/>
      <c r="C65" s="310" t="s">
        <v>811</v>
      </c>
      <c r="D65" s="311"/>
      <c r="E65" s="312">
        <v>2.5425</v>
      </c>
      <c r="F65" s="313"/>
      <c r="G65" s="314"/>
      <c r="H65" s="315"/>
      <c r="I65" s="307"/>
      <c r="J65" s="316"/>
      <c r="K65" s="307"/>
      <c r="M65" s="308" t="s">
        <v>811</v>
      </c>
      <c r="O65" s="293"/>
    </row>
    <row r="66" spans="1:80" x14ac:dyDescent="0.2">
      <c r="A66" s="294">
        <v>23</v>
      </c>
      <c r="B66" s="295" t="s">
        <v>812</v>
      </c>
      <c r="C66" s="296" t="s">
        <v>813</v>
      </c>
      <c r="D66" s="297" t="s">
        <v>195</v>
      </c>
      <c r="E66" s="298">
        <v>16.95</v>
      </c>
      <c r="F66" s="298">
        <v>0</v>
      </c>
      <c r="G66" s="299">
        <f>E66*F66</f>
        <v>0</v>
      </c>
      <c r="H66" s="300">
        <v>3.3910000000000003E-2</v>
      </c>
      <c r="I66" s="301">
        <f>E66*H66</f>
        <v>0.57477449999999997</v>
      </c>
      <c r="J66" s="300">
        <v>0</v>
      </c>
      <c r="K66" s="301">
        <f>E66*J66</f>
        <v>0</v>
      </c>
      <c r="O66" s="293">
        <v>2</v>
      </c>
      <c r="AA66" s="262">
        <v>1</v>
      </c>
      <c r="AB66" s="262">
        <v>0</v>
      </c>
      <c r="AC66" s="262">
        <v>0</v>
      </c>
      <c r="AZ66" s="262">
        <v>1</v>
      </c>
      <c r="BA66" s="262">
        <f>IF(AZ66=1,G66,0)</f>
        <v>0</v>
      </c>
      <c r="BB66" s="262">
        <f>IF(AZ66=2,G66,0)</f>
        <v>0</v>
      </c>
      <c r="BC66" s="262">
        <f>IF(AZ66=3,G66,0)</f>
        <v>0</v>
      </c>
      <c r="BD66" s="262">
        <f>IF(AZ66=4,G66,0)</f>
        <v>0</v>
      </c>
      <c r="BE66" s="262">
        <f>IF(AZ66=5,G66,0)</f>
        <v>0</v>
      </c>
      <c r="CA66" s="293">
        <v>1</v>
      </c>
      <c r="CB66" s="293">
        <v>0</v>
      </c>
    </row>
    <row r="67" spans="1:80" x14ac:dyDescent="0.2">
      <c r="A67" s="302"/>
      <c r="B67" s="309"/>
      <c r="C67" s="310" t="s">
        <v>814</v>
      </c>
      <c r="D67" s="311"/>
      <c r="E67" s="312">
        <v>16.95</v>
      </c>
      <c r="F67" s="313"/>
      <c r="G67" s="314"/>
      <c r="H67" s="315"/>
      <c r="I67" s="307"/>
      <c r="J67" s="316"/>
      <c r="K67" s="307"/>
      <c r="M67" s="308" t="s">
        <v>814</v>
      </c>
      <c r="O67" s="293"/>
    </row>
    <row r="68" spans="1:80" x14ac:dyDescent="0.2">
      <c r="A68" s="294">
        <v>24</v>
      </c>
      <c r="B68" s="295" t="s">
        <v>815</v>
      </c>
      <c r="C68" s="296" t="s">
        <v>816</v>
      </c>
      <c r="D68" s="297" t="s">
        <v>195</v>
      </c>
      <c r="E68" s="298">
        <v>16.95</v>
      </c>
      <c r="F68" s="298">
        <v>0</v>
      </c>
      <c r="G68" s="299">
        <f>E68*F68</f>
        <v>0</v>
      </c>
      <c r="H68" s="300">
        <v>0</v>
      </c>
      <c r="I68" s="301">
        <f>E68*H68</f>
        <v>0</v>
      </c>
      <c r="J68" s="300">
        <v>0</v>
      </c>
      <c r="K68" s="301">
        <f>E68*J68</f>
        <v>0</v>
      </c>
      <c r="O68" s="293">
        <v>2</v>
      </c>
      <c r="AA68" s="262">
        <v>1</v>
      </c>
      <c r="AB68" s="262">
        <v>1</v>
      </c>
      <c r="AC68" s="262">
        <v>1</v>
      </c>
      <c r="AZ68" s="262">
        <v>1</v>
      </c>
      <c r="BA68" s="262">
        <f>IF(AZ68=1,G68,0)</f>
        <v>0</v>
      </c>
      <c r="BB68" s="262">
        <f>IF(AZ68=2,G68,0)</f>
        <v>0</v>
      </c>
      <c r="BC68" s="262">
        <f>IF(AZ68=3,G68,0)</f>
        <v>0</v>
      </c>
      <c r="BD68" s="262">
        <f>IF(AZ68=4,G68,0)</f>
        <v>0</v>
      </c>
      <c r="BE68" s="262">
        <f>IF(AZ68=5,G68,0)</f>
        <v>0</v>
      </c>
      <c r="CA68" s="293">
        <v>1</v>
      </c>
      <c r="CB68" s="293">
        <v>1</v>
      </c>
    </row>
    <row r="69" spans="1:80" x14ac:dyDescent="0.2">
      <c r="A69" s="302"/>
      <c r="B69" s="309"/>
      <c r="C69" s="310" t="s">
        <v>814</v>
      </c>
      <c r="D69" s="311"/>
      <c r="E69" s="312">
        <v>16.95</v>
      </c>
      <c r="F69" s="313"/>
      <c r="G69" s="314"/>
      <c r="H69" s="315"/>
      <c r="I69" s="307"/>
      <c r="J69" s="316"/>
      <c r="K69" s="307"/>
      <c r="M69" s="308" t="s">
        <v>814</v>
      </c>
      <c r="O69" s="293"/>
    </row>
    <row r="70" spans="1:80" ht="22.5" x14ac:dyDescent="0.2">
      <c r="A70" s="294">
        <v>25</v>
      </c>
      <c r="B70" s="295" t="s">
        <v>817</v>
      </c>
      <c r="C70" s="296" t="s">
        <v>818</v>
      </c>
      <c r="D70" s="297" t="s">
        <v>227</v>
      </c>
      <c r="E70" s="298">
        <v>0.19389999999999999</v>
      </c>
      <c r="F70" s="298">
        <v>0</v>
      </c>
      <c r="G70" s="299">
        <f>E70*F70</f>
        <v>0</v>
      </c>
      <c r="H70" s="300">
        <v>1.04548</v>
      </c>
      <c r="I70" s="301">
        <f>E70*H70</f>
        <v>0.20271857199999999</v>
      </c>
      <c r="J70" s="300">
        <v>0</v>
      </c>
      <c r="K70" s="301">
        <f>E70*J70</f>
        <v>0</v>
      </c>
      <c r="O70" s="293">
        <v>2</v>
      </c>
      <c r="AA70" s="262">
        <v>1</v>
      </c>
      <c r="AB70" s="262">
        <v>1</v>
      </c>
      <c r="AC70" s="262">
        <v>1</v>
      </c>
      <c r="AZ70" s="262">
        <v>1</v>
      </c>
      <c r="BA70" s="262">
        <f>IF(AZ70=1,G70,0)</f>
        <v>0</v>
      </c>
      <c r="BB70" s="262">
        <f>IF(AZ70=2,G70,0)</f>
        <v>0</v>
      </c>
      <c r="BC70" s="262">
        <f>IF(AZ70=3,G70,0)</f>
        <v>0</v>
      </c>
      <c r="BD70" s="262">
        <f>IF(AZ70=4,G70,0)</f>
        <v>0</v>
      </c>
      <c r="BE70" s="262">
        <f>IF(AZ70=5,G70,0)</f>
        <v>0</v>
      </c>
      <c r="CA70" s="293">
        <v>1</v>
      </c>
      <c r="CB70" s="293">
        <v>1</v>
      </c>
    </row>
    <row r="71" spans="1:80" x14ac:dyDescent="0.2">
      <c r="A71" s="302"/>
      <c r="B71" s="309"/>
      <c r="C71" s="310" t="s">
        <v>819</v>
      </c>
      <c r="D71" s="311"/>
      <c r="E71" s="312">
        <v>0.19389999999999999</v>
      </c>
      <c r="F71" s="313"/>
      <c r="G71" s="314"/>
      <c r="H71" s="315"/>
      <c r="I71" s="307"/>
      <c r="J71" s="316"/>
      <c r="K71" s="307"/>
      <c r="M71" s="308" t="s">
        <v>819</v>
      </c>
      <c r="O71" s="293"/>
    </row>
    <row r="72" spans="1:80" x14ac:dyDescent="0.2">
      <c r="A72" s="294">
        <v>26</v>
      </c>
      <c r="B72" s="295" t="s">
        <v>820</v>
      </c>
      <c r="C72" s="296" t="s">
        <v>821</v>
      </c>
      <c r="D72" s="297" t="s">
        <v>233</v>
      </c>
      <c r="E72" s="298">
        <v>0.66149999999999998</v>
      </c>
      <c r="F72" s="298">
        <v>0</v>
      </c>
      <c r="G72" s="299">
        <f>E72*F72</f>
        <v>0</v>
      </c>
      <c r="H72" s="300">
        <v>2.52508</v>
      </c>
      <c r="I72" s="301">
        <f>E72*H72</f>
        <v>1.6703404199999998</v>
      </c>
      <c r="J72" s="300">
        <v>0</v>
      </c>
      <c r="K72" s="301">
        <f>E72*J72</f>
        <v>0</v>
      </c>
      <c r="O72" s="293">
        <v>2</v>
      </c>
      <c r="AA72" s="262">
        <v>1</v>
      </c>
      <c r="AB72" s="262">
        <v>1</v>
      </c>
      <c r="AC72" s="262">
        <v>1</v>
      </c>
      <c r="AZ72" s="262">
        <v>1</v>
      </c>
      <c r="BA72" s="262">
        <f>IF(AZ72=1,G72,0)</f>
        <v>0</v>
      </c>
      <c r="BB72" s="262">
        <f>IF(AZ72=2,G72,0)</f>
        <v>0</v>
      </c>
      <c r="BC72" s="262">
        <f>IF(AZ72=3,G72,0)</f>
        <v>0</v>
      </c>
      <c r="BD72" s="262">
        <f>IF(AZ72=4,G72,0)</f>
        <v>0</v>
      </c>
      <c r="BE72" s="262">
        <f>IF(AZ72=5,G72,0)</f>
        <v>0</v>
      </c>
      <c r="CA72" s="293">
        <v>1</v>
      </c>
      <c r="CB72" s="293">
        <v>1</v>
      </c>
    </row>
    <row r="73" spans="1:80" x14ac:dyDescent="0.2">
      <c r="A73" s="302"/>
      <c r="B73" s="309"/>
      <c r="C73" s="310" t="s">
        <v>822</v>
      </c>
      <c r="D73" s="311"/>
      <c r="E73" s="312">
        <v>0.66149999999999998</v>
      </c>
      <c r="F73" s="313"/>
      <c r="G73" s="314"/>
      <c r="H73" s="315"/>
      <c r="I73" s="307"/>
      <c r="J73" s="316"/>
      <c r="K73" s="307"/>
      <c r="M73" s="308" t="s">
        <v>822</v>
      </c>
      <c r="O73" s="293"/>
    </row>
    <row r="74" spans="1:80" x14ac:dyDescent="0.2">
      <c r="A74" s="294">
        <v>27</v>
      </c>
      <c r="B74" s="295" t="s">
        <v>823</v>
      </c>
      <c r="C74" s="296" t="s">
        <v>824</v>
      </c>
      <c r="D74" s="297" t="s">
        <v>227</v>
      </c>
      <c r="E74" s="298">
        <v>7.4999999999999997E-2</v>
      </c>
      <c r="F74" s="298">
        <v>0</v>
      </c>
      <c r="G74" s="299">
        <f>E74*F74</f>
        <v>0</v>
      </c>
      <c r="H74" s="300">
        <v>1.02092</v>
      </c>
      <c r="I74" s="301">
        <f>E74*H74</f>
        <v>7.6568999999999998E-2</v>
      </c>
      <c r="J74" s="300">
        <v>0</v>
      </c>
      <c r="K74" s="301">
        <f>E74*J74</f>
        <v>0</v>
      </c>
      <c r="O74" s="293">
        <v>2</v>
      </c>
      <c r="AA74" s="262">
        <v>1</v>
      </c>
      <c r="AB74" s="262">
        <v>1</v>
      </c>
      <c r="AC74" s="262">
        <v>1</v>
      </c>
      <c r="AZ74" s="262">
        <v>1</v>
      </c>
      <c r="BA74" s="262">
        <f>IF(AZ74=1,G74,0)</f>
        <v>0</v>
      </c>
      <c r="BB74" s="262">
        <f>IF(AZ74=2,G74,0)</f>
        <v>0</v>
      </c>
      <c r="BC74" s="262">
        <f>IF(AZ74=3,G74,0)</f>
        <v>0</v>
      </c>
      <c r="BD74" s="262">
        <f>IF(AZ74=4,G74,0)</f>
        <v>0</v>
      </c>
      <c r="BE74" s="262">
        <f>IF(AZ74=5,G74,0)</f>
        <v>0</v>
      </c>
      <c r="CA74" s="293">
        <v>1</v>
      </c>
      <c r="CB74" s="293">
        <v>1</v>
      </c>
    </row>
    <row r="75" spans="1:80" x14ac:dyDescent="0.2">
      <c r="A75" s="302"/>
      <c r="B75" s="309"/>
      <c r="C75" s="310" t="s">
        <v>825</v>
      </c>
      <c r="D75" s="311"/>
      <c r="E75" s="312">
        <v>7.4999999999999997E-2</v>
      </c>
      <c r="F75" s="313"/>
      <c r="G75" s="314"/>
      <c r="H75" s="315"/>
      <c r="I75" s="307"/>
      <c r="J75" s="316"/>
      <c r="K75" s="307"/>
      <c r="M75" s="308" t="s">
        <v>825</v>
      </c>
      <c r="O75" s="293"/>
    </row>
    <row r="76" spans="1:80" x14ac:dyDescent="0.2">
      <c r="A76" s="294">
        <v>28</v>
      </c>
      <c r="B76" s="295" t="s">
        <v>826</v>
      </c>
      <c r="C76" s="296" t="s">
        <v>827</v>
      </c>
      <c r="D76" s="297" t="s">
        <v>195</v>
      </c>
      <c r="E76" s="298">
        <v>2.2050000000000001</v>
      </c>
      <c r="F76" s="298">
        <v>0</v>
      </c>
      <c r="G76" s="299">
        <f>E76*F76</f>
        <v>0</v>
      </c>
      <c r="H76" s="300">
        <v>4.5969999999999997E-2</v>
      </c>
      <c r="I76" s="301">
        <f>E76*H76</f>
        <v>0.10136384999999999</v>
      </c>
      <c r="J76" s="300">
        <v>0</v>
      </c>
      <c r="K76" s="301">
        <f>E76*J76</f>
        <v>0</v>
      </c>
      <c r="O76" s="293">
        <v>2</v>
      </c>
      <c r="AA76" s="262">
        <v>1</v>
      </c>
      <c r="AB76" s="262">
        <v>1</v>
      </c>
      <c r="AC76" s="262">
        <v>1</v>
      </c>
      <c r="AZ76" s="262">
        <v>1</v>
      </c>
      <c r="BA76" s="262">
        <f>IF(AZ76=1,G76,0)</f>
        <v>0</v>
      </c>
      <c r="BB76" s="262">
        <f>IF(AZ76=2,G76,0)</f>
        <v>0</v>
      </c>
      <c r="BC76" s="262">
        <f>IF(AZ76=3,G76,0)</f>
        <v>0</v>
      </c>
      <c r="BD76" s="262">
        <f>IF(AZ76=4,G76,0)</f>
        <v>0</v>
      </c>
      <c r="BE76" s="262">
        <f>IF(AZ76=5,G76,0)</f>
        <v>0</v>
      </c>
      <c r="CA76" s="293">
        <v>1</v>
      </c>
      <c r="CB76" s="293">
        <v>1</v>
      </c>
    </row>
    <row r="77" spans="1:80" x14ac:dyDescent="0.2">
      <c r="A77" s="302"/>
      <c r="B77" s="309"/>
      <c r="C77" s="310" t="s">
        <v>828</v>
      </c>
      <c r="D77" s="311"/>
      <c r="E77" s="312">
        <v>2.2050000000000001</v>
      </c>
      <c r="F77" s="313"/>
      <c r="G77" s="314"/>
      <c r="H77" s="315"/>
      <c r="I77" s="307"/>
      <c r="J77" s="316"/>
      <c r="K77" s="307"/>
      <c r="M77" s="308" t="s">
        <v>828</v>
      </c>
      <c r="O77" s="293"/>
    </row>
    <row r="78" spans="1:80" x14ac:dyDescent="0.2">
      <c r="A78" s="294">
        <v>29</v>
      </c>
      <c r="B78" s="295" t="s">
        <v>829</v>
      </c>
      <c r="C78" s="296" t="s">
        <v>830</v>
      </c>
      <c r="D78" s="297" t="s">
        <v>195</v>
      </c>
      <c r="E78" s="298">
        <v>2.2050000000000001</v>
      </c>
      <c r="F78" s="298">
        <v>0</v>
      </c>
      <c r="G78" s="299">
        <f>E78*F78</f>
        <v>0</v>
      </c>
      <c r="H78" s="300">
        <v>0</v>
      </c>
      <c r="I78" s="301">
        <f>E78*H78</f>
        <v>0</v>
      </c>
      <c r="J78" s="300">
        <v>0</v>
      </c>
      <c r="K78" s="301">
        <f>E78*J78</f>
        <v>0</v>
      </c>
      <c r="O78" s="293">
        <v>2</v>
      </c>
      <c r="AA78" s="262">
        <v>1</v>
      </c>
      <c r="AB78" s="262">
        <v>1</v>
      </c>
      <c r="AC78" s="262">
        <v>1</v>
      </c>
      <c r="AZ78" s="262">
        <v>1</v>
      </c>
      <c r="BA78" s="262">
        <f>IF(AZ78=1,G78,0)</f>
        <v>0</v>
      </c>
      <c r="BB78" s="262">
        <f>IF(AZ78=2,G78,0)</f>
        <v>0</v>
      </c>
      <c r="BC78" s="262">
        <f>IF(AZ78=3,G78,0)</f>
        <v>0</v>
      </c>
      <c r="BD78" s="262">
        <f>IF(AZ78=4,G78,0)</f>
        <v>0</v>
      </c>
      <c r="BE78" s="262">
        <f>IF(AZ78=5,G78,0)</f>
        <v>0</v>
      </c>
      <c r="CA78" s="293">
        <v>1</v>
      </c>
      <c r="CB78" s="293">
        <v>1</v>
      </c>
    </row>
    <row r="79" spans="1:80" x14ac:dyDescent="0.2">
      <c r="A79" s="302"/>
      <c r="B79" s="309"/>
      <c r="C79" s="310" t="s">
        <v>828</v>
      </c>
      <c r="D79" s="311"/>
      <c r="E79" s="312">
        <v>2.2050000000000001</v>
      </c>
      <c r="F79" s="313"/>
      <c r="G79" s="314"/>
      <c r="H79" s="315"/>
      <c r="I79" s="307"/>
      <c r="J79" s="316"/>
      <c r="K79" s="307"/>
      <c r="M79" s="308" t="s">
        <v>828</v>
      </c>
      <c r="O79" s="293"/>
    </row>
    <row r="80" spans="1:80" x14ac:dyDescent="0.2">
      <c r="A80" s="294">
        <v>30</v>
      </c>
      <c r="B80" s="295" t="s">
        <v>831</v>
      </c>
      <c r="C80" s="296" t="s">
        <v>832</v>
      </c>
      <c r="D80" s="297" t="s">
        <v>195</v>
      </c>
      <c r="E80" s="298">
        <v>2.2050000000000001</v>
      </c>
      <c r="F80" s="298">
        <v>0</v>
      </c>
      <c r="G80" s="299">
        <f>E80*F80</f>
        <v>0</v>
      </c>
      <c r="H80" s="300">
        <v>2.3E-3</v>
      </c>
      <c r="I80" s="301">
        <f>E80*H80</f>
        <v>5.0715000000000005E-3</v>
      </c>
      <c r="J80" s="300">
        <v>0</v>
      </c>
      <c r="K80" s="301">
        <f>E80*J80</f>
        <v>0</v>
      </c>
      <c r="O80" s="293">
        <v>2</v>
      </c>
      <c r="AA80" s="262">
        <v>1</v>
      </c>
      <c r="AB80" s="262">
        <v>0</v>
      </c>
      <c r="AC80" s="262">
        <v>0</v>
      </c>
      <c r="AZ80" s="262">
        <v>1</v>
      </c>
      <c r="BA80" s="262">
        <f>IF(AZ80=1,G80,0)</f>
        <v>0</v>
      </c>
      <c r="BB80" s="262">
        <f>IF(AZ80=2,G80,0)</f>
        <v>0</v>
      </c>
      <c r="BC80" s="262">
        <f>IF(AZ80=3,G80,0)</f>
        <v>0</v>
      </c>
      <c r="BD80" s="262">
        <f>IF(AZ80=4,G80,0)</f>
        <v>0</v>
      </c>
      <c r="BE80" s="262">
        <f>IF(AZ80=5,G80,0)</f>
        <v>0</v>
      </c>
      <c r="CA80" s="293">
        <v>1</v>
      </c>
      <c r="CB80" s="293">
        <v>0</v>
      </c>
    </row>
    <row r="81" spans="1:80" x14ac:dyDescent="0.2">
      <c r="A81" s="302"/>
      <c r="B81" s="309"/>
      <c r="C81" s="310" t="s">
        <v>828</v>
      </c>
      <c r="D81" s="311"/>
      <c r="E81" s="312">
        <v>2.2050000000000001</v>
      </c>
      <c r="F81" s="313"/>
      <c r="G81" s="314"/>
      <c r="H81" s="315"/>
      <c r="I81" s="307"/>
      <c r="J81" s="316"/>
      <c r="K81" s="307"/>
      <c r="M81" s="308" t="s">
        <v>828</v>
      </c>
      <c r="O81" s="293"/>
    </row>
    <row r="82" spans="1:80" x14ac:dyDescent="0.2">
      <c r="A82" s="294">
        <v>31</v>
      </c>
      <c r="B82" s="295" t="s">
        <v>833</v>
      </c>
      <c r="C82" s="296" t="s">
        <v>834</v>
      </c>
      <c r="D82" s="297" t="s">
        <v>195</v>
      </c>
      <c r="E82" s="298">
        <v>2.2050000000000001</v>
      </c>
      <c r="F82" s="298">
        <v>0</v>
      </c>
      <c r="G82" s="299">
        <f>E82*F82</f>
        <v>0</v>
      </c>
      <c r="H82" s="300">
        <v>0</v>
      </c>
      <c r="I82" s="301">
        <f>E82*H82</f>
        <v>0</v>
      </c>
      <c r="J82" s="300">
        <v>0</v>
      </c>
      <c r="K82" s="301">
        <f>E82*J82</f>
        <v>0</v>
      </c>
      <c r="O82" s="293">
        <v>2</v>
      </c>
      <c r="AA82" s="262">
        <v>1</v>
      </c>
      <c r="AB82" s="262">
        <v>1</v>
      </c>
      <c r="AC82" s="262">
        <v>1</v>
      </c>
      <c r="AZ82" s="262">
        <v>1</v>
      </c>
      <c r="BA82" s="262">
        <f>IF(AZ82=1,G82,0)</f>
        <v>0</v>
      </c>
      <c r="BB82" s="262">
        <f>IF(AZ82=2,G82,0)</f>
        <v>0</v>
      </c>
      <c r="BC82" s="262">
        <f>IF(AZ82=3,G82,0)</f>
        <v>0</v>
      </c>
      <c r="BD82" s="262">
        <f>IF(AZ82=4,G82,0)</f>
        <v>0</v>
      </c>
      <c r="BE82" s="262">
        <f>IF(AZ82=5,G82,0)</f>
        <v>0</v>
      </c>
      <c r="CA82" s="293">
        <v>1</v>
      </c>
      <c r="CB82" s="293">
        <v>1</v>
      </c>
    </row>
    <row r="83" spans="1:80" x14ac:dyDescent="0.2">
      <c r="A83" s="302"/>
      <c r="B83" s="309"/>
      <c r="C83" s="310" t="s">
        <v>828</v>
      </c>
      <c r="D83" s="311"/>
      <c r="E83" s="312">
        <v>2.2050000000000001</v>
      </c>
      <c r="F83" s="313"/>
      <c r="G83" s="314"/>
      <c r="H83" s="315"/>
      <c r="I83" s="307"/>
      <c r="J83" s="316"/>
      <c r="K83" s="307"/>
      <c r="M83" s="308" t="s">
        <v>828</v>
      </c>
      <c r="O83" s="293"/>
    </row>
    <row r="84" spans="1:80" x14ac:dyDescent="0.2">
      <c r="A84" s="294">
        <v>32</v>
      </c>
      <c r="B84" s="295" t="s">
        <v>835</v>
      </c>
      <c r="C84" s="296" t="s">
        <v>836</v>
      </c>
      <c r="D84" s="297" t="s">
        <v>195</v>
      </c>
      <c r="E84" s="298">
        <v>1.3440000000000001</v>
      </c>
      <c r="F84" s="298">
        <v>0</v>
      </c>
      <c r="G84" s="299">
        <f>E84*F84</f>
        <v>0</v>
      </c>
      <c r="H84" s="300">
        <v>1.6930000000000001E-2</v>
      </c>
      <c r="I84" s="301">
        <f>E84*H84</f>
        <v>2.2753920000000004E-2</v>
      </c>
      <c r="J84" s="300">
        <v>0</v>
      </c>
      <c r="K84" s="301">
        <f>E84*J84</f>
        <v>0</v>
      </c>
      <c r="O84" s="293">
        <v>2</v>
      </c>
      <c r="AA84" s="262">
        <v>1</v>
      </c>
      <c r="AB84" s="262">
        <v>1</v>
      </c>
      <c r="AC84" s="262">
        <v>1</v>
      </c>
      <c r="AZ84" s="262">
        <v>1</v>
      </c>
      <c r="BA84" s="262">
        <f>IF(AZ84=1,G84,0)</f>
        <v>0</v>
      </c>
      <c r="BB84" s="262">
        <f>IF(AZ84=2,G84,0)</f>
        <v>0</v>
      </c>
      <c r="BC84" s="262">
        <f>IF(AZ84=3,G84,0)</f>
        <v>0</v>
      </c>
      <c r="BD84" s="262">
        <f>IF(AZ84=4,G84,0)</f>
        <v>0</v>
      </c>
      <c r="BE84" s="262">
        <f>IF(AZ84=5,G84,0)</f>
        <v>0</v>
      </c>
      <c r="CA84" s="293">
        <v>1</v>
      </c>
      <c r="CB84" s="293">
        <v>1</v>
      </c>
    </row>
    <row r="85" spans="1:80" x14ac:dyDescent="0.2">
      <c r="A85" s="302"/>
      <c r="B85" s="309"/>
      <c r="C85" s="310" t="s">
        <v>837</v>
      </c>
      <c r="D85" s="311"/>
      <c r="E85" s="312">
        <v>1.3440000000000001</v>
      </c>
      <c r="F85" s="313"/>
      <c r="G85" s="314"/>
      <c r="H85" s="315"/>
      <c r="I85" s="307"/>
      <c r="J85" s="316"/>
      <c r="K85" s="307"/>
      <c r="M85" s="308" t="s">
        <v>837</v>
      </c>
      <c r="O85" s="293"/>
    </row>
    <row r="86" spans="1:80" x14ac:dyDescent="0.2">
      <c r="A86" s="294">
        <v>33</v>
      </c>
      <c r="B86" s="295" t="s">
        <v>838</v>
      </c>
      <c r="C86" s="296" t="s">
        <v>839</v>
      </c>
      <c r="D86" s="297" t="s">
        <v>195</v>
      </c>
      <c r="E86" s="298">
        <v>1.3440000000000001</v>
      </c>
      <c r="F86" s="298">
        <v>0</v>
      </c>
      <c r="G86" s="299">
        <f>E86*F86</f>
        <v>0</v>
      </c>
      <c r="H86" s="300">
        <v>0</v>
      </c>
      <c r="I86" s="301">
        <f>E86*H86</f>
        <v>0</v>
      </c>
      <c r="J86" s="300">
        <v>0</v>
      </c>
      <c r="K86" s="301">
        <f>E86*J86</f>
        <v>0</v>
      </c>
      <c r="O86" s="293">
        <v>2</v>
      </c>
      <c r="AA86" s="262">
        <v>1</v>
      </c>
      <c r="AB86" s="262">
        <v>1</v>
      </c>
      <c r="AC86" s="262">
        <v>1</v>
      </c>
      <c r="AZ86" s="262">
        <v>1</v>
      </c>
      <c r="BA86" s="262">
        <f>IF(AZ86=1,G86,0)</f>
        <v>0</v>
      </c>
      <c r="BB86" s="262">
        <f>IF(AZ86=2,G86,0)</f>
        <v>0</v>
      </c>
      <c r="BC86" s="262">
        <f>IF(AZ86=3,G86,0)</f>
        <v>0</v>
      </c>
      <c r="BD86" s="262">
        <f>IF(AZ86=4,G86,0)</f>
        <v>0</v>
      </c>
      <c r="BE86" s="262">
        <f>IF(AZ86=5,G86,0)</f>
        <v>0</v>
      </c>
      <c r="CA86" s="293">
        <v>1</v>
      </c>
      <c r="CB86" s="293">
        <v>1</v>
      </c>
    </row>
    <row r="87" spans="1:80" x14ac:dyDescent="0.2">
      <c r="A87" s="302"/>
      <c r="B87" s="309"/>
      <c r="C87" s="310" t="s">
        <v>837</v>
      </c>
      <c r="D87" s="311"/>
      <c r="E87" s="312">
        <v>1.3440000000000001</v>
      </c>
      <c r="F87" s="313"/>
      <c r="G87" s="314"/>
      <c r="H87" s="315"/>
      <c r="I87" s="307"/>
      <c r="J87" s="316"/>
      <c r="K87" s="307"/>
      <c r="M87" s="308" t="s">
        <v>837</v>
      </c>
      <c r="O87" s="293"/>
    </row>
    <row r="88" spans="1:80" x14ac:dyDescent="0.2">
      <c r="A88" s="317"/>
      <c r="B88" s="318" t="s">
        <v>101</v>
      </c>
      <c r="C88" s="319" t="s">
        <v>808</v>
      </c>
      <c r="D88" s="320"/>
      <c r="E88" s="321"/>
      <c r="F88" s="322"/>
      <c r="G88" s="323">
        <f>SUM(G62:G87)</f>
        <v>0</v>
      </c>
      <c r="H88" s="324"/>
      <c r="I88" s="325">
        <f>SUM(I62:I87)</f>
        <v>9.073760211999998</v>
      </c>
      <c r="J88" s="324"/>
      <c r="K88" s="325">
        <f>SUM(K62:K87)</f>
        <v>0</v>
      </c>
      <c r="O88" s="293">
        <v>4</v>
      </c>
      <c r="BA88" s="326">
        <f>SUM(BA62:BA87)</f>
        <v>0</v>
      </c>
      <c r="BB88" s="326">
        <f>SUM(BB62:BB87)</f>
        <v>0</v>
      </c>
      <c r="BC88" s="326">
        <f>SUM(BC62:BC87)</f>
        <v>0</v>
      </c>
      <c r="BD88" s="326">
        <f>SUM(BD62:BD87)</f>
        <v>0</v>
      </c>
      <c r="BE88" s="326">
        <f>SUM(BE62:BE87)</f>
        <v>0</v>
      </c>
    </row>
    <row r="89" spans="1:80" x14ac:dyDescent="0.2">
      <c r="A89" s="283" t="s">
        <v>97</v>
      </c>
      <c r="B89" s="284" t="s">
        <v>204</v>
      </c>
      <c r="C89" s="285" t="s">
        <v>205</v>
      </c>
      <c r="D89" s="286"/>
      <c r="E89" s="287"/>
      <c r="F89" s="287"/>
      <c r="G89" s="288"/>
      <c r="H89" s="289"/>
      <c r="I89" s="290"/>
      <c r="J89" s="291"/>
      <c r="K89" s="292"/>
      <c r="O89" s="293">
        <v>1</v>
      </c>
    </row>
    <row r="90" spans="1:80" x14ac:dyDescent="0.2">
      <c r="A90" s="294">
        <v>34</v>
      </c>
      <c r="B90" s="295" t="s">
        <v>840</v>
      </c>
      <c r="C90" s="296" t="s">
        <v>841</v>
      </c>
      <c r="D90" s="297" t="s">
        <v>195</v>
      </c>
      <c r="E90" s="298">
        <v>3.25</v>
      </c>
      <c r="F90" s="298">
        <v>0</v>
      </c>
      <c r="G90" s="299">
        <f>E90*F90</f>
        <v>0</v>
      </c>
      <c r="H90" s="300">
        <v>0.30360999999999999</v>
      </c>
      <c r="I90" s="301">
        <f>E90*H90</f>
        <v>0.98673250000000001</v>
      </c>
      <c r="J90" s="300">
        <v>0</v>
      </c>
      <c r="K90" s="301">
        <f>E90*J90</f>
        <v>0</v>
      </c>
      <c r="O90" s="293">
        <v>2</v>
      </c>
      <c r="AA90" s="262">
        <v>1</v>
      </c>
      <c r="AB90" s="262">
        <v>1</v>
      </c>
      <c r="AC90" s="262">
        <v>1</v>
      </c>
      <c r="AZ90" s="262">
        <v>1</v>
      </c>
      <c r="BA90" s="262">
        <f>IF(AZ90=1,G90,0)</f>
        <v>0</v>
      </c>
      <c r="BB90" s="262">
        <f>IF(AZ90=2,G90,0)</f>
        <v>0</v>
      </c>
      <c r="BC90" s="262">
        <f>IF(AZ90=3,G90,0)</f>
        <v>0</v>
      </c>
      <c r="BD90" s="262">
        <f>IF(AZ90=4,G90,0)</f>
        <v>0</v>
      </c>
      <c r="BE90" s="262">
        <f>IF(AZ90=5,G90,0)</f>
        <v>0</v>
      </c>
      <c r="CA90" s="293">
        <v>1</v>
      </c>
      <c r="CB90" s="293">
        <v>1</v>
      </c>
    </row>
    <row r="91" spans="1:80" x14ac:dyDescent="0.2">
      <c r="A91" s="302"/>
      <c r="B91" s="303"/>
      <c r="C91" s="304" t="s">
        <v>842</v>
      </c>
      <c r="D91" s="305"/>
      <c r="E91" s="305"/>
      <c r="F91" s="305"/>
      <c r="G91" s="306"/>
      <c r="I91" s="307"/>
      <c r="K91" s="307"/>
      <c r="L91" s="308" t="s">
        <v>842</v>
      </c>
      <c r="O91" s="293">
        <v>3</v>
      </c>
    </row>
    <row r="92" spans="1:80" x14ac:dyDescent="0.2">
      <c r="A92" s="302"/>
      <c r="B92" s="309"/>
      <c r="C92" s="310" t="s">
        <v>843</v>
      </c>
      <c r="D92" s="311"/>
      <c r="E92" s="312">
        <v>3.25</v>
      </c>
      <c r="F92" s="313"/>
      <c r="G92" s="314"/>
      <c r="H92" s="315"/>
      <c r="I92" s="307"/>
      <c r="J92" s="316"/>
      <c r="K92" s="307"/>
      <c r="M92" s="308" t="s">
        <v>843</v>
      </c>
      <c r="O92" s="293"/>
    </row>
    <row r="93" spans="1:80" ht="22.5" x14ac:dyDescent="0.2">
      <c r="A93" s="294">
        <v>35</v>
      </c>
      <c r="B93" s="295" t="s">
        <v>844</v>
      </c>
      <c r="C93" s="296" t="s">
        <v>845</v>
      </c>
      <c r="D93" s="297" t="s">
        <v>195</v>
      </c>
      <c r="E93" s="298">
        <v>3.25</v>
      </c>
      <c r="F93" s="298">
        <v>0</v>
      </c>
      <c r="G93" s="299">
        <f>E93*F93</f>
        <v>0</v>
      </c>
      <c r="H93" s="300">
        <v>0.18107999999999999</v>
      </c>
      <c r="I93" s="301">
        <f>E93*H93</f>
        <v>0.58850999999999998</v>
      </c>
      <c r="J93" s="300">
        <v>0</v>
      </c>
      <c r="K93" s="301">
        <f>E93*J93</f>
        <v>0</v>
      </c>
      <c r="O93" s="293">
        <v>2</v>
      </c>
      <c r="AA93" s="262">
        <v>1</v>
      </c>
      <c r="AB93" s="262">
        <v>1</v>
      </c>
      <c r="AC93" s="262">
        <v>1</v>
      </c>
      <c r="AZ93" s="262">
        <v>1</v>
      </c>
      <c r="BA93" s="262">
        <f>IF(AZ93=1,G93,0)</f>
        <v>0</v>
      </c>
      <c r="BB93" s="262">
        <f>IF(AZ93=2,G93,0)</f>
        <v>0</v>
      </c>
      <c r="BC93" s="262">
        <f>IF(AZ93=3,G93,0)</f>
        <v>0</v>
      </c>
      <c r="BD93" s="262">
        <f>IF(AZ93=4,G93,0)</f>
        <v>0</v>
      </c>
      <c r="BE93" s="262">
        <f>IF(AZ93=5,G93,0)</f>
        <v>0</v>
      </c>
      <c r="CA93" s="293">
        <v>1</v>
      </c>
      <c r="CB93" s="293">
        <v>1</v>
      </c>
    </row>
    <row r="94" spans="1:80" x14ac:dyDescent="0.2">
      <c r="A94" s="302"/>
      <c r="B94" s="309"/>
      <c r="C94" s="310" t="s">
        <v>843</v>
      </c>
      <c r="D94" s="311"/>
      <c r="E94" s="312">
        <v>3.25</v>
      </c>
      <c r="F94" s="313"/>
      <c r="G94" s="314"/>
      <c r="H94" s="315"/>
      <c r="I94" s="307"/>
      <c r="J94" s="316"/>
      <c r="K94" s="307"/>
      <c r="M94" s="308" t="s">
        <v>843</v>
      </c>
      <c r="O94" s="293"/>
    </row>
    <row r="95" spans="1:80" x14ac:dyDescent="0.2">
      <c r="A95" s="317"/>
      <c r="B95" s="318" t="s">
        <v>101</v>
      </c>
      <c r="C95" s="319" t="s">
        <v>206</v>
      </c>
      <c r="D95" s="320"/>
      <c r="E95" s="321"/>
      <c r="F95" s="322"/>
      <c r="G95" s="323">
        <f>SUM(G89:G94)</f>
        <v>0</v>
      </c>
      <c r="H95" s="324"/>
      <c r="I95" s="325">
        <f>SUM(I89:I94)</f>
        <v>1.5752424999999999</v>
      </c>
      <c r="J95" s="324"/>
      <c r="K95" s="325">
        <f>SUM(K89:K94)</f>
        <v>0</v>
      </c>
      <c r="O95" s="293">
        <v>4</v>
      </c>
      <c r="BA95" s="326">
        <f>SUM(BA89:BA94)</f>
        <v>0</v>
      </c>
      <c r="BB95" s="326">
        <f>SUM(BB89:BB94)</f>
        <v>0</v>
      </c>
      <c r="BC95" s="326">
        <f>SUM(BC89:BC94)</f>
        <v>0</v>
      </c>
      <c r="BD95" s="326">
        <f>SUM(BD89:BD94)</f>
        <v>0</v>
      </c>
      <c r="BE95" s="326">
        <f>SUM(BE89:BE94)</f>
        <v>0</v>
      </c>
    </row>
    <row r="96" spans="1:80" x14ac:dyDescent="0.2">
      <c r="A96" s="283" t="s">
        <v>97</v>
      </c>
      <c r="B96" s="284" t="s">
        <v>846</v>
      </c>
      <c r="C96" s="285" t="s">
        <v>847</v>
      </c>
      <c r="D96" s="286"/>
      <c r="E96" s="287"/>
      <c r="F96" s="287"/>
      <c r="G96" s="288"/>
      <c r="H96" s="289"/>
      <c r="I96" s="290"/>
      <c r="J96" s="291"/>
      <c r="K96" s="292"/>
      <c r="O96" s="293">
        <v>1</v>
      </c>
    </row>
    <row r="97" spans="1:80" x14ac:dyDescent="0.2">
      <c r="A97" s="294">
        <v>36</v>
      </c>
      <c r="B97" s="295" t="s">
        <v>849</v>
      </c>
      <c r="C97" s="296" t="s">
        <v>850</v>
      </c>
      <c r="D97" s="297" t="s">
        <v>265</v>
      </c>
      <c r="E97" s="298">
        <v>2</v>
      </c>
      <c r="F97" s="298">
        <v>0</v>
      </c>
      <c r="G97" s="299">
        <f>E97*F97</f>
        <v>0</v>
      </c>
      <c r="H97" s="300">
        <v>1.5440000000000001E-2</v>
      </c>
      <c r="I97" s="301">
        <f>E97*H97</f>
        <v>3.0880000000000001E-2</v>
      </c>
      <c r="J97" s="300">
        <v>0</v>
      </c>
      <c r="K97" s="301">
        <f>E97*J97</f>
        <v>0</v>
      </c>
      <c r="O97" s="293">
        <v>2</v>
      </c>
      <c r="AA97" s="262">
        <v>1</v>
      </c>
      <c r="AB97" s="262">
        <v>1</v>
      </c>
      <c r="AC97" s="262">
        <v>1</v>
      </c>
      <c r="AZ97" s="262">
        <v>1</v>
      </c>
      <c r="BA97" s="262">
        <f>IF(AZ97=1,G97,0)</f>
        <v>0</v>
      </c>
      <c r="BB97" s="262">
        <f>IF(AZ97=2,G97,0)</f>
        <v>0</v>
      </c>
      <c r="BC97" s="262">
        <f>IF(AZ97=3,G97,0)</f>
        <v>0</v>
      </c>
      <c r="BD97" s="262">
        <f>IF(AZ97=4,G97,0)</f>
        <v>0</v>
      </c>
      <c r="BE97" s="262">
        <f>IF(AZ97=5,G97,0)</f>
        <v>0</v>
      </c>
      <c r="CA97" s="293">
        <v>1</v>
      </c>
      <c r="CB97" s="293">
        <v>1</v>
      </c>
    </row>
    <row r="98" spans="1:80" x14ac:dyDescent="0.2">
      <c r="A98" s="302"/>
      <c r="B98" s="303"/>
      <c r="C98" s="304" t="s">
        <v>851</v>
      </c>
      <c r="D98" s="305"/>
      <c r="E98" s="305"/>
      <c r="F98" s="305"/>
      <c r="G98" s="306"/>
      <c r="I98" s="307"/>
      <c r="K98" s="307"/>
      <c r="L98" s="308" t="s">
        <v>851</v>
      </c>
      <c r="O98" s="293">
        <v>3</v>
      </c>
    </row>
    <row r="99" spans="1:80" x14ac:dyDescent="0.2">
      <c r="A99" s="302"/>
      <c r="B99" s="309"/>
      <c r="C99" s="310" t="s">
        <v>154</v>
      </c>
      <c r="D99" s="311"/>
      <c r="E99" s="312">
        <v>2</v>
      </c>
      <c r="F99" s="313"/>
      <c r="G99" s="314"/>
      <c r="H99" s="315"/>
      <c r="I99" s="307"/>
      <c r="J99" s="316"/>
      <c r="K99" s="307"/>
      <c r="M99" s="308">
        <v>2</v>
      </c>
      <c r="O99" s="293"/>
    </row>
    <row r="100" spans="1:80" x14ac:dyDescent="0.2">
      <c r="A100" s="294">
        <v>37</v>
      </c>
      <c r="B100" s="295" t="s">
        <v>852</v>
      </c>
      <c r="C100" s="296" t="s">
        <v>853</v>
      </c>
      <c r="D100" s="297" t="s">
        <v>265</v>
      </c>
      <c r="E100" s="298">
        <v>2</v>
      </c>
      <c r="F100" s="298">
        <v>0</v>
      </c>
      <c r="G100" s="299">
        <f>E100*F100</f>
        <v>0</v>
      </c>
      <c r="H100" s="300">
        <v>2.017E-2</v>
      </c>
      <c r="I100" s="301">
        <f>E100*H100</f>
        <v>4.0340000000000001E-2</v>
      </c>
      <c r="J100" s="300">
        <v>0</v>
      </c>
      <c r="K100" s="301">
        <f>E100*J100</f>
        <v>0</v>
      </c>
      <c r="O100" s="293">
        <v>2</v>
      </c>
      <c r="AA100" s="262">
        <v>1</v>
      </c>
      <c r="AB100" s="262">
        <v>0</v>
      </c>
      <c r="AC100" s="262">
        <v>0</v>
      </c>
      <c r="AZ100" s="262">
        <v>1</v>
      </c>
      <c r="BA100" s="262">
        <f>IF(AZ100=1,G100,0)</f>
        <v>0</v>
      </c>
      <c r="BB100" s="262">
        <f>IF(AZ100=2,G100,0)</f>
        <v>0</v>
      </c>
      <c r="BC100" s="262">
        <f>IF(AZ100=3,G100,0)</f>
        <v>0</v>
      </c>
      <c r="BD100" s="262">
        <f>IF(AZ100=4,G100,0)</f>
        <v>0</v>
      </c>
      <c r="BE100" s="262">
        <f>IF(AZ100=5,G100,0)</f>
        <v>0</v>
      </c>
      <c r="CA100" s="293">
        <v>1</v>
      </c>
      <c r="CB100" s="293">
        <v>0</v>
      </c>
    </row>
    <row r="101" spans="1:80" x14ac:dyDescent="0.2">
      <c r="A101" s="302"/>
      <c r="B101" s="303"/>
      <c r="C101" s="304" t="s">
        <v>854</v>
      </c>
      <c r="D101" s="305"/>
      <c r="E101" s="305"/>
      <c r="F101" s="305"/>
      <c r="G101" s="306"/>
      <c r="I101" s="307"/>
      <c r="K101" s="307"/>
      <c r="L101" s="308" t="s">
        <v>854</v>
      </c>
      <c r="O101" s="293">
        <v>3</v>
      </c>
    </row>
    <row r="102" spans="1:80" x14ac:dyDescent="0.2">
      <c r="A102" s="302"/>
      <c r="B102" s="309"/>
      <c r="C102" s="310" t="s">
        <v>154</v>
      </c>
      <c r="D102" s="311"/>
      <c r="E102" s="312">
        <v>2</v>
      </c>
      <c r="F102" s="313"/>
      <c r="G102" s="314"/>
      <c r="H102" s="315"/>
      <c r="I102" s="307"/>
      <c r="J102" s="316"/>
      <c r="K102" s="307"/>
      <c r="M102" s="308">
        <v>2</v>
      </c>
      <c r="O102" s="293"/>
    </row>
    <row r="103" spans="1:80" x14ac:dyDescent="0.2">
      <c r="A103" s="317"/>
      <c r="B103" s="318" t="s">
        <v>101</v>
      </c>
      <c r="C103" s="319" t="s">
        <v>848</v>
      </c>
      <c r="D103" s="320"/>
      <c r="E103" s="321"/>
      <c r="F103" s="322"/>
      <c r="G103" s="323">
        <f>SUM(G96:G102)</f>
        <v>0</v>
      </c>
      <c r="H103" s="324"/>
      <c r="I103" s="325">
        <f>SUM(I96:I102)</f>
        <v>7.1220000000000006E-2</v>
      </c>
      <c r="J103" s="324"/>
      <c r="K103" s="325">
        <f>SUM(K96:K102)</f>
        <v>0</v>
      </c>
      <c r="O103" s="293">
        <v>4</v>
      </c>
      <c r="BA103" s="326">
        <f>SUM(BA96:BA102)</f>
        <v>0</v>
      </c>
      <c r="BB103" s="326">
        <f>SUM(BB96:BB102)</f>
        <v>0</v>
      </c>
      <c r="BC103" s="326">
        <f>SUM(BC96:BC102)</f>
        <v>0</v>
      </c>
      <c r="BD103" s="326">
        <f>SUM(BD96:BD102)</f>
        <v>0</v>
      </c>
      <c r="BE103" s="326">
        <f>SUM(BE96:BE102)</f>
        <v>0</v>
      </c>
    </row>
    <row r="104" spans="1:80" x14ac:dyDescent="0.2">
      <c r="A104" s="283" t="s">
        <v>97</v>
      </c>
      <c r="B104" s="284" t="s">
        <v>855</v>
      </c>
      <c r="C104" s="285" t="s">
        <v>856</v>
      </c>
      <c r="D104" s="286"/>
      <c r="E104" s="287"/>
      <c r="F104" s="287"/>
      <c r="G104" s="288"/>
      <c r="H104" s="289"/>
      <c r="I104" s="290"/>
      <c r="J104" s="291"/>
      <c r="K104" s="292"/>
      <c r="O104" s="293">
        <v>1</v>
      </c>
    </row>
    <row r="105" spans="1:80" x14ac:dyDescent="0.2">
      <c r="A105" s="294">
        <v>38</v>
      </c>
      <c r="B105" s="295" t="s">
        <v>858</v>
      </c>
      <c r="C105" s="296" t="s">
        <v>859</v>
      </c>
      <c r="D105" s="297" t="s">
        <v>233</v>
      </c>
      <c r="E105" s="298">
        <v>0.57999999999999996</v>
      </c>
      <c r="F105" s="298">
        <v>0</v>
      </c>
      <c r="G105" s="299">
        <f>E105*F105</f>
        <v>0</v>
      </c>
      <c r="H105" s="300">
        <v>1.6</v>
      </c>
      <c r="I105" s="301">
        <f>E105*H105</f>
        <v>0.92799999999999994</v>
      </c>
      <c r="J105" s="300">
        <v>0</v>
      </c>
      <c r="K105" s="301">
        <f>E105*J105</f>
        <v>0</v>
      </c>
      <c r="O105" s="293">
        <v>2</v>
      </c>
      <c r="AA105" s="262">
        <v>1</v>
      </c>
      <c r="AB105" s="262">
        <v>1</v>
      </c>
      <c r="AC105" s="262">
        <v>1</v>
      </c>
      <c r="AZ105" s="262">
        <v>1</v>
      </c>
      <c r="BA105" s="262">
        <f>IF(AZ105=1,G105,0)</f>
        <v>0</v>
      </c>
      <c r="BB105" s="262">
        <f>IF(AZ105=2,G105,0)</f>
        <v>0</v>
      </c>
      <c r="BC105" s="262">
        <f>IF(AZ105=3,G105,0)</f>
        <v>0</v>
      </c>
      <c r="BD105" s="262">
        <f>IF(AZ105=4,G105,0)</f>
        <v>0</v>
      </c>
      <c r="BE105" s="262">
        <f>IF(AZ105=5,G105,0)</f>
        <v>0</v>
      </c>
      <c r="CA105" s="293">
        <v>1</v>
      </c>
      <c r="CB105" s="293">
        <v>1</v>
      </c>
    </row>
    <row r="106" spans="1:80" x14ac:dyDescent="0.2">
      <c r="A106" s="302"/>
      <c r="B106" s="303"/>
      <c r="C106" s="304" t="s">
        <v>860</v>
      </c>
      <c r="D106" s="305"/>
      <c r="E106" s="305"/>
      <c r="F106" s="305"/>
      <c r="G106" s="306"/>
      <c r="I106" s="307"/>
      <c r="K106" s="307"/>
      <c r="L106" s="308" t="s">
        <v>860</v>
      </c>
      <c r="O106" s="293">
        <v>3</v>
      </c>
    </row>
    <row r="107" spans="1:80" x14ac:dyDescent="0.2">
      <c r="A107" s="302"/>
      <c r="B107" s="309"/>
      <c r="C107" s="310" t="s">
        <v>861</v>
      </c>
      <c r="D107" s="311"/>
      <c r="E107" s="312">
        <v>0.57999999999999996</v>
      </c>
      <c r="F107" s="313"/>
      <c r="G107" s="314"/>
      <c r="H107" s="315"/>
      <c r="I107" s="307"/>
      <c r="J107" s="316"/>
      <c r="K107" s="307"/>
      <c r="M107" s="308" t="s">
        <v>861</v>
      </c>
      <c r="O107" s="293"/>
    </row>
    <row r="108" spans="1:80" x14ac:dyDescent="0.2">
      <c r="A108" s="317"/>
      <c r="B108" s="318" t="s">
        <v>101</v>
      </c>
      <c r="C108" s="319" t="s">
        <v>857</v>
      </c>
      <c r="D108" s="320"/>
      <c r="E108" s="321"/>
      <c r="F108" s="322"/>
      <c r="G108" s="323">
        <f>SUM(G104:G107)</f>
        <v>0</v>
      </c>
      <c r="H108" s="324"/>
      <c r="I108" s="325">
        <f>SUM(I104:I107)</f>
        <v>0.92799999999999994</v>
      </c>
      <c r="J108" s="324"/>
      <c r="K108" s="325">
        <f>SUM(K104:K107)</f>
        <v>0</v>
      </c>
      <c r="O108" s="293">
        <v>4</v>
      </c>
      <c r="BA108" s="326">
        <f>SUM(BA104:BA107)</f>
        <v>0</v>
      </c>
      <c r="BB108" s="326">
        <f>SUM(BB104:BB107)</f>
        <v>0</v>
      </c>
      <c r="BC108" s="326">
        <f>SUM(BC104:BC107)</f>
        <v>0</v>
      </c>
      <c r="BD108" s="326">
        <f>SUM(BD104:BD107)</f>
        <v>0</v>
      </c>
      <c r="BE108" s="326">
        <f>SUM(BE104:BE107)</f>
        <v>0</v>
      </c>
    </row>
    <row r="109" spans="1:80" x14ac:dyDescent="0.2">
      <c r="A109" s="283" t="s">
        <v>97</v>
      </c>
      <c r="B109" s="284" t="s">
        <v>862</v>
      </c>
      <c r="C109" s="285" t="s">
        <v>863</v>
      </c>
      <c r="D109" s="286"/>
      <c r="E109" s="287"/>
      <c r="F109" s="287"/>
      <c r="G109" s="288"/>
      <c r="H109" s="289"/>
      <c r="I109" s="290"/>
      <c r="J109" s="291"/>
      <c r="K109" s="292"/>
      <c r="O109" s="293">
        <v>1</v>
      </c>
    </row>
    <row r="110" spans="1:80" x14ac:dyDescent="0.2">
      <c r="A110" s="294">
        <v>39</v>
      </c>
      <c r="B110" s="295" t="s">
        <v>865</v>
      </c>
      <c r="C110" s="296" t="s">
        <v>866</v>
      </c>
      <c r="D110" s="297" t="s">
        <v>233</v>
      </c>
      <c r="E110" s="298">
        <v>1.3995</v>
      </c>
      <c r="F110" s="298">
        <v>0</v>
      </c>
      <c r="G110" s="299">
        <f>E110*F110</f>
        <v>0</v>
      </c>
      <c r="H110" s="300">
        <v>0</v>
      </c>
      <c r="I110" s="301">
        <f>E110*H110</f>
        <v>0</v>
      </c>
      <c r="J110" s="300">
        <v>-2</v>
      </c>
      <c r="K110" s="301">
        <f>E110*J110</f>
        <v>-2.7989999999999999</v>
      </c>
      <c r="O110" s="293">
        <v>2</v>
      </c>
      <c r="AA110" s="262">
        <v>1</v>
      </c>
      <c r="AB110" s="262">
        <v>1</v>
      </c>
      <c r="AC110" s="262">
        <v>1</v>
      </c>
      <c r="AZ110" s="262">
        <v>1</v>
      </c>
      <c r="BA110" s="262">
        <f>IF(AZ110=1,G110,0)</f>
        <v>0</v>
      </c>
      <c r="BB110" s="262">
        <f>IF(AZ110=2,G110,0)</f>
        <v>0</v>
      </c>
      <c r="BC110" s="262">
        <f>IF(AZ110=3,G110,0)</f>
        <v>0</v>
      </c>
      <c r="BD110" s="262">
        <f>IF(AZ110=4,G110,0)</f>
        <v>0</v>
      </c>
      <c r="BE110" s="262">
        <f>IF(AZ110=5,G110,0)</f>
        <v>0</v>
      </c>
      <c r="CA110" s="293">
        <v>1</v>
      </c>
      <c r="CB110" s="293">
        <v>1</v>
      </c>
    </row>
    <row r="111" spans="1:80" x14ac:dyDescent="0.2">
      <c r="A111" s="302"/>
      <c r="B111" s="309"/>
      <c r="C111" s="310" t="s">
        <v>867</v>
      </c>
      <c r="D111" s="311"/>
      <c r="E111" s="312">
        <v>1.0395000000000001</v>
      </c>
      <c r="F111" s="313"/>
      <c r="G111" s="314"/>
      <c r="H111" s="315"/>
      <c r="I111" s="307"/>
      <c r="J111" s="316"/>
      <c r="K111" s="307"/>
      <c r="M111" s="308" t="s">
        <v>867</v>
      </c>
      <c r="O111" s="293"/>
    </row>
    <row r="112" spans="1:80" x14ac:dyDescent="0.2">
      <c r="A112" s="302"/>
      <c r="B112" s="309"/>
      <c r="C112" s="310" t="s">
        <v>868</v>
      </c>
      <c r="D112" s="311"/>
      <c r="E112" s="312">
        <v>0.36</v>
      </c>
      <c r="F112" s="313"/>
      <c r="G112" s="314"/>
      <c r="H112" s="315"/>
      <c r="I112" s="307"/>
      <c r="J112" s="316"/>
      <c r="K112" s="307"/>
      <c r="M112" s="308" t="s">
        <v>868</v>
      </c>
      <c r="O112" s="293"/>
    </row>
    <row r="113" spans="1:80" x14ac:dyDescent="0.2">
      <c r="A113" s="294">
        <v>40</v>
      </c>
      <c r="B113" s="295" t="s">
        <v>869</v>
      </c>
      <c r="C113" s="296" t="s">
        <v>870</v>
      </c>
      <c r="D113" s="297" t="s">
        <v>233</v>
      </c>
      <c r="E113" s="298">
        <v>0.495</v>
      </c>
      <c r="F113" s="298">
        <v>0</v>
      </c>
      <c r="G113" s="299">
        <f>E113*F113</f>
        <v>0</v>
      </c>
      <c r="H113" s="300">
        <v>1.47E-3</v>
      </c>
      <c r="I113" s="301">
        <f>E113*H113</f>
        <v>7.2764999999999993E-4</v>
      </c>
      <c r="J113" s="300">
        <v>-2.4</v>
      </c>
      <c r="K113" s="301">
        <f>E113*J113</f>
        <v>-1.1879999999999999</v>
      </c>
      <c r="O113" s="293">
        <v>2</v>
      </c>
      <c r="AA113" s="262">
        <v>1</v>
      </c>
      <c r="AB113" s="262">
        <v>1</v>
      </c>
      <c r="AC113" s="262">
        <v>1</v>
      </c>
      <c r="AZ113" s="262">
        <v>1</v>
      </c>
      <c r="BA113" s="262">
        <f>IF(AZ113=1,G113,0)</f>
        <v>0</v>
      </c>
      <c r="BB113" s="262">
        <f>IF(AZ113=2,G113,0)</f>
        <v>0</v>
      </c>
      <c r="BC113" s="262">
        <f>IF(AZ113=3,G113,0)</f>
        <v>0</v>
      </c>
      <c r="BD113" s="262">
        <f>IF(AZ113=4,G113,0)</f>
        <v>0</v>
      </c>
      <c r="BE113" s="262">
        <f>IF(AZ113=5,G113,0)</f>
        <v>0</v>
      </c>
      <c r="CA113" s="293">
        <v>1</v>
      </c>
      <c r="CB113" s="293">
        <v>1</v>
      </c>
    </row>
    <row r="114" spans="1:80" x14ac:dyDescent="0.2">
      <c r="A114" s="302"/>
      <c r="B114" s="309"/>
      <c r="C114" s="310" t="s">
        <v>871</v>
      </c>
      <c r="D114" s="311"/>
      <c r="E114" s="312">
        <v>0.495</v>
      </c>
      <c r="F114" s="313"/>
      <c r="G114" s="314"/>
      <c r="H114" s="315"/>
      <c r="I114" s="307"/>
      <c r="J114" s="316"/>
      <c r="K114" s="307"/>
      <c r="M114" s="308" t="s">
        <v>871</v>
      </c>
      <c r="O114" s="293"/>
    </row>
    <row r="115" spans="1:80" x14ac:dyDescent="0.2">
      <c r="A115" s="294">
        <v>41</v>
      </c>
      <c r="B115" s="295" t="s">
        <v>872</v>
      </c>
      <c r="C115" s="296" t="s">
        <v>873</v>
      </c>
      <c r="D115" s="297" t="s">
        <v>202</v>
      </c>
      <c r="E115" s="298">
        <v>8.4</v>
      </c>
      <c r="F115" s="298">
        <v>0</v>
      </c>
      <c r="G115" s="299">
        <f>E115*F115</f>
        <v>0</v>
      </c>
      <c r="H115" s="300">
        <v>0</v>
      </c>
      <c r="I115" s="301">
        <f>E115*H115</f>
        <v>0</v>
      </c>
      <c r="J115" s="300">
        <v>-7.0000000000000007E-2</v>
      </c>
      <c r="K115" s="301">
        <f>E115*J115</f>
        <v>-0.58800000000000008</v>
      </c>
      <c r="O115" s="293">
        <v>2</v>
      </c>
      <c r="AA115" s="262">
        <v>1</v>
      </c>
      <c r="AB115" s="262">
        <v>1</v>
      </c>
      <c r="AC115" s="262">
        <v>1</v>
      </c>
      <c r="AZ115" s="262">
        <v>1</v>
      </c>
      <c r="BA115" s="262">
        <f>IF(AZ115=1,G115,0)</f>
        <v>0</v>
      </c>
      <c r="BB115" s="262">
        <f>IF(AZ115=2,G115,0)</f>
        <v>0</v>
      </c>
      <c r="BC115" s="262">
        <f>IF(AZ115=3,G115,0)</f>
        <v>0</v>
      </c>
      <c r="BD115" s="262">
        <f>IF(AZ115=4,G115,0)</f>
        <v>0</v>
      </c>
      <c r="BE115" s="262">
        <f>IF(AZ115=5,G115,0)</f>
        <v>0</v>
      </c>
      <c r="CA115" s="293">
        <v>1</v>
      </c>
      <c r="CB115" s="293">
        <v>1</v>
      </c>
    </row>
    <row r="116" spans="1:80" x14ac:dyDescent="0.2">
      <c r="A116" s="302"/>
      <c r="B116" s="309"/>
      <c r="C116" s="310" t="s">
        <v>874</v>
      </c>
      <c r="D116" s="311"/>
      <c r="E116" s="312">
        <v>8.4</v>
      </c>
      <c r="F116" s="313"/>
      <c r="G116" s="314"/>
      <c r="H116" s="315"/>
      <c r="I116" s="307"/>
      <c r="J116" s="316"/>
      <c r="K116" s="307"/>
      <c r="M116" s="308" t="s">
        <v>874</v>
      </c>
      <c r="O116" s="293"/>
    </row>
    <row r="117" spans="1:80" x14ac:dyDescent="0.2">
      <c r="A117" s="294">
        <v>42</v>
      </c>
      <c r="B117" s="295" t="s">
        <v>875</v>
      </c>
      <c r="C117" s="296" t="s">
        <v>876</v>
      </c>
      <c r="D117" s="297" t="s">
        <v>233</v>
      </c>
      <c r="E117" s="298">
        <v>0.315</v>
      </c>
      <c r="F117" s="298">
        <v>0</v>
      </c>
      <c r="G117" s="299">
        <f>E117*F117</f>
        <v>0</v>
      </c>
      <c r="H117" s="300">
        <v>6.6600000000000001E-3</v>
      </c>
      <c r="I117" s="301">
        <f>E117*H117</f>
        <v>2.0979000000000002E-3</v>
      </c>
      <c r="J117" s="300">
        <v>-2.4</v>
      </c>
      <c r="K117" s="301">
        <f>E117*J117</f>
        <v>-0.75600000000000001</v>
      </c>
      <c r="O117" s="293">
        <v>2</v>
      </c>
      <c r="AA117" s="262">
        <v>1</v>
      </c>
      <c r="AB117" s="262">
        <v>1</v>
      </c>
      <c r="AC117" s="262">
        <v>1</v>
      </c>
      <c r="AZ117" s="262">
        <v>1</v>
      </c>
      <c r="BA117" s="262">
        <f>IF(AZ117=1,G117,0)</f>
        <v>0</v>
      </c>
      <c r="BB117" s="262">
        <f>IF(AZ117=2,G117,0)</f>
        <v>0</v>
      </c>
      <c r="BC117" s="262">
        <f>IF(AZ117=3,G117,0)</f>
        <v>0</v>
      </c>
      <c r="BD117" s="262">
        <f>IF(AZ117=4,G117,0)</f>
        <v>0</v>
      </c>
      <c r="BE117" s="262">
        <f>IF(AZ117=5,G117,0)</f>
        <v>0</v>
      </c>
      <c r="CA117" s="293">
        <v>1</v>
      </c>
      <c r="CB117" s="293">
        <v>1</v>
      </c>
    </row>
    <row r="118" spans="1:80" x14ac:dyDescent="0.2">
      <c r="A118" s="302"/>
      <c r="B118" s="309"/>
      <c r="C118" s="310" t="s">
        <v>877</v>
      </c>
      <c r="D118" s="311"/>
      <c r="E118" s="312">
        <v>0.315</v>
      </c>
      <c r="F118" s="313"/>
      <c r="G118" s="314"/>
      <c r="H118" s="315"/>
      <c r="I118" s="307"/>
      <c r="J118" s="316"/>
      <c r="K118" s="307"/>
      <c r="M118" s="308" t="s">
        <v>877</v>
      </c>
      <c r="O118" s="293"/>
    </row>
    <row r="119" spans="1:80" ht="22.5" x14ac:dyDescent="0.2">
      <c r="A119" s="294">
        <v>43</v>
      </c>
      <c r="B119" s="295" t="s">
        <v>878</v>
      </c>
      <c r="C119" s="296" t="s">
        <v>879</v>
      </c>
      <c r="D119" s="297" t="s">
        <v>195</v>
      </c>
      <c r="E119" s="298">
        <v>5.2590000000000003</v>
      </c>
      <c r="F119" s="298">
        <v>0</v>
      </c>
      <c r="G119" s="299">
        <f>E119*F119</f>
        <v>0</v>
      </c>
      <c r="H119" s="300">
        <v>0</v>
      </c>
      <c r="I119" s="301">
        <f>E119*H119</f>
        <v>0</v>
      </c>
      <c r="J119" s="300">
        <v>-0.02</v>
      </c>
      <c r="K119" s="301">
        <f>E119*J119</f>
        <v>-0.10518000000000001</v>
      </c>
      <c r="O119" s="293">
        <v>2</v>
      </c>
      <c r="AA119" s="262">
        <v>1</v>
      </c>
      <c r="AB119" s="262">
        <v>1</v>
      </c>
      <c r="AC119" s="262">
        <v>1</v>
      </c>
      <c r="AZ119" s="262">
        <v>1</v>
      </c>
      <c r="BA119" s="262">
        <f>IF(AZ119=1,G119,0)</f>
        <v>0</v>
      </c>
      <c r="BB119" s="262">
        <f>IF(AZ119=2,G119,0)</f>
        <v>0</v>
      </c>
      <c r="BC119" s="262">
        <f>IF(AZ119=3,G119,0)</f>
        <v>0</v>
      </c>
      <c r="BD119" s="262">
        <f>IF(AZ119=4,G119,0)</f>
        <v>0</v>
      </c>
      <c r="BE119" s="262">
        <f>IF(AZ119=5,G119,0)</f>
        <v>0</v>
      </c>
      <c r="CA119" s="293">
        <v>1</v>
      </c>
      <c r="CB119" s="293">
        <v>1</v>
      </c>
    </row>
    <row r="120" spans="1:80" x14ac:dyDescent="0.2">
      <c r="A120" s="302"/>
      <c r="B120" s="303"/>
      <c r="C120" s="304" t="s">
        <v>880</v>
      </c>
      <c r="D120" s="305"/>
      <c r="E120" s="305"/>
      <c r="F120" s="305"/>
      <c r="G120" s="306"/>
      <c r="I120" s="307"/>
      <c r="K120" s="307"/>
      <c r="L120" s="308" t="s">
        <v>880</v>
      </c>
      <c r="O120" s="293">
        <v>3</v>
      </c>
    </row>
    <row r="121" spans="1:80" x14ac:dyDescent="0.2">
      <c r="A121" s="302"/>
      <c r="B121" s="309"/>
      <c r="C121" s="310" t="s">
        <v>881</v>
      </c>
      <c r="D121" s="311"/>
      <c r="E121" s="312">
        <v>5.2590000000000003</v>
      </c>
      <c r="F121" s="313"/>
      <c r="G121" s="314"/>
      <c r="H121" s="315"/>
      <c r="I121" s="307"/>
      <c r="J121" s="316"/>
      <c r="K121" s="307"/>
      <c r="M121" s="308" t="s">
        <v>881</v>
      </c>
      <c r="O121" s="293"/>
    </row>
    <row r="122" spans="1:80" x14ac:dyDescent="0.2">
      <c r="A122" s="317"/>
      <c r="B122" s="318" t="s">
        <v>101</v>
      </c>
      <c r="C122" s="319" t="s">
        <v>864</v>
      </c>
      <c r="D122" s="320"/>
      <c r="E122" s="321"/>
      <c r="F122" s="322"/>
      <c r="G122" s="323">
        <f>SUM(G109:G121)</f>
        <v>0</v>
      </c>
      <c r="H122" s="324"/>
      <c r="I122" s="325">
        <f>SUM(I109:I121)</f>
        <v>2.82555E-3</v>
      </c>
      <c r="J122" s="324"/>
      <c r="K122" s="325">
        <f>SUM(K109:K121)</f>
        <v>-5.4361800000000002</v>
      </c>
      <c r="O122" s="293">
        <v>4</v>
      </c>
      <c r="BA122" s="326">
        <f>SUM(BA109:BA121)</f>
        <v>0</v>
      </c>
      <c r="BB122" s="326">
        <f>SUM(BB109:BB121)</f>
        <v>0</v>
      </c>
      <c r="BC122" s="326">
        <f>SUM(BC109:BC121)</f>
        <v>0</v>
      </c>
      <c r="BD122" s="326">
        <f>SUM(BD109:BD121)</f>
        <v>0</v>
      </c>
      <c r="BE122" s="326">
        <f>SUM(BE109:BE121)</f>
        <v>0</v>
      </c>
    </row>
    <row r="123" spans="1:80" x14ac:dyDescent="0.2">
      <c r="A123" s="283" t="s">
        <v>97</v>
      </c>
      <c r="B123" s="284" t="s">
        <v>222</v>
      </c>
      <c r="C123" s="285" t="s">
        <v>223</v>
      </c>
      <c r="D123" s="286"/>
      <c r="E123" s="287"/>
      <c r="F123" s="287"/>
      <c r="G123" s="288"/>
      <c r="H123" s="289"/>
      <c r="I123" s="290"/>
      <c r="J123" s="291"/>
      <c r="K123" s="292"/>
      <c r="O123" s="293">
        <v>1</v>
      </c>
    </row>
    <row r="124" spans="1:80" x14ac:dyDescent="0.2">
      <c r="A124" s="294">
        <v>44</v>
      </c>
      <c r="B124" s="295" t="s">
        <v>882</v>
      </c>
      <c r="C124" s="296" t="s">
        <v>226</v>
      </c>
      <c r="D124" s="297" t="s">
        <v>227</v>
      </c>
      <c r="E124" s="298">
        <v>56.140226749999997</v>
      </c>
      <c r="F124" s="298">
        <v>0</v>
      </c>
      <c r="G124" s="299">
        <f>E124*F124</f>
        <v>0</v>
      </c>
      <c r="H124" s="300">
        <v>0</v>
      </c>
      <c r="I124" s="301">
        <f>E124*H124</f>
        <v>0</v>
      </c>
      <c r="J124" s="300"/>
      <c r="K124" s="301">
        <f>E124*J124</f>
        <v>0</v>
      </c>
      <c r="O124" s="293">
        <v>2</v>
      </c>
      <c r="AA124" s="262">
        <v>7</v>
      </c>
      <c r="AB124" s="262">
        <v>1</v>
      </c>
      <c r="AC124" s="262">
        <v>2</v>
      </c>
      <c r="AZ124" s="262">
        <v>1</v>
      </c>
      <c r="BA124" s="262">
        <f>IF(AZ124=1,G124,0)</f>
        <v>0</v>
      </c>
      <c r="BB124" s="262">
        <f>IF(AZ124=2,G124,0)</f>
        <v>0</v>
      </c>
      <c r="BC124" s="262">
        <f>IF(AZ124=3,G124,0)</f>
        <v>0</v>
      </c>
      <c r="BD124" s="262">
        <f>IF(AZ124=4,G124,0)</f>
        <v>0</v>
      </c>
      <c r="BE124" s="262">
        <f>IF(AZ124=5,G124,0)</f>
        <v>0</v>
      </c>
      <c r="CA124" s="293">
        <v>7</v>
      </c>
      <c r="CB124" s="293">
        <v>1</v>
      </c>
    </row>
    <row r="125" spans="1:80" x14ac:dyDescent="0.2">
      <c r="A125" s="317"/>
      <c r="B125" s="318" t="s">
        <v>101</v>
      </c>
      <c r="C125" s="319" t="s">
        <v>224</v>
      </c>
      <c r="D125" s="320"/>
      <c r="E125" s="321"/>
      <c r="F125" s="322"/>
      <c r="G125" s="323">
        <f>SUM(G123:G124)</f>
        <v>0</v>
      </c>
      <c r="H125" s="324"/>
      <c r="I125" s="325">
        <f>SUM(I123:I124)</f>
        <v>0</v>
      </c>
      <c r="J125" s="324"/>
      <c r="K125" s="325">
        <f>SUM(K123:K124)</f>
        <v>0</v>
      </c>
      <c r="O125" s="293">
        <v>4</v>
      </c>
      <c r="BA125" s="326">
        <f>SUM(BA123:BA124)</f>
        <v>0</v>
      </c>
      <c r="BB125" s="326">
        <f>SUM(BB123:BB124)</f>
        <v>0</v>
      </c>
      <c r="BC125" s="326">
        <f>SUM(BC123:BC124)</f>
        <v>0</v>
      </c>
      <c r="BD125" s="326">
        <f>SUM(BD123:BD124)</f>
        <v>0</v>
      </c>
      <c r="BE125" s="326">
        <f>SUM(BE123:BE124)</f>
        <v>0</v>
      </c>
    </row>
    <row r="126" spans="1:80" x14ac:dyDescent="0.2">
      <c r="A126" s="283" t="s">
        <v>97</v>
      </c>
      <c r="B126" s="284" t="s">
        <v>883</v>
      </c>
      <c r="C126" s="285" t="s">
        <v>884</v>
      </c>
      <c r="D126" s="286"/>
      <c r="E126" s="287"/>
      <c r="F126" s="287"/>
      <c r="G126" s="288"/>
      <c r="H126" s="289"/>
      <c r="I126" s="290"/>
      <c r="J126" s="291"/>
      <c r="K126" s="292"/>
      <c r="O126" s="293">
        <v>1</v>
      </c>
    </row>
    <row r="127" spans="1:80" ht="22.5" x14ac:dyDescent="0.2">
      <c r="A127" s="294">
        <v>45</v>
      </c>
      <c r="B127" s="295" t="s">
        <v>886</v>
      </c>
      <c r="C127" s="296" t="s">
        <v>887</v>
      </c>
      <c r="D127" s="297" t="s">
        <v>195</v>
      </c>
      <c r="E127" s="298">
        <v>7.2</v>
      </c>
      <c r="F127" s="298">
        <v>0</v>
      </c>
      <c r="G127" s="299">
        <f>E127*F127</f>
        <v>0</v>
      </c>
      <c r="H127" s="300">
        <v>5.8E-4</v>
      </c>
      <c r="I127" s="301">
        <f>E127*H127</f>
        <v>4.176E-3</v>
      </c>
      <c r="J127" s="300">
        <v>0</v>
      </c>
      <c r="K127" s="301">
        <f>E127*J127</f>
        <v>0</v>
      </c>
      <c r="O127" s="293">
        <v>2</v>
      </c>
      <c r="AA127" s="262">
        <v>1</v>
      </c>
      <c r="AB127" s="262">
        <v>7</v>
      </c>
      <c r="AC127" s="262">
        <v>7</v>
      </c>
      <c r="AZ127" s="262">
        <v>2</v>
      </c>
      <c r="BA127" s="262">
        <f>IF(AZ127=1,G127,0)</f>
        <v>0</v>
      </c>
      <c r="BB127" s="262">
        <f>IF(AZ127=2,G127,0)</f>
        <v>0</v>
      </c>
      <c r="BC127" s="262">
        <f>IF(AZ127=3,G127,0)</f>
        <v>0</v>
      </c>
      <c r="BD127" s="262">
        <f>IF(AZ127=4,G127,0)</f>
        <v>0</v>
      </c>
      <c r="BE127" s="262">
        <f>IF(AZ127=5,G127,0)</f>
        <v>0</v>
      </c>
      <c r="CA127" s="293">
        <v>1</v>
      </c>
      <c r="CB127" s="293">
        <v>7</v>
      </c>
    </row>
    <row r="128" spans="1:80" x14ac:dyDescent="0.2">
      <c r="A128" s="302"/>
      <c r="B128" s="309"/>
      <c r="C128" s="310" t="s">
        <v>888</v>
      </c>
      <c r="D128" s="311"/>
      <c r="E128" s="312">
        <v>7.2</v>
      </c>
      <c r="F128" s="313"/>
      <c r="G128" s="314"/>
      <c r="H128" s="315"/>
      <c r="I128" s="307"/>
      <c r="J128" s="316"/>
      <c r="K128" s="307"/>
      <c r="M128" s="308" t="s">
        <v>888</v>
      </c>
      <c r="O128" s="293"/>
    </row>
    <row r="129" spans="1:80" x14ac:dyDescent="0.2">
      <c r="A129" s="294">
        <v>46</v>
      </c>
      <c r="B129" s="295" t="s">
        <v>889</v>
      </c>
      <c r="C129" s="296" t="s">
        <v>890</v>
      </c>
      <c r="D129" s="297" t="s">
        <v>195</v>
      </c>
      <c r="E129" s="298">
        <v>20.814</v>
      </c>
      <c r="F129" s="298">
        <v>0</v>
      </c>
      <c r="G129" s="299">
        <f>E129*F129</f>
        <v>0</v>
      </c>
      <c r="H129" s="300">
        <v>5.0000000000000001E-4</v>
      </c>
      <c r="I129" s="301">
        <f>E129*H129</f>
        <v>1.0407E-2</v>
      </c>
      <c r="J129" s="300">
        <v>0</v>
      </c>
      <c r="K129" s="301">
        <f>E129*J129</f>
        <v>0</v>
      </c>
      <c r="O129" s="293">
        <v>2</v>
      </c>
      <c r="AA129" s="262">
        <v>1</v>
      </c>
      <c r="AB129" s="262">
        <v>7</v>
      </c>
      <c r="AC129" s="262">
        <v>7</v>
      </c>
      <c r="AZ129" s="262">
        <v>2</v>
      </c>
      <c r="BA129" s="262">
        <f>IF(AZ129=1,G129,0)</f>
        <v>0</v>
      </c>
      <c r="BB129" s="262">
        <f>IF(AZ129=2,G129,0)</f>
        <v>0</v>
      </c>
      <c r="BC129" s="262">
        <f>IF(AZ129=3,G129,0)</f>
        <v>0</v>
      </c>
      <c r="BD129" s="262">
        <f>IF(AZ129=4,G129,0)</f>
        <v>0</v>
      </c>
      <c r="BE129" s="262">
        <f>IF(AZ129=5,G129,0)</f>
        <v>0</v>
      </c>
      <c r="CA129" s="293">
        <v>1</v>
      </c>
      <c r="CB129" s="293">
        <v>7</v>
      </c>
    </row>
    <row r="130" spans="1:80" x14ac:dyDescent="0.2">
      <c r="A130" s="302"/>
      <c r="B130" s="309"/>
      <c r="C130" s="310" t="s">
        <v>891</v>
      </c>
      <c r="D130" s="311"/>
      <c r="E130" s="312">
        <v>2.52</v>
      </c>
      <c r="F130" s="313"/>
      <c r="G130" s="314"/>
      <c r="H130" s="315"/>
      <c r="I130" s="307"/>
      <c r="J130" s="316"/>
      <c r="K130" s="307"/>
      <c r="M130" s="308" t="s">
        <v>891</v>
      </c>
      <c r="O130" s="293"/>
    </row>
    <row r="131" spans="1:80" x14ac:dyDescent="0.2">
      <c r="A131" s="302"/>
      <c r="B131" s="309"/>
      <c r="C131" s="310" t="s">
        <v>814</v>
      </c>
      <c r="D131" s="311"/>
      <c r="E131" s="312">
        <v>16.95</v>
      </c>
      <c r="F131" s="313"/>
      <c r="G131" s="314"/>
      <c r="H131" s="315"/>
      <c r="I131" s="307"/>
      <c r="J131" s="316"/>
      <c r="K131" s="307"/>
      <c r="M131" s="308" t="s">
        <v>814</v>
      </c>
      <c r="O131" s="293"/>
    </row>
    <row r="132" spans="1:80" x14ac:dyDescent="0.2">
      <c r="A132" s="302"/>
      <c r="B132" s="309"/>
      <c r="C132" s="310" t="s">
        <v>892</v>
      </c>
      <c r="D132" s="311"/>
      <c r="E132" s="312">
        <v>1.3440000000000001</v>
      </c>
      <c r="F132" s="313"/>
      <c r="G132" s="314"/>
      <c r="H132" s="315"/>
      <c r="I132" s="307"/>
      <c r="J132" s="316"/>
      <c r="K132" s="307"/>
      <c r="M132" s="308" t="s">
        <v>892</v>
      </c>
      <c r="O132" s="293"/>
    </row>
    <row r="133" spans="1:80" x14ac:dyDescent="0.2">
      <c r="A133" s="294">
        <v>47</v>
      </c>
      <c r="B133" s="295" t="s">
        <v>893</v>
      </c>
      <c r="C133" s="296" t="s">
        <v>894</v>
      </c>
      <c r="D133" s="297" t="s">
        <v>195</v>
      </c>
      <c r="E133" s="298">
        <v>20.814</v>
      </c>
      <c r="F133" s="298">
        <v>0</v>
      </c>
      <c r="G133" s="299">
        <f>E133*F133</f>
        <v>0</v>
      </c>
      <c r="H133" s="300">
        <v>2.7200000000000002E-3</v>
      </c>
      <c r="I133" s="301">
        <f>E133*H133</f>
        <v>5.6614080000000004E-2</v>
      </c>
      <c r="J133" s="300">
        <v>0</v>
      </c>
      <c r="K133" s="301">
        <f>E133*J133</f>
        <v>0</v>
      </c>
      <c r="O133" s="293">
        <v>2</v>
      </c>
      <c r="AA133" s="262">
        <v>1</v>
      </c>
      <c r="AB133" s="262">
        <v>7</v>
      </c>
      <c r="AC133" s="262">
        <v>7</v>
      </c>
      <c r="AZ133" s="262">
        <v>2</v>
      </c>
      <c r="BA133" s="262">
        <f>IF(AZ133=1,G133,0)</f>
        <v>0</v>
      </c>
      <c r="BB133" s="262">
        <f>IF(AZ133=2,G133,0)</f>
        <v>0</v>
      </c>
      <c r="BC133" s="262">
        <f>IF(AZ133=3,G133,0)</f>
        <v>0</v>
      </c>
      <c r="BD133" s="262">
        <f>IF(AZ133=4,G133,0)</f>
        <v>0</v>
      </c>
      <c r="BE133" s="262">
        <f>IF(AZ133=5,G133,0)</f>
        <v>0</v>
      </c>
      <c r="CA133" s="293">
        <v>1</v>
      </c>
      <c r="CB133" s="293">
        <v>7</v>
      </c>
    </row>
    <row r="134" spans="1:80" x14ac:dyDescent="0.2">
      <c r="A134" s="302"/>
      <c r="B134" s="303"/>
      <c r="C134" s="304" t="s">
        <v>895</v>
      </c>
      <c r="D134" s="305"/>
      <c r="E134" s="305"/>
      <c r="F134" s="305"/>
      <c r="G134" s="306"/>
      <c r="I134" s="307"/>
      <c r="K134" s="307"/>
      <c r="L134" s="308" t="s">
        <v>895</v>
      </c>
      <c r="O134" s="293">
        <v>3</v>
      </c>
    </row>
    <row r="135" spans="1:80" x14ac:dyDescent="0.2">
      <c r="A135" s="302"/>
      <c r="B135" s="309"/>
      <c r="C135" s="310" t="s">
        <v>891</v>
      </c>
      <c r="D135" s="311"/>
      <c r="E135" s="312">
        <v>2.52</v>
      </c>
      <c r="F135" s="313"/>
      <c r="G135" s="314"/>
      <c r="H135" s="315"/>
      <c r="I135" s="307"/>
      <c r="J135" s="316"/>
      <c r="K135" s="307"/>
      <c r="M135" s="308" t="s">
        <v>891</v>
      </c>
      <c r="O135" s="293"/>
    </row>
    <row r="136" spans="1:80" x14ac:dyDescent="0.2">
      <c r="A136" s="302"/>
      <c r="B136" s="309"/>
      <c r="C136" s="310" t="s">
        <v>814</v>
      </c>
      <c r="D136" s="311"/>
      <c r="E136" s="312">
        <v>16.95</v>
      </c>
      <c r="F136" s="313"/>
      <c r="G136" s="314"/>
      <c r="H136" s="315"/>
      <c r="I136" s="307"/>
      <c r="J136" s="316"/>
      <c r="K136" s="307"/>
      <c r="M136" s="308" t="s">
        <v>814</v>
      </c>
      <c r="O136" s="293"/>
    </row>
    <row r="137" spans="1:80" x14ac:dyDescent="0.2">
      <c r="A137" s="302"/>
      <c r="B137" s="309"/>
      <c r="C137" s="310" t="s">
        <v>892</v>
      </c>
      <c r="D137" s="311"/>
      <c r="E137" s="312">
        <v>1.3440000000000001</v>
      </c>
      <c r="F137" s="313"/>
      <c r="G137" s="314"/>
      <c r="H137" s="315"/>
      <c r="I137" s="307"/>
      <c r="J137" s="316"/>
      <c r="K137" s="307"/>
      <c r="M137" s="308" t="s">
        <v>892</v>
      </c>
      <c r="O137" s="293"/>
    </row>
    <row r="138" spans="1:80" x14ac:dyDescent="0.2">
      <c r="A138" s="294">
        <v>48</v>
      </c>
      <c r="B138" s="295" t="s">
        <v>896</v>
      </c>
      <c r="C138" s="296" t="s">
        <v>897</v>
      </c>
      <c r="D138" s="297" t="s">
        <v>195</v>
      </c>
      <c r="E138" s="298">
        <v>20.814</v>
      </c>
      <c r="F138" s="298">
        <v>0</v>
      </c>
      <c r="G138" s="299">
        <f>E138*F138</f>
        <v>0</v>
      </c>
      <c r="H138" s="300">
        <v>1.6999999999999999E-3</v>
      </c>
      <c r="I138" s="301">
        <f>E138*H138</f>
        <v>3.53838E-2</v>
      </c>
      <c r="J138" s="300">
        <v>0</v>
      </c>
      <c r="K138" s="301">
        <f>E138*J138</f>
        <v>0</v>
      </c>
      <c r="O138" s="293">
        <v>2</v>
      </c>
      <c r="AA138" s="262">
        <v>1</v>
      </c>
      <c r="AB138" s="262">
        <v>7</v>
      </c>
      <c r="AC138" s="262">
        <v>7</v>
      </c>
      <c r="AZ138" s="262">
        <v>2</v>
      </c>
      <c r="BA138" s="262">
        <f>IF(AZ138=1,G138,0)</f>
        <v>0</v>
      </c>
      <c r="BB138" s="262">
        <f>IF(AZ138=2,G138,0)</f>
        <v>0</v>
      </c>
      <c r="BC138" s="262">
        <f>IF(AZ138=3,G138,0)</f>
        <v>0</v>
      </c>
      <c r="BD138" s="262">
        <f>IF(AZ138=4,G138,0)</f>
        <v>0</v>
      </c>
      <c r="BE138" s="262">
        <f>IF(AZ138=5,G138,0)</f>
        <v>0</v>
      </c>
      <c r="CA138" s="293">
        <v>1</v>
      </c>
      <c r="CB138" s="293">
        <v>7</v>
      </c>
    </row>
    <row r="139" spans="1:80" x14ac:dyDescent="0.2">
      <c r="A139" s="302"/>
      <c r="B139" s="309"/>
      <c r="C139" s="310" t="s">
        <v>891</v>
      </c>
      <c r="D139" s="311"/>
      <c r="E139" s="312">
        <v>2.52</v>
      </c>
      <c r="F139" s="313"/>
      <c r="G139" s="314"/>
      <c r="H139" s="315"/>
      <c r="I139" s="307"/>
      <c r="J139" s="316"/>
      <c r="K139" s="307"/>
      <c r="M139" s="308" t="s">
        <v>891</v>
      </c>
      <c r="O139" s="293"/>
    </row>
    <row r="140" spans="1:80" x14ac:dyDescent="0.2">
      <c r="A140" s="302"/>
      <c r="B140" s="309"/>
      <c r="C140" s="310" t="s">
        <v>814</v>
      </c>
      <c r="D140" s="311"/>
      <c r="E140" s="312">
        <v>16.95</v>
      </c>
      <c r="F140" s="313"/>
      <c r="G140" s="314"/>
      <c r="H140" s="315"/>
      <c r="I140" s="307"/>
      <c r="J140" s="316"/>
      <c r="K140" s="307"/>
      <c r="M140" s="308" t="s">
        <v>814</v>
      </c>
      <c r="O140" s="293"/>
    </row>
    <row r="141" spans="1:80" x14ac:dyDescent="0.2">
      <c r="A141" s="302"/>
      <c r="B141" s="309"/>
      <c r="C141" s="310" t="s">
        <v>892</v>
      </c>
      <c r="D141" s="311"/>
      <c r="E141" s="312">
        <v>1.3440000000000001</v>
      </c>
      <c r="F141" s="313"/>
      <c r="G141" s="314"/>
      <c r="H141" s="315"/>
      <c r="I141" s="307"/>
      <c r="J141" s="316"/>
      <c r="K141" s="307"/>
      <c r="M141" s="308" t="s">
        <v>892</v>
      </c>
      <c r="O141" s="293"/>
    </row>
    <row r="142" spans="1:80" x14ac:dyDescent="0.2">
      <c r="A142" s="294">
        <v>49</v>
      </c>
      <c r="B142" s="295" t="s">
        <v>898</v>
      </c>
      <c r="C142" s="296" t="s">
        <v>899</v>
      </c>
      <c r="D142" s="297" t="s">
        <v>195</v>
      </c>
      <c r="E142" s="298">
        <v>22.895399999999999</v>
      </c>
      <c r="F142" s="298">
        <v>0</v>
      </c>
      <c r="G142" s="299">
        <f>E142*F142</f>
        <v>0</v>
      </c>
      <c r="H142" s="300">
        <v>0</v>
      </c>
      <c r="I142" s="301">
        <f>E142*H142</f>
        <v>0</v>
      </c>
      <c r="J142" s="300"/>
      <c r="K142" s="301">
        <f>E142*J142</f>
        <v>0</v>
      </c>
      <c r="O142" s="293">
        <v>2</v>
      </c>
      <c r="AA142" s="262">
        <v>3</v>
      </c>
      <c r="AB142" s="262">
        <v>7</v>
      </c>
      <c r="AC142" s="262">
        <v>28323179</v>
      </c>
      <c r="AZ142" s="262">
        <v>2</v>
      </c>
      <c r="BA142" s="262">
        <f>IF(AZ142=1,G142,0)</f>
        <v>0</v>
      </c>
      <c r="BB142" s="262">
        <f>IF(AZ142=2,G142,0)</f>
        <v>0</v>
      </c>
      <c r="BC142" s="262">
        <f>IF(AZ142=3,G142,0)</f>
        <v>0</v>
      </c>
      <c r="BD142" s="262">
        <f>IF(AZ142=4,G142,0)</f>
        <v>0</v>
      </c>
      <c r="BE142" s="262">
        <f>IF(AZ142=5,G142,0)</f>
        <v>0</v>
      </c>
      <c r="CA142" s="293">
        <v>3</v>
      </c>
      <c r="CB142" s="293">
        <v>7</v>
      </c>
    </row>
    <row r="143" spans="1:80" x14ac:dyDescent="0.2">
      <c r="A143" s="302"/>
      <c r="B143" s="309"/>
      <c r="C143" s="310" t="s">
        <v>900</v>
      </c>
      <c r="D143" s="311"/>
      <c r="E143" s="312">
        <v>2.7719999999999998</v>
      </c>
      <c r="F143" s="313"/>
      <c r="G143" s="314"/>
      <c r="H143" s="315"/>
      <c r="I143" s="307"/>
      <c r="J143" s="316"/>
      <c r="K143" s="307"/>
      <c r="M143" s="308" t="s">
        <v>900</v>
      </c>
      <c r="O143" s="293"/>
    </row>
    <row r="144" spans="1:80" x14ac:dyDescent="0.2">
      <c r="A144" s="302"/>
      <c r="B144" s="309"/>
      <c r="C144" s="310" t="s">
        <v>901</v>
      </c>
      <c r="D144" s="311"/>
      <c r="E144" s="312">
        <v>18.645</v>
      </c>
      <c r="F144" s="313"/>
      <c r="G144" s="314"/>
      <c r="H144" s="315"/>
      <c r="I144" s="307"/>
      <c r="J144" s="316"/>
      <c r="K144" s="307"/>
      <c r="M144" s="308" t="s">
        <v>901</v>
      </c>
      <c r="O144" s="293"/>
    </row>
    <row r="145" spans="1:80" x14ac:dyDescent="0.2">
      <c r="A145" s="302"/>
      <c r="B145" s="309"/>
      <c r="C145" s="310" t="s">
        <v>902</v>
      </c>
      <c r="D145" s="311"/>
      <c r="E145" s="312">
        <v>1.4783999999999999</v>
      </c>
      <c r="F145" s="313"/>
      <c r="G145" s="314"/>
      <c r="H145" s="315"/>
      <c r="I145" s="307"/>
      <c r="J145" s="316"/>
      <c r="K145" s="307"/>
      <c r="M145" s="308" t="s">
        <v>902</v>
      </c>
      <c r="O145" s="293"/>
    </row>
    <row r="146" spans="1:80" x14ac:dyDescent="0.2">
      <c r="A146" s="294">
        <v>50</v>
      </c>
      <c r="B146" s="295" t="s">
        <v>903</v>
      </c>
      <c r="C146" s="296" t="s">
        <v>904</v>
      </c>
      <c r="D146" s="297" t="s">
        <v>195</v>
      </c>
      <c r="E146" s="298">
        <v>8.64</v>
      </c>
      <c r="F146" s="298">
        <v>0</v>
      </c>
      <c r="G146" s="299">
        <f>E146*F146</f>
        <v>0</v>
      </c>
      <c r="H146" s="300">
        <v>3.7000000000000002E-3</v>
      </c>
      <c r="I146" s="301">
        <f>E146*H146</f>
        <v>3.1968000000000003E-2</v>
      </c>
      <c r="J146" s="300"/>
      <c r="K146" s="301">
        <f>E146*J146</f>
        <v>0</v>
      </c>
      <c r="O146" s="293">
        <v>2</v>
      </c>
      <c r="AA146" s="262">
        <v>3</v>
      </c>
      <c r="AB146" s="262">
        <v>7</v>
      </c>
      <c r="AC146" s="262">
        <v>62832131</v>
      </c>
      <c r="AZ146" s="262">
        <v>2</v>
      </c>
      <c r="BA146" s="262">
        <f>IF(AZ146=1,G146,0)</f>
        <v>0</v>
      </c>
      <c r="BB146" s="262">
        <f>IF(AZ146=2,G146,0)</f>
        <v>0</v>
      </c>
      <c r="BC146" s="262">
        <f>IF(AZ146=3,G146,0)</f>
        <v>0</v>
      </c>
      <c r="BD146" s="262">
        <f>IF(AZ146=4,G146,0)</f>
        <v>0</v>
      </c>
      <c r="BE146" s="262">
        <f>IF(AZ146=5,G146,0)</f>
        <v>0</v>
      </c>
      <c r="CA146" s="293">
        <v>3</v>
      </c>
      <c r="CB146" s="293">
        <v>7</v>
      </c>
    </row>
    <row r="147" spans="1:80" x14ac:dyDescent="0.2">
      <c r="A147" s="302"/>
      <c r="B147" s="309"/>
      <c r="C147" s="310" t="s">
        <v>905</v>
      </c>
      <c r="D147" s="311"/>
      <c r="E147" s="312">
        <v>8.64</v>
      </c>
      <c r="F147" s="313"/>
      <c r="G147" s="314"/>
      <c r="H147" s="315"/>
      <c r="I147" s="307"/>
      <c r="J147" s="316"/>
      <c r="K147" s="307"/>
      <c r="M147" s="308" t="s">
        <v>905</v>
      </c>
      <c r="O147" s="293"/>
    </row>
    <row r="148" spans="1:80" x14ac:dyDescent="0.2">
      <c r="A148" s="294">
        <v>51</v>
      </c>
      <c r="B148" s="295" t="s">
        <v>906</v>
      </c>
      <c r="C148" s="296" t="s">
        <v>907</v>
      </c>
      <c r="D148" s="297" t="s">
        <v>12</v>
      </c>
      <c r="E148" s="298"/>
      <c r="F148" s="298">
        <v>0</v>
      </c>
      <c r="G148" s="299">
        <f>E148*F148</f>
        <v>0</v>
      </c>
      <c r="H148" s="300">
        <v>0</v>
      </c>
      <c r="I148" s="301">
        <f>E148*H148</f>
        <v>0</v>
      </c>
      <c r="J148" s="300"/>
      <c r="K148" s="301">
        <f>E148*J148</f>
        <v>0</v>
      </c>
      <c r="O148" s="293">
        <v>2</v>
      </c>
      <c r="AA148" s="262">
        <v>7</v>
      </c>
      <c r="AB148" s="262">
        <v>1002</v>
      </c>
      <c r="AC148" s="262">
        <v>5</v>
      </c>
      <c r="AZ148" s="262">
        <v>2</v>
      </c>
      <c r="BA148" s="262">
        <f>IF(AZ148=1,G148,0)</f>
        <v>0</v>
      </c>
      <c r="BB148" s="262">
        <f>IF(AZ148=2,G148,0)</f>
        <v>0</v>
      </c>
      <c r="BC148" s="262">
        <f>IF(AZ148=3,G148,0)</f>
        <v>0</v>
      </c>
      <c r="BD148" s="262">
        <f>IF(AZ148=4,G148,0)</f>
        <v>0</v>
      </c>
      <c r="BE148" s="262">
        <f>IF(AZ148=5,G148,0)</f>
        <v>0</v>
      </c>
      <c r="CA148" s="293">
        <v>7</v>
      </c>
      <c r="CB148" s="293">
        <v>1002</v>
      </c>
    </row>
    <row r="149" spans="1:80" x14ac:dyDescent="0.2">
      <c r="A149" s="317"/>
      <c r="B149" s="318" t="s">
        <v>101</v>
      </c>
      <c r="C149" s="319" t="s">
        <v>885</v>
      </c>
      <c r="D149" s="320"/>
      <c r="E149" s="321"/>
      <c r="F149" s="322"/>
      <c r="G149" s="323">
        <f>SUM(G126:G148)</f>
        <v>0</v>
      </c>
      <c r="H149" s="324"/>
      <c r="I149" s="325">
        <f>SUM(I126:I148)</f>
        <v>0.13854887999999999</v>
      </c>
      <c r="J149" s="324"/>
      <c r="K149" s="325">
        <f>SUM(K126:K148)</f>
        <v>0</v>
      </c>
      <c r="O149" s="293">
        <v>4</v>
      </c>
      <c r="BA149" s="326">
        <f>SUM(BA126:BA148)</f>
        <v>0</v>
      </c>
      <c r="BB149" s="326">
        <f>SUM(BB126:BB148)</f>
        <v>0</v>
      </c>
      <c r="BC149" s="326">
        <f>SUM(BC126:BC148)</f>
        <v>0</v>
      </c>
      <c r="BD149" s="326">
        <f>SUM(BD126:BD148)</f>
        <v>0</v>
      </c>
      <c r="BE149" s="326">
        <f>SUM(BE126:BE148)</f>
        <v>0</v>
      </c>
    </row>
    <row r="150" spans="1:80" x14ac:dyDescent="0.2">
      <c r="A150" s="283" t="s">
        <v>97</v>
      </c>
      <c r="B150" s="284" t="s">
        <v>643</v>
      </c>
      <c r="C150" s="285" t="s">
        <v>644</v>
      </c>
      <c r="D150" s="286"/>
      <c r="E150" s="287"/>
      <c r="F150" s="287"/>
      <c r="G150" s="288"/>
      <c r="H150" s="289"/>
      <c r="I150" s="290"/>
      <c r="J150" s="291"/>
      <c r="K150" s="292"/>
      <c r="O150" s="293">
        <v>1</v>
      </c>
    </row>
    <row r="151" spans="1:80" x14ac:dyDescent="0.2">
      <c r="A151" s="294">
        <v>52</v>
      </c>
      <c r="B151" s="295" t="s">
        <v>908</v>
      </c>
      <c r="C151" s="296" t="s">
        <v>909</v>
      </c>
      <c r="D151" s="297" t="s">
        <v>195</v>
      </c>
      <c r="E151" s="298">
        <v>1.05</v>
      </c>
      <c r="F151" s="298">
        <v>0</v>
      </c>
      <c r="G151" s="299">
        <f>E151*F151</f>
        <v>0</v>
      </c>
      <c r="H151" s="300">
        <v>0.02</v>
      </c>
      <c r="I151" s="301">
        <f>E151*H151</f>
        <v>2.1000000000000001E-2</v>
      </c>
      <c r="J151" s="300">
        <v>0</v>
      </c>
      <c r="K151" s="301">
        <f>E151*J151</f>
        <v>0</v>
      </c>
      <c r="O151" s="293">
        <v>2</v>
      </c>
      <c r="AA151" s="262">
        <v>1</v>
      </c>
      <c r="AB151" s="262">
        <v>7</v>
      </c>
      <c r="AC151" s="262">
        <v>7</v>
      </c>
      <c r="AZ151" s="262">
        <v>2</v>
      </c>
      <c r="BA151" s="262">
        <f>IF(AZ151=1,G151,0)</f>
        <v>0</v>
      </c>
      <c r="BB151" s="262">
        <f>IF(AZ151=2,G151,0)</f>
        <v>0</v>
      </c>
      <c r="BC151" s="262">
        <f>IF(AZ151=3,G151,0)</f>
        <v>0</v>
      </c>
      <c r="BD151" s="262">
        <f>IF(AZ151=4,G151,0)</f>
        <v>0</v>
      </c>
      <c r="BE151" s="262">
        <f>IF(AZ151=5,G151,0)</f>
        <v>0</v>
      </c>
      <c r="CA151" s="293">
        <v>1</v>
      </c>
      <c r="CB151" s="293">
        <v>7</v>
      </c>
    </row>
    <row r="152" spans="1:80" x14ac:dyDescent="0.2">
      <c r="A152" s="302"/>
      <c r="B152" s="303"/>
      <c r="C152" s="304" t="s">
        <v>910</v>
      </c>
      <c r="D152" s="305"/>
      <c r="E152" s="305"/>
      <c r="F152" s="305"/>
      <c r="G152" s="306"/>
      <c r="I152" s="307"/>
      <c r="K152" s="307"/>
      <c r="L152" s="308" t="s">
        <v>910</v>
      </c>
      <c r="O152" s="293">
        <v>3</v>
      </c>
    </row>
    <row r="153" spans="1:80" x14ac:dyDescent="0.2">
      <c r="A153" s="302"/>
      <c r="B153" s="303"/>
      <c r="C153" s="304"/>
      <c r="D153" s="305"/>
      <c r="E153" s="305"/>
      <c r="F153" s="305"/>
      <c r="G153" s="306"/>
      <c r="I153" s="307"/>
      <c r="K153" s="307"/>
      <c r="L153" s="308"/>
      <c r="O153" s="293">
        <v>3</v>
      </c>
    </row>
    <row r="154" spans="1:80" x14ac:dyDescent="0.2">
      <c r="A154" s="302"/>
      <c r="B154" s="309"/>
      <c r="C154" s="310" t="s">
        <v>911</v>
      </c>
      <c r="D154" s="311"/>
      <c r="E154" s="312">
        <v>1.05</v>
      </c>
      <c r="F154" s="313"/>
      <c r="G154" s="314"/>
      <c r="H154" s="315"/>
      <c r="I154" s="307"/>
      <c r="J154" s="316"/>
      <c r="K154" s="307"/>
      <c r="M154" s="308" t="s">
        <v>911</v>
      </c>
      <c r="O154" s="293"/>
    </row>
    <row r="155" spans="1:80" x14ac:dyDescent="0.2">
      <c r="A155" s="294">
        <v>53</v>
      </c>
      <c r="B155" s="295" t="s">
        <v>912</v>
      </c>
      <c r="C155" s="296" t="s">
        <v>913</v>
      </c>
      <c r="D155" s="297" t="s">
        <v>195</v>
      </c>
      <c r="E155" s="298">
        <v>1.26</v>
      </c>
      <c r="F155" s="298">
        <v>0</v>
      </c>
      <c r="G155" s="299">
        <f>E155*F155</f>
        <v>0</v>
      </c>
      <c r="H155" s="300">
        <v>0.01</v>
      </c>
      <c r="I155" s="301">
        <f>E155*H155</f>
        <v>1.26E-2</v>
      </c>
      <c r="J155" s="300">
        <v>0</v>
      </c>
      <c r="K155" s="301">
        <f>E155*J155</f>
        <v>0</v>
      </c>
      <c r="O155" s="293">
        <v>2</v>
      </c>
      <c r="AA155" s="262">
        <v>1</v>
      </c>
      <c r="AB155" s="262">
        <v>7</v>
      </c>
      <c r="AC155" s="262">
        <v>7</v>
      </c>
      <c r="AZ155" s="262">
        <v>2</v>
      </c>
      <c r="BA155" s="262">
        <f>IF(AZ155=1,G155,0)</f>
        <v>0</v>
      </c>
      <c r="BB155" s="262">
        <f>IF(AZ155=2,G155,0)</f>
        <v>0</v>
      </c>
      <c r="BC155" s="262">
        <f>IF(AZ155=3,G155,0)</f>
        <v>0</v>
      </c>
      <c r="BD155" s="262">
        <f>IF(AZ155=4,G155,0)</f>
        <v>0</v>
      </c>
      <c r="BE155" s="262">
        <f>IF(AZ155=5,G155,0)</f>
        <v>0</v>
      </c>
      <c r="CA155" s="293">
        <v>1</v>
      </c>
      <c r="CB155" s="293">
        <v>7</v>
      </c>
    </row>
    <row r="156" spans="1:80" ht="22.5" x14ac:dyDescent="0.2">
      <c r="A156" s="302"/>
      <c r="B156" s="303"/>
      <c r="C156" s="304" t="s">
        <v>914</v>
      </c>
      <c r="D156" s="305"/>
      <c r="E156" s="305"/>
      <c r="F156" s="305"/>
      <c r="G156" s="306"/>
      <c r="I156" s="307"/>
      <c r="K156" s="307"/>
      <c r="L156" s="308" t="s">
        <v>914</v>
      </c>
      <c r="O156" s="293">
        <v>3</v>
      </c>
    </row>
    <row r="157" spans="1:80" x14ac:dyDescent="0.2">
      <c r="A157" s="302"/>
      <c r="B157" s="303"/>
      <c r="C157" s="304"/>
      <c r="D157" s="305"/>
      <c r="E157" s="305"/>
      <c r="F157" s="305"/>
      <c r="G157" s="306"/>
      <c r="I157" s="307"/>
      <c r="K157" s="307"/>
      <c r="L157" s="308"/>
      <c r="O157" s="293">
        <v>3</v>
      </c>
    </row>
    <row r="158" spans="1:80" x14ac:dyDescent="0.2">
      <c r="A158" s="302"/>
      <c r="B158" s="309"/>
      <c r="C158" s="310" t="s">
        <v>915</v>
      </c>
      <c r="D158" s="311"/>
      <c r="E158" s="312">
        <v>1.26</v>
      </c>
      <c r="F158" s="313"/>
      <c r="G158" s="314"/>
      <c r="H158" s="315"/>
      <c r="I158" s="307"/>
      <c r="J158" s="316"/>
      <c r="K158" s="307"/>
      <c r="M158" s="308" t="s">
        <v>915</v>
      </c>
      <c r="O158" s="293"/>
    </row>
    <row r="159" spans="1:80" x14ac:dyDescent="0.2">
      <c r="A159" s="294">
        <v>54</v>
      </c>
      <c r="B159" s="295" t="s">
        <v>916</v>
      </c>
      <c r="C159" s="296" t="s">
        <v>917</v>
      </c>
      <c r="D159" s="297" t="s">
        <v>100</v>
      </c>
      <c r="E159" s="298">
        <v>1</v>
      </c>
      <c r="F159" s="298">
        <v>0</v>
      </c>
      <c r="G159" s="299">
        <f>E159*F159</f>
        <v>0</v>
      </c>
      <c r="H159" s="300">
        <v>0.05</v>
      </c>
      <c r="I159" s="301">
        <f>E159*H159</f>
        <v>0.05</v>
      </c>
      <c r="J159" s="300">
        <v>0</v>
      </c>
      <c r="K159" s="301">
        <f>E159*J159</f>
        <v>0</v>
      </c>
      <c r="O159" s="293">
        <v>2</v>
      </c>
      <c r="AA159" s="262">
        <v>1</v>
      </c>
      <c r="AB159" s="262">
        <v>0</v>
      </c>
      <c r="AC159" s="262">
        <v>0</v>
      </c>
      <c r="AZ159" s="262">
        <v>2</v>
      </c>
      <c r="BA159" s="262">
        <f>IF(AZ159=1,G159,0)</f>
        <v>0</v>
      </c>
      <c r="BB159" s="262">
        <f>IF(AZ159=2,G159,0)</f>
        <v>0</v>
      </c>
      <c r="BC159" s="262">
        <f>IF(AZ159=3,G159,0)</f>
        <v>0</v>
      </c>
      <c r="BD159" s="262">
        <f>IF(AZ159=4,G159,0)</f>
        <v>0</v>
      </c>
      <c r="BE159" s="262">
        <f>IF(AZ159=5,G159,0)</f>
        <v>0</v>
      </c>
      <c r="CA159" s="293">
        <v>1</v>
      </c>
      <c r="CB159" s="293">
        <v>0</v>
      </c>
    </row>
    <row r="160" spans="1:80" x14ac:dyDescent="0.2">
      <c r="A160" s="302"/>
      <c r="B160" s="303"/>
      <c r="C160" s="304" t="s">
        <v>918</v>
      </c>
      <c r="D160" s="305"/>
      <c r="E160" s="305"/>
      <c r="F160" s="305"/>
      <c r="G160" s="306"/>
      <c r="I160" s="307"/>
      <c r="K160" s="307"/>
      <c r="L160" s="308" t="s">
        <v>918</v>
      </c>
      <c r="O160" s="293">
        <v>3</v>
      </c>
    </row>
    <row r="161" spans="1:80" x14ac:dyDescent="0.2">
      <c r="A161" s="302"/>
      <c r="B161" s="303"/>
      <c r="C161" s="304" t="s">
        <v>919</v>
      </c>
      <c r="D161" s="305"/>
      <c r="E161" s="305"/>
      <c r="F161" s="305"/>
      <c r="G161" s="306"/>
      <c r="I161" s="307"/>
      <c r="K161" s="307"/>
      <c r="L161" s="308" t="s">
        <v>919</v>
      </c>
      <c r="O161" s="293">
        <v>3</v>
      </c>
    </row>
    <row r="162" spans="1:80" x14ac:dyDescent="0.2">
      <c r="A162" s="302"/>
      <c r="B162" s="303"/>
      <c r="C162" s="304" t="s">
        <v>920</v>
      </c>
      <c r="D162" s="305"/>
      <c r="E162" s="305"/>
      <c r="F162" s="305"/>
      <c r="G162" s="306"/>
      <c r="I162" s="307"/>
      <c r="K162" s="307"/>
      <c r="L162" s="308" t="s">
        <v>920</v>
      </c>
      <c r="O162" s="293">
        <v>3</v>
      </c>
    </row>
    <row r="163" spans="1:80" x14ac:dyDescent="0.2">
      <c r="A163" s="302"/>
      <c r="B163" s="303"/>
      <c r="C163" s="304" t="s">
        <v>921</v>
      </c>
      <c r="D163" s="305"/>
      <c r="E163" s="305"/>
      <c r="F163" s="305"/>
      <c r="G163" s="306"/>
      <c r="I163" s="307"/>
      <c r="K163" s="307"/>
      <c r="L163" s="308" t="s">
        <v>921</v>
      </c>
      <c r="O163" s="293">
        <v>3</v>
      </c>
    </row>
    <row r="164" spans="1:80" x14ac:dyDescent="0.2">
      <c r="A164" s="302"/>
      <c r="B164" s="303"/>
      <c r="C164" s="304" t="s">
        <v>922</v>
      </c>
      <c r="D164" s="305"/>
      <c r="E164" s="305"/>
      <c r="F164" s="305"/>
      <c r="G164" s="306"/>
      <c r="I164" s="307"/>
      <c r="K164" s="307"/>
      <c r="L164" s="308" t="s">
        <v>922</v>
      </c>
      <c r="O164" s="293">
        <v>3</v>
      </c>
    </row>
    <row r="165" spans="1:80" x14ac:dyDescent="0.2">
      <c r="A165" s="294">
        <v>55</v>
      </c>
      <c r="B165" s="295" t="s">
        <v>923</v>
      </c>
      <c r="C165" s="296" t="s">
        <v>924</v>
      </c>
      <c r="D165" s="297" t="s">
        <v>100</v>
      </c>
      <c r="E165" s="298">
        <v>1</v>
      </c>
      <c r="F165" s="298">
        <v>0</v>
      </c>
      <c r="G165" s="299">
        <f>E165*F165</f>
        <v>0</v>
      </c>
      <c r="H165" s="300">
        <v>0.03</v>
      </c>
      <c r="I165" s="301">
        <f>E165*H165</f>
        <v>0.03</v>
      </c>
      <c r="J165" s="300">
        <v>0</v>
      </c>
      <c r="K165" s="301">
        <f>E165*J165</f>
        <v>0</v>
      </c>
      <c r="O165" s="293">
        <v>2</v>
      </c>
      <c r="AA165" s="262">
        <v>1</v>
      </c>
      <c r="AB165" s="262">
        <v>0</v>
      </c>
      <c r="AC165" s="262">
        <v>0</v>
      </c>
      <c r="AZ165" s="262">
        <v>2</v>
      </c>
      <c r="BA165" s="262">
        <f>IF(AZ165=1,G165,0)</f>
        <v>0</v>
      </c>
      <c r="BB165" s="262">
        <f>IF(AZ165=2,G165,0)</f>
        <v>0</v>
      </c>
      <c r="BC165" s="262">
        <f>IF(AZ165=3,G165,0)</f>
        <v>0</v>
      </c>
      <c r="BD165" s="262">
        <f>IF(AZ165=4,G165,0)</f>
        <v>0</v>
      </c>
      <c r="BE165" s="262">
        <f>IF(AZ165=5,G165,0)</f>
        <v>0</v>
      </c>
      <c r="CA165" s="293">
        <v>1</v>
      </c>
      <c r="CB165" s="293">
        <v>0</v>
      </c>
    </row>
    <row r="166" spans="1:80" x14ac:dyDescent="0.2">
      <c r="A166" s="302"/>
      <c r="B166" s="303"/>
      <c r="C166" s="304" t="s">
        <v>918</v>
      </c>
      <c r="D166" s="305"/>
      <c r="E166" s="305"/>
      <c r="F166" s="305"/>
      <c r="G166" s="306"/>
      <c r="I166" s="307"/>
      <c r="K166" s="307"/>
      <c r="L166" s="308" t="s">
        <v>918</v>
      </c>
      <c r="O166" s="293">
        <v>3</v>
      </c>
    </row>
    <row r="167" spans="1:80" x14ac:dyDescent="0.2">
      <c r="A167" s="302"/>
      <c r="B167" s="303"/>
      <c r="C167" s="304" t="s">
        <v>919</v>
      </c>
      <c r="D167" s="305"/>
      <c r="E167" s="305"/>
      <c r="F167" s="305"/>
      <c r="G167" s="306"/>
      <c r="I167" s="307"/>
      <c r="K167" s="307"/>
      <c r="L167" s="308" t="s">
        <v>919</v>
      </c>
      <c r="O167" s="293">
        <v>3</v>
      </c>
    </row>
    <row r="168" spans="1:80" x14ac:dyDescent="0.2">
      <c r="A168" s="302"/>
      <c r="B168" s="303"/>
      <c r="C168" s="304" t="s">
        <v>925</v>
      </c>
      <c r="D168" s="305"/>
      <c r="E168" s="305"/>
      <c r="F168" s="305"/>
      <c r="G168" s="306"/>
      <c r="I168" s="307"/>
      <c r="K168" s="307"/>
      <c r="L168" s="308" t="s">
        <v>925</v>
      </c>
      <c r="O168" s="293">
        <v>3</v>
      </c>
    </row>
    <row r="169" spans="1:80" x14ac:dyDescent="0.2">
      <c r="A169" s="302"/>
      <c r="B169" s="303"/>
      <c r="C169" s="304" t="s">
        <v>921</v>
      </c>
      <c r="D169" s="305"/>
      <c r="E169" s="305"/>
      <c r="F169" s="305"/>
      <c r="G169" s="306"/>
      <c r="I169" s="307"/>
      <c r="K169" s="307"/>
      <c r="L169" s="308" t="s">
        <v>921</v>
      </c>
      <c r="O169" s="293">
        <v>3</v>
      </c>
    </row>
    <row r="170" spans="1:80" x14ac:dyDescent="0.2">
      <c r="A170" s="302"/>
      <c r="B170" s="303"/>
      <c r="C170" s="304" t="s">
        <v>922</v>
      </c>
      <c r="D170" s="305"/>
      <c r="E170" s="305"/>
      <c r="F170" s="305"/>
      <c r="G170" s="306"/>
      <c r="I170" s="307"/>
      <c r="K170" s="307"/>
      <c r="L170" s="308" t="s">
        <v>922</v>
      </c>
      <c r="O170" s="293">
        <v>3</v>
      </c>
    </row>
    <row r="171" spans="1:80" x14ac:dyDescent="0.2">
      <c r="A171" s="302"/>
      <c r="B171" s="303"/>
      <c r="C171" s="304" t="s">
        <v>926</v>
      </c>
      <c r="D171" s="305"/>
      <c r="E171" s="305"/>
      <c r="F171" s="305"/>
      <c r="G171" s="306"/>
      <c r="I171" s="307"/>
      <c r="K171" s="307"/>
      <c r="L171" s="308" t="s">
        <v>926</v>
      </c>
      <c r="O171" s="293">
        <v>3</v>
      </c>
    </row>
    <row r="172" spans="1:80" x14ac:dyDescent="0.2">
      <c r="A172" s="294">
        <v>56</v>
      </c>
      <c r="B172" s="295" t="s">
        <v>927</v>
      </c>
      <c r="C172" s="296" t="s">
        <v>928</v>
      </c>
      <c r="D172" s="297" t="s">
        <v>100</v>
      </c>
      <c r="E172" s="298">
        <v>1</v>
      </c>
      <c r="F172" s="298">
        <v>0</v>
      </c>
      <c r="G172" s="299">
        <f>E172*F172</f>
        <v>0</v>
      </c>
      <c r="H172" s="300">
        <v>2.5000000000000001E-2</v>
      </c>
      <c r="I172" s="301">
        <f>E172*H172</f>
        <v>2.5000000000000001E-2</v>
      </c>
      <c r="J172" s="300">
        <v>0</v>
      </c>
      <c r="K172" s="301">
        <f>E172*J172</f>
        <v>0</v>
      </c>
      <c r="O172" s="293">
        <v>2</v>
      </c>
      <c r="AA172" s="262">
        <v>1</v>
      </c>
      <c r="AB172" s="262">
        <v>0</v>
      </c>
      <c r="AC172" s="262">
        <v>0</v>
      </c>
      <c r="AZ172" s="262">
        <v>2</v>
      </c>
      <c r="BA172" s="262">
        <f>IF(AZ172=1,G172,0)</f>
        <v>0</v>
      </c>
      <c r="BB172" s="262">
        <f>IF(AZ172=2,G172,0)</f>
        <v>0</v>
      </c>
      <c r="BC172" s="262">
        <f>IF(AZ172=3,G172,0)</f>
        <v>0</v>
      </c>
      <c r="BD172" s="262">
        <f>IF(AZ172=4,G172,0)</f>
        <v>0</v>
      </c>
      <c r="BE172" s="262">
        <f>IF(AZ172=5,G172,0)</f>
        <v>0</v>
      </c>
      <c r="CA172" s="293">
        <v>1</v>
      </c>
      <c r="CB172" s="293">
        <v>0</v>
      </c>
    </row>
    <row r="173" spans="1:80" x14ac:dyDescent="0.2">
      <c r="A173" s="302"/>
      <c r="B173" s="303"/>
      <c r="C173" s="304" t="s">
        <v>918</v>
      </c>
      <c r="D173" s="305"/>
      <c r="E173" s="305"/>
      <c r="F173" s="305"/>
      <c r="G173" s="306"/>
      <c r="I173" s="307"/>
      <c r="K173" s="307"/>
      <c r="L173" s="308" t="s">
        <v>918</v>
      </c>
      <c r="O173" s="293">
        <v>3</v>
      </c>
    </row>
    <row r="174" spans="1:80" x14ac:dyDescent="0.2">
      <c r="A174" s="302"/>
      <c r="B174" s="303"/>
      <c r="C174" s="304" t="s">
        <v>919</v>
      </c>
      <c r="D174" s="305"/>
      <c r="E174" s="305"/>
      <c r="F174" s="305"/>
      <c r="G174" s="306"/>
      <c r="I174" s="307"/>
      <c r="K174" s="307"/>
      <c r="L174" s="308" t="s">
        <v>919</v>
      </c>
      <c r="O174" s="293">
        <v>3</v>
      </c>
    </row>
    <row r="175" spans="1:80" x14ac:dyDescent="0.2">
      <c r="A175" s="302"/>
      <c r="B175" s="303"/>
      <c r="C175" s="304" t="s">
        <v>929</v>
      </c>
      <c r="D175" s="305"/>
      <c r="E175" s="305"/>
      <c r="F175" s="305"/>
      <c r="G175" s="306"/>
      <c r="I175" s="307"/>
      <c r="K175" s="307"/>
      <c r="L175" s="308" t="s">
        <v>929</v>
      </c>
      <c r="O175" s="293">
        <v>3</v>
      </c>
    </row>
    <row r="176" spans="1:80" x14ac:dyDescent="0.2">
      <c r="A176" s="302"/>
      <c r="B176" s="303"/>
      <c r="C176" s="304" t="s">
        <v>921</v>
      </c>
      <c r="D176" s="305"/>
      <c r="E176" s="305"/>
      <c r="F176" s="305"/>
      <c r="G176" s="306"/>
      <c r="I176" s="307"/>
      <c r="K176" s="307"/>
      <c r="L176" s="308" t="s">
        <v>921</v>
      </c>
      <c r="O176" s="293">
        <v>3</v>
      </c>
    </row>
    <row r="177" spans="1:80" x14ac:dyDescent="0.2">
      <c r="A177" s="302"/>
      <c r="B177" s="303"/>
      <c r="C177" s="304" t="s">
        <v>922</v>
      </c>
      <c r="D177" s="305"/>
      <c r="E177" s="305"/>
      <c r="F177" s="305"/>
      <c r="G177" s="306"/>
      <c r="I177" s="307"/>
      <c r="K177" s="307"/>
      <c r="L177" s="308" t="s">
        <v>922</v>
      </c>
      <c r="O177" s="293">
        <v>3</v>
      </c>
    </row>
    <row r="178" spans="1:80" x14ac:dyDescent="0.2">
      <c r="A178" s="302"/>
      <c r="B178" s="303"/>
      <c r="C178" s="304" t="s">
        <v>926</v>
      </c>
      <c r="D178" s="305"/>
      <c r="E178" s="305"/>
      <c r="F178" s="305"/>
      <c r="G178" s="306"/>
      <c r="I178" s="307"/>
      <c r="K178" s="307"/>
      <c r="L178" s="308" t="s">
        <v>926</v>
      </c>
      <c r="O178" s="293">
        <v>3</v>
      </c>
    </row>
    <row r="179" spans="1:80" x14ac:dyDescent="0.2">
      <c r="A179" s="294">
        <v>57</v>
      </c>
      <c r="B179" s="295" t="s">
        <v>930</v>
      </c>
      <c r="C179" s="296" t="s">
        <v>931</v>
      </c>
      <c r="D179" s="297" t="s">
        <v>100</v>
      </c>
      <c r="E179" s="298">
        <v>2</v>
      </c>
      <c r="F179" s="298">
        <v>0</v>
      </c>
      <c r="G179" s="299">
        <f>E179*F179</f>
        <v>0</v>
      </c>
      <c r="H179" s="300">
        <v>0.1</v>
      </c>
      <c r="I179" s="301">
        <f>E179*H179</f>
        <v>0.2</v>
      </c>
      <c r="J179" s="300">
        <v>0</v>
      </c>
      <c r="K179" s="301">
        <f>E179*J179</f>
        <v>0</v>
      </c>
      <c r="O179" s="293">
        <v>2</v>
      </c>
      <c r="AA179" s="262">
        <v>1</v>
      </c>
      <c r="AB179" s="262">
        <v>0</v>
      </c>
      <c r="AC179" s="262">
        <v>0</v>
      </c>
      <c r="AZ179" s="262">
        <v>2</v>
      </c>
      <c r="BA179" s="262">
        <f>IF(AZ179=1,G179,0)</f>
        <v>0</v>
      </c>
      <c r="BB179" s="262">
        <f>IF(AZ179=2,G179,0)</f>
        <v>0</v>
      </c>
      <c r="BC179" s="262">
        <f>IF(AZ179=3,G179,0)</f>
        <v>0</v>
      </c>
      <c r="BD179" s="262">
        <f>IF(AZ179=4,G179,0)</f>
        <v>0</v>
      </c>
      <c r="BE179" s="262">
        <f>IF(AZ179=5,G179,0)</f>
        <v>0</v>
      </c>
      <c r="CA179" s="293">
        <v>1</v>
      </c>
      <c r="CB179" s="293">
        <v>0</v>
      </c>
    </row>
    <row r="180" spans="1:80" x14ac:dyDescent="0.2">
      <c r="A180" s="302"/>
      <c r="B180" s="303"/>
      <c r="C180" s="304" t="s">
        <v>918</v>
      </c>
      <c r="D180" s="305"/>
      <c r="E180" s="305"/>
      <c r="F180" s="305"/>
      <c r="G180" s="306"/>
      <c r="I180" s="307"/>
      <c r="K180" s="307"/>
      <c r="L180" s="308" t="s">
        <v>918</v>
      </c>
      <c r="O180" s="293">
        <v>3</v>
      </c>
    </row>
    <row r="181" spans="1:80" x14ac:dyDescent="0.2">
      <c r="A181" s="302"/>
      <c r="B181" s="303"/>
      <c r="C181" s="304" t="s">
        <v>919</v>
      </c>
      <c r="D181" s="305"/>
      <c r="E181" s="305"/>
      <c r="F181" s="305"/>
      <c r="G181" s="306"/>
      <c r="I181" s="307"/>
      <c r="K181" s="307"/>
      <c r="L181" s="308" t="s">
        <v>919</v>
      </c>
      <c r="O181" s="293">
        <v>3</v>
      </c>
    </row>
    <row r="182" spans="1:80" x14ac:dyDescent="0.2">
      <c r="A182" s="302"/>
      <c r="B182" s="303"/>
      <c r="C182" s="304" t="s">
        <v>932</v>
      </c>
      <c r="D182" s="305"/>
      <c r="E182" s="305"/>
      <c r="F182" s="305"/>
      <c r="G182" s="306"/>
      <c r="I182" s="307"/>
      <c r="K182" s="307"/>
      <c r="L182" s="308" t="s">
        <v>932</v>
      </c>
      <c r="O182" s="293">
        <v>3</v>
      </c>
    </row>
    <row r="183" spans="1:80" x14ac:dyDescent="0.2">
      <c r="A183" s="302"/>
      <c r="B183" s="303"/>
      <c r="C183" s="304" t="s">
        <v>933</v>
      </c>
      <c r="D183" s="305"/>
      <c r="E183" s="305"/>
      <c r="F183" s="305"/>
      <c r="G183" s="306"/>
      <c r="I183" s="307"/>
      <c r="K183" s="307"/>
      <c r="L183" s="308" t="s">
        <v>933</v>
      </c>
      <c r="O183" s="293">
        <v>3</v>
      </c>
    </row>
    <row r="184" spans="1:80" x14ac:dyDescent="0.2">
      <c r="A184" s="302"/>
      <c r="B184" s="303"/>
      <c r="C184" s="304" t="s">
        <v>922</v>
      </c>
      <c r="D184" s="305"/>
      <c r="E184" s="305"/>
      <c r="F184" s="305"/>
      <c r="G184" s="306"/>
      <c r="I184" s="307"/>
      <c r="K184" s="307"/>
      <c r="L184" s="308" t="s">
        <v>922</v>
      </c>
      <c r="O184" s="293">
        <v>3</v>
      </c>
    </row>
    <row r="185" spans="1:80" x14ac:dyDescent="0.2">
      <c r="A185" s="294">
        <v>58</v>
      </c>
      <c r="B185" s="295" t="s">
        <v>934</v>
      </c>
      <c r="C185" s="296" t="s">
        <v>935</v>
      </c>
      <c r="D185" s="297" t="s">
        <v>936</v>
      </c>
      <c r="E185" s="298">
        <v>70</v>
      </c>
      <c r="F185" s="298">
        <v>0</v>
      </c>
      <c r="G185" s="299">
        <f>E185*F185</f>
        <v>0</v>
      </c>
      <c r="H185" s="300">
        <v>5.0000000000000002E-5</v>
      </c>
      <c r="I185" s="301">
        <f>E185*H185</f>
        <v>3.5000000000000001E-3</v>
      </c>
      <c r="J185" s="300">
        <v>-1E-3</v>
      </c>
      <c r="K185" s="301">
        <f>E185*J185</f>
        <v>-7.0000000000000007E-2</v>
      </c>
      <c r="O185" s="293">
        <v>2</v>
      </c>
      <c r="AA185" s="262">
        <v>1</v>
      </c>
      <c r="AB185" s="262">
        <v>7</v>
      </c>
      <c r="AC185" s="262">
        <v>7</v>
      </c>
      <c r="AZ185" s="262">
        <v>2</v>
      </c>
      <c r="BA185" s="262">
        <f>IF(AZ185=1,G185,0)</f>
        <v>0</v>
      </c>
      <c r="BB185" s="262">
        <f>IF(AZ185=2,G185,0)</f>
        <v>0</v>
      </c>
      <c r="BC185" s="262">
        <f>IF(AZ185=3,G185,0)</f>
        <v>0</v>
      </c>
      <c r="BD185" s="262">
        <f>IF(AZ185=4,G185,0)</f>
        <v>0</v>
      </c>
      <c r="BE185" s="262">
        <f>IF(AZ185=5,G185,0)</f>
        <v>0</v>
      </c>
      <c r="CA185" s="293">
        <v>1</v>
      </c>
      <c r="CB185" s="293">
        <v>7</v>
      </c>
    </row>
    <row r="186" spans="1:80" x14ac:dyDescent="0.2">
      <c r="A186" s="302"/>
      <c r="B186" s="309"/>
      <c r="C186" s="310" t="s">
        <v>937</v>
      </c>
      <c r="D186" s="311"/>
      <c r="E186" s="312">
        <v>70</v>
      </c>
      <c r="F186" s="313"/>
      <c r="G186" s="314"/>
      <c r="H186" s="315"/>
      <c r="I186" s="307"/>
      <c r="J186" s="316"/>
      <c r="K186" s="307"/>
      <c r="M186" s="308" t="s">
        <v>937</v>
      </c>
      <c r="O186" s="293"/>
    </row>
    <row r="187" spans="1:80" x14ac:dyDescent="0.2">
      <c r="A187" s="294">
        <v>59</v>
      </c>
      <c r="B187" s="295" t="s">
        <v>653</v>
      </c>
      <c r="C187" s="296" t="s">
        <v>654</v>
      </c>
      <c r="D187" s="297" t="s">
        <v>12</v>
      </c>
      <c r="E187" s="298"/>
      <c r="F187" s="298">
        <v>0</v>
      </c>
      <c r="G187" s="299">
        <f>E187*F187</f>
        <v>0</v>
      </c>
      <c r="H187" s="300">
        <v>0</v>
      </c>
      <c r="I187" s="301">
        <f>E187*H187</f>
        <v>0</v>
      </c>
      <c r="J187" s="300"/>
      <c r="K187" s="301">
        <f>E187*J187</f>
        <v>0</v>
      </c>
      <c r="O187" s="293">
        <v>2</v>
      </c>
      <c r="AA187" s="262">
        <v>7</v>
      </c>
      <c r="AB187" s="262">
        <v>1002</v>
      </c>
      <c r="AC187" s="262">
        <v>5</v>
      </c>
      <c r="AZ187" s="262">
        <v>2</v>
      </c>
      <c r="BA187" s="262">
        <f>IF(AZ187=1,G187,0)</f>
        <v>0</v>
      </c>
      <c r="BB187" s="262">
        <f>IF(AZ187=2,G187,0)</f>
        <v>0</v>
      </c>
      <c r="BC187" s="262">
        <f>IF(AZ187=3,G187,0)</f>
        <v>0</v>
      </c>
      <c r="BD187" s="262">
        <f>IF(AZ187=4,G187,0)</f>
        <v>0</v>
      </c>
      <c r="BE187" s="262">
        <f>IF(AZ187=5,G187,0)</f>
        <v>0</v>
      </c>
      <c r="CA187" s="293">
        <v>7</v>
      </c>
      <c r="CB187" s="293">
        <v>1002</v>
      </c>
    </row>
    <row r="188" spans="1:80" x14ac:dyDescent="0.2">
      <c r="A188" s="317"/>
      <c r="B188" s="318" t="s">
        <v>101</v>
      </c>
      <c r="C188" s="319" t="s">
        <v>645</v>
      </c>
      <c r="D188" s="320"/>
      <c r="E188" s="321"/>
      <c r="F188" s="322"/>
      <c r="G188" s="323">
        <f>SUM(G150:G187)</f>
        <v>0</v>
      </c>
      <c r="H188" s="324"/>
      <c r="I188" s="325">
        <f>SUM(I150:I187)</f>
        <v>0.34210000000000002</v>
      </c>
      <c r="J188" s="324"/>
      <c r="K188" s="325">
        <f>SUM(K150:K187)</f>
        <v>-7.0000000000000007E-2</v>
      </c>
      <c r="O188" s="293">
        <v>4</v>
      </c>
      <c r="BA188" s="326">
        <f>SUM(BA150:BA187)</f>
        <v>0</v>
      </c>
      <c r="BB188" s="326">
        <f>SUM(BB150:BB187)</f>
        <v>0</v>
      </c>
      <c r="BC188" s="326">
        <f>SUM(BC150:BC187)</f>
        <v>0</v>
      </c>
      <c r="BD188" s="326">
        <f>SUM(BD150:BD187)</f>
        <v>0</v>
      </c>
      <c r="BE188" s="326">
        <f>SUM(BE150:BE187)</f>
        <v>0</v>
      </c>
    </row>
    <row r="189" spans="1:80" x14ac:dyDescent="0.2">
      <c r="A189" s="283" t="s">
        <v>97</v>
      </c>
      <c r="B189" s="284" t="s">
        <v>938</v>
      </c>
      <c r="C189" s="285" t="s">
        <v>939</v>
      </c>
      <c r="D189" s="286"/>
      <c r="E189" s="287"/>
      <c r="F189" s="287"/>
      <c r="G189" s="288"/>
      <c r="H189" s="289"/>
      <c r="I189" s="290"/>
      <c r="J189" s="291"/>
      <c r="K189" s="292"/>
      <c r="O189" s="293">
        <v>1</v>
      </c>
    </row>
    <row r="190" spans="1:80" x14ac:dyDescent="0.2">
      <c r="A190" s="294">
        <v>60</v>
      </c>
      <c r="B190" s="295" t="s">
        <v>941</v>
      </c>
      <c r="C190" s="296" t="s">
        <v>942</v>
      </c>
      <c r="D190" s="297" t="s">
        <v>202</v>
      </c>
      <c r="E190" s="298">
        <v>8.4</v>
      </c>
      <c r="F190" s="298">
        <v>0</v>
      </c>
      <c r="G190" s="299">
        <f>E190*F190</f>
        <v>0</v>
      </c>
      <c r="H190" s="300">
        <v>5.0000000000000002E-5</v>
      </c>
      <c r="I190" s="301">
        <f>E190*H190</f>
        <v>4.2000000000000002E-4</v>
      </c>
      <c r="J190" s="300">
        <v>0</v>
      </c>
      <c r="K190" s="301">
        <f>E190*J190</f>
        <v>0</v>
      </c>
      <c r="O190" s="293">
        <v>2</v>
      </c>
      <c r="AA190" s="262">
        <v>1</v>
      </c>
      <c r="AB190" s="262">
        <v>0</v>
      </c>
      <c r="AC190" s="262">
        <v>0</v>
      </c>
      <c r="AZ190" s="262">
        <v>2</v>
      </c>
      <c r="BA190" s="262">
        <f>IF(AZ190=1,G190,0)</f>
        <v>0</v>
      </c>
      <c r="BB190" s="262">
        <f>IF(AZ190=2,G190,0)</f>
        <v>0</v>
      </c>
      <c r="BC190" s="262">
        <f>IF(AZ190=3,G190,0)</f>
        <v>0</v>
      </c>
      <c r="BD190" s="262">
        <f>IF(AZ190=4,G190,0)</f>
        <v>0</v>
      </c>
      <c r="BE190" s="262">
        <f>IF(AZ190=5,G190,0)</f>
        <v>0</v>
      </c>
      <c r="CA190" s="293">
        <v>1</v>
      </c>
      <c r="CB190" s="293">
        <v>0</v>
      </c>
    </row>
    <row r="191" spans="1:80" x14ac:dyDescent="0.2">
      <c r="A191" s="302"/>
      <c r="B191" s="309"/>
      <c r="C191" s="310" t="s">
        <v>943</v>
      </c>
      <c r="D191" s="311"/>
      <c r="E191" s="312">
        <v>8.4</v>
      </c>
      <c r="F191" s="313"/>
      <c r="G191" s="314"/>
      <c r="H191" s="315"/>
      <c r="I191" s="307"/>
      <c r="J191" s="316"/>
      <c r="K191" s="307"/>
      <c r="M191" s="308" t="s">
        <v>943</v>
      </c>
      <c r="O191" s="293"/>
    </row>
    <row r="192" spans="1:80" x14ac:dyDescent="0.2">
      <c r="A192" s="294">
        <v>61</v>
      </c>
      <c r="B192" s="295" t="s">
        <v>944</v>
      </c>
      <c r="C192" s="296" t="s">
        <v>945</v>
      </c>
      <c r="D192" s="297" t="s">
        <v>202</v>
      </c>
      <c r="E192" s="298">
        <v>1.8</v>
      </c>
      <c r="F192" s="298">
        <v>0</v>
      </c>
      <c r="G192" s="299">
        <f>E192*F192</f>
        <v>0</v>
      </c>
      <c r="H192" s="300">
        <v>4.4000000000000002E-4</v>
      </c>
      <c r="I192" s="301">
        <f>E192*H192</f>
        <v>7.9200000000000006E-4</v>
      </c>
      <c r="J192" s="300">
        <v>0</v>
      </c>
      <c r="K192" s="301">
        <f>E192*J192</f>
        <v>0</v>
      </c>
      <c r="O192" s="293">
        <v>2</v>
      </c>
      <c r="AA192" s="262">
        <v>1</v>
      </c>
      <c r="AB192" s="262">
        <v>7</v>
      </c>
      <c r="AC192" s="262">
        <v>7</v>
      </c>
      <c r="AZ192" s="262">
        <v>2</v>
      </c>
      <c r="BA192" s="262">
        <f>IF(AZ192=1,G192,0)</f>
        <v>0</v>
      </c>
      <c r="BB192" s="262">
        <f>IF(AZ192=2,G192,0)</f>
        <v>0</v>
      </c>
      <c r="BC192" s="262">
        <f>IF(AZ192=3,G192,0)</f>
        <v>0</v>
      </c>
      <c r="BD192" s="262">
        <f>IF(AZ192=4,G192,0)</f>
        <v>0</v>
      </c>
      <c r="BE192" s="262">
        <f>IF(AZ192=5,G192,0)</f>
        <v>0</v>
      </c>
      <c r="CA192" s="293">
        <v>1</v>
      </c>
      <c r="CB192" s="293">
        <v>7</v>
      </c>
    </row>
    <row r="193" spans="1:80" x14ac:dyDescent="0.2">
      <c r="A193" s="302"/>
      <c r="B193" s="303"/>
      <c r="C193" s="304"/>
      <c r="D193" s="305"/>
      <c r="E193" s="305"/>
      <c r="F193" s="305"/>
      <c r="G193" s="306"/>
      <c r="I193" s="307"/>
      <c r="K193" s="307"/>
      <c r="L193" s="308"/>
      <c r="O193" s="293">
        <v>3</v>
      </c>
    </row>
    <row r="194" spans="1:80" x14ac:dyDescent="0.2">
      <c r="A194" s="302"/>
      <c r="B194" s="309"/>
      <c r="C194" s="310" t="s">
        <v>946</v>
      </c>
      <c r="D194" s="311"/>
      <c r="E194" s="312">
        <v>1.8</v>
      </c>
      <c r="F194" s="313"/>
      <c r="G194" s="314"/>
      <c r="H194" s="315"/>
      <c r="I194" s="307"/>
      <c r="J194" s="316"/>
      <c r="K194" s="307"/>
      <c r="M194" s="308" t="s">
        <v>946</v>
      </c>
      <c r="O194" s="293"/>
    </row>
    <row r="195" spans="1:80" x14ac:dyDescent="0.2">
      <c r="A195" s="294">
        <v>62</v>
      </c>
      <c r="B195" s="295" t="s">
        <v>947</v>
      </c>
      <c r="C195" s="296" t="s">
        <v>948</v>
      </c>
      <c r="D195" s="297" t="s">
        <v>195</v>
      </c>
      <c r="E195" s="298">
        <v>20.814</v>
      </c>
      <c r="F195" s="298">
        <v>0</v>
      </c>
      <c r="G195" s="299">
        <f>E195*F195</f>
        <v>0</v>
      </c>
      <c r="H195" s="300">
        <v>5.0400000000000002E-3</v>
      </c>
      <c r="I195" s="301">
        <f>E195*H195</f>
        <v>0.10490256000000001</v>
      </c>
      <c r="J195" s="300">
        <v>0</v>
      </c>
      <c r="K195" s="301">
        <f>E195*J195</f>
        <v>0</v>
      </c>
      <c r="O195" s="293">
        <v>2</v>
      </c>
      <c r="AA195" s="262">
        <v>1</v>
      </c>
      <c r="AB195" s="262">
        <v>7</v>
      </c>
      <c r="AC195" s="262">
        <v>7</v>
      </c>
      <c r="AZ195" s="262">
        <v>2</v>
      </c>
      <c r="BA195" s="262">
        <f>IF(AZ195=1,G195,0)</f>
        <v>0</v>
      </c>
      <c r="BB195" s="262">
        <f>IF(AZ195=2,G195,0)</f>
        <v>0</v>
      </c>
      <c r="BC195" s="262">
        <f>IF(AZ195=3,G195,0)</f>
        <v>0</v>
      </c>
      <c r="BD195" s="262">
        <f>IF(AZ195=4,G195,0)</f>
        <v>0</v>
      </c>
      <c r="BE195" s="262">
        <f>IF(AZ195=5,G195,0)</f>
        <v>0</v>
      </c>
      <c r="CA195" s="293">
        <v>1</v>
      </c>
      <c r="CB195" s="293">
        <v>7</v>
      </c>
    </row>
    <row r="196" spans="1:80" x14ac:dyDescent="0.2">
      <c r="A196" s="302"/>
      <c r="B196" s="303"/>
      <c r="C196" s="304"/>
      <c r="D196" s="305"/>
      <c r="E196" s="305"/>
      <c r="F196" s="305"/>
      <c r="G196" s="306"/>
      <c r="I196" s="307"/>
      <c r="K196" s="307"/>
      <c r="L196" s="308"/>
      <c r="O196" s="293">
        <v>3</v>
      </c>
    </row>
    <row r="197" spans="1:80" x14ac:dyDescent="0.2">
      <c r="A197" s="302"/>
      <c r="B197" s="309"/>
      <c r="C197" s="310" t="s">
        <v>891</v>
      </c>
      <c r="D197" s="311"/>
      <c r="E197" s="312">
        <v>2.52</v>
      </c>
      <c r="F197" s="313"/>
      <c r="G197" s="314"/>
      <c r="H197" s="315"/>
      <c r="I197" s="307"/>
      <c r="J197" s="316"/>
      <c r="K197" s="307"/>
      <c r="M197" s="308" t="s">
        <v>891</v>
      </c>
      <c r="O197" s="293"/>
    </row>
    <row r="198" spans="1:80" x14ac:dyDescent="0.2">
      <c r="A198" s="302"/>
      <c r="B198" s="309"/>
      <c r="C198" s="310" t="s">
        <v>814</v>
      </c>
      <c r="D198" s="311"/>
      <c r="E198" s="312">
        <v>16.95</v>
      </c>
      <c r="F198" s="313"/>
      <c r="G198" s="314"/>
      <c r="H198" s="315"/>
      <c r="I198" s="307"/>
      <c r="J198" s="316"/>
      <c r="K198" s="307"/>
      <c r="M198" s="308" t="s">
        <v>814</v>
      </c>
      <c r="O198" s="293"/>
    </row>
    <row r="199" spans="1:80" x14ac:dyDescent="0.2">
      <c r="A199" s="302"/>
      <c r="B199" s="309"/>
      <c r="C199" s="310" t="s">
        <v>892</v>
      </c>
      <c r="D199" s="311"/>
      <c r="E199" s="312">
        <v>1.3440000000000001</v>
      </c>
      <c r="F199" s="313"/>
      <c r="G199" s="314"/>
      <c r="H199" s="315"/>
      <c r="I199" s="307"/>
      <c r="J199" s="316"/>
      <c r="K199" s="307"/>
      <c r="M199" s="308" t="s">
        <v>892</v>
      </c>
      <c r="O199" s="293"/>
    </row>
    <row r="200" spans="1:80" x14ac:dyDescent="0.2">
      <c r="A200" s="294">
        <v>63</v>
      </c>
      <c r="B200" s="295" t="s">
        <v>949</v>
      </c>
      <c r="C200" s="296" t="s">
        <v>950</v>
      </c>
      <c r="D200" s="297" t="s">
        <v>202</v>
      </c>
      <c r="E200" s="298">
        <v>1.8</v>
      </c>
      <c r="F200" s="298">
        <v>0</v>
      </c>
      <c r="G200" s="299">
        <f>E200*F200</f>
        <v>0</v>
      </c>
      <c r="H200" s="300">
        <v>4.0000000000000003E-5</v>
      </c>
      <c r="I200" s="301">
        <f>E200*H200</f>
        <v>7.2000000000000002E-5</v>
      </c>
      <c r="J200" s="300">
        <v>0</v>
      </c>
      <c r="K200" s="301">
        <f>E200*J200</f>
        <v>0</v>
      </c>
      <c r="O200" s="293">
        <v>2</v>
      </c>
      <c r="AA200" s="262">
        <v>1</v>
      </c>
      <c r="AB200" s="262">
        <v>7</v>
      </c>
      <c r="AC200" s="262">
        <v>7</v>
      </c>
      <c r="AZ200" s="262">
        <v>2</v>
      </c>
      <c r="BA200" s="262">
        <f>IF(AZ200=1,G200,0)</f>
        <v>0</v>
      </c>
      <c r="BB200" s="262">
        <f>IF(AZ200=2,G200,0)</f>
        <v>0</v>
      </c>
      <c r="BC200" s="262">
        <f>IF(AZ200=3,G200,0)</f>
        <v>0</v>
      </c>
      <c r="BD200" s="262">
        <f>IF(AZ200=4,G200,0)</f>
        <v>0</v>
      </c>
      <c r="BE200" s="262">
        <f>IF(AZ200=5,G200,0)</f>
        <v>0</v>
      </c>
      <c r="CA200" s="293">
        <v>1</v>
      </c>
      <c r="CB200" s="293">
        <v>7</v>
      </c>
    </row>
    <row r="201" spans="1:80" x14ac:dyDescent="0.2">
      <c r="A201" s="302"/>
      <c r="B201" s="309"/>
      <c r="C201" s="310" t="s">
        <v>951</v>
      </c>
      <c r="D201" s="311"/>
      <c r="E201" s="312">
        <v>1.8</v>
      </c>
      <c r="F201" s="313"/>
      <c r="G201" s="314"/>
      <c r="H201" s="315"/>
      <c r="I201" s="307"/>
      <c r="J201" s="316"/>
      <c r="K201" s="307"/>
      <c r="M201" s="308" t="s">
        <v>951</v>
      </c>
      <c r="O201" s="293"/>
    </row>
    <row r="202" spans="1:80" x14ac:dyDescent="0.2">
      <c r="A202" s="294">
        <v>64</v>
      </c>
      <c r="B202" s="295" t="s">
        <v>952</v>
      </c>
      <c r="C202" s="296" t="s">
        <v>953</v>
      </c>
      <c r="D202" s="297" t="s">
        <v>195</v>
      </c>
      <c r="E202" s="298">
        <v>20.814</v>
      </c>
      <c r="F202" s="298">
        <v>0</v>
      </c>
      <c r="G202" s="299">
        <f>E202*F202</f>
        <v>0</v>
      </c>
      <c r="H202" s="300">
        <v>8.0000000000000004E-4</v>
      </c>
      <c r="I202" s="301">
        <f>E202*H202</f>
        <v>1.6651200000000001E-2</v>
      </c>
      <c r="J202" s="300">
        <v>0</v>
      </c>
      <c r="K202" s="301">
        <f>E202*J202</f>
        <v>0</v>
      </c>
      <c r="O202" s="293">
        <v>2</v>
      </c>
      <c r="AA202" s="262">
        <v>1</v>
      </c>
      <c r="AB202" s="262">
        <v>7</v>
      </c>
      <c r="AC202" s="262">
        <v>7</v>
      </c>
      <c r="AZ202" s="262">
        <v>2</v>
      </c>
      <c r="BA202" s="262">
        <f>IF(AZ202=1,G202,0)</f>
        <v>0</v>
      </c>
      <c r="BB202" s="262">
        <f>IF(AZ202=2,G202,0)</f>
        <v>0</v>
      </c>
      <c r="BC202" s="262">
        <f>IF(AZ202=3,G202,0)</f>
        <v>0</v>
      </c>
      <c r="BD202" s="262">
        <f>IF(AZ202=4,G202,0)</f>
        <v>0</v>
      </c>
      <c r="BE202" s="262">
        <f>IF(AZ202=5,G202,0)</f>
        <v>0</v>
      </c>
      <c r="CA202" s="293">
        <v>1</v>
      </c>
      <c r="CB202" s="293">
        <v>7</v>
      </c>
    </row>
    <row r="203" spans="1:80" x14ac:dyDescent="0.2">
      <c r="A203" s="302"/>
      <c r="B203" s="303"/>
      <c r="C203" s="304"/>
      <c r="D203" s="305"/>
      <c r="E203" s="305"/>
      <c r="F203" s="305"/>
      <c r="G203" s="306"/>
      <c r="I203" s="307"/>
      <c r="K203" s="307"/>
      <c r="L203" s="308"/>
      <c r="O203" s="293">
        <v>3</v>
      </c>
    </row>
    <row r="204" spans="1:80" x14ac:dyDescent="0.2">
      <c r="A204" s="302"/>
      <c r="B204" s="309"/>
      <c r="C204" s="310" t="s">
        <v>891</v>
      </c>
      <c r="D204" s="311"/>
      <c r="E204" s="312">
        <v>2.52</v>
      </c>
      <c r="F204" s="313"/>
      <c r="G204" s="314"/>
      <c r="H204" s="315"/>
      <c r="I204" s="307"/>
      <c r="J204" s="316"/>
      <c r="K204" s="307"/>
      <c r="M204" s="308" t="s">
        <v>891</v>
      </c>
      <c r="O204" s="293"/>
    </row>
    <row r="205" spans="1:80" x14ac:dyDescent="0.2">
      <c r="A205" s="302"/>
      <c r="B205" s="309"/>
      <c r="C205" s="310" t="s">
        <v>814</v>
      </c>
      <c r="D205" s="311"/>
      <c r="E205" s="312">
        <v>16.95</v>
      </c>
      <c r="F205" s="313"/>
      <c r="G205" s="314"/>
      <c r="H205" s="315"/>
      <c r="I205" s="307"/>
      <c r="J205" s="316"/>
      <c r="K205" s="307"/>
      <c r="M205" s="308" t="s">
        <v>814</v>
      </c>
      <c r="O205" s="293"/>
    </row>
    <row r="206" spans="1:80" x14ac:dyDescent="0.2">
      <c r="A206" s="302"/>
      <c r="B206" s="309"/>
      <c r="C206" s="310" t="s">
        <v>892</v>
      </c>
      <c r="D206" s="311"/>
      <c r="E206" s="312">
        <v>1.3440000000000001</v>
      </c>
      <c r="F206" s="313"/>
      <c r="G206" s="314"/>
      <c r="H206" s="315"/>
      <c r="I206" s="307"/>
      <c r="J206" s="316"/>
      <c r="K206" s="307"/>
      <c r="M206" s="308" t="s">
        <v>892</v>
      </c>
      <c r="O206" s="293"/>
    </row>
    <row r="207" spans="1:80" x14ac:dyDescent="0.2">
      <c r="A207" s="294">
        <v>65</v>
      </c>
      <c r="B207" s="295" t="s">
        <v>954</v>
      </c>
      <c r="C207" s="296" t="s">
        <v>955</v>
      </c>
      <c r="D207" s="297" t="s">
        <v>195</v>
      </c>
      <c r="E207" s="298">
        <v>20.814</v>
      </c>
      <c r="F207" s="298">
        <v>0</v>
      </c>
      <c r="G207" s="299">
        <f>E207*F207</f>
        <v>0</v>
      </c>
      <c r="H207" s="300">
        <v>0</v>
      </c>
      <c r="I207" s="301">
        <f>E207*H207</f>
        <v>0</v>
      </c>
      <c r="J207" s="300">
        <v>0</v>
      </c>
      <c r="K207" s="301">
        <f>E207*J207</f>
        <v>0</v>
      </c>
      <c r="O207" s="293">
        <v>2</v>
      </c>
      <c r="AA207" s="262">
        <v>1</v>
      </c>
      <c r="AB207" s="262">
        <v>0</v>
      </c>
      <c r="AC207" s="262">
        <v>0</v>
      </c>
      <c r="AZ207" s="262">
        <v>2</v>
      </c>
      <c r="BA207" s="262">
        <f>IF(AZ207=1,G207,0)</f>
        <v>0</v>
      </c>
      <c r="BB207" s="262">
        <f>IF(AZ207=2,G207,0)</f>
        <v>0</v>
      </c>
      <c r="BC207" s="262">
        <f>IF(AZ207=3,G207,0)</f>
        <v>0</v>
      </c>
      <c r="BD207" s="262">
        <f>IF(AZ207=4,G207,0)</f>
        <v>0</v>
      </c>
      <c r="BE207" s="262">
        <f>IF(AZ207=5,G207,0)</f>
        <v>0</v>
      </c>
      <c r="CA207" s="293">
        <v>1</v>
      </c>
      <c r="CB207" s="293">
        <v>0</v>
      </c>
    </row>
    <row r="208" spans="1:80" x14ac:dyDescent="0.2">
      <c r="A208" s="302"/>
      <c r="B208" s="309"/>
      <c r="C208" s="310" t="s">
        <v>891</v>
      </c>
      <c r="D208" s="311"/>
      <c r="E208" s="312">
        <v>2.52</v>
      </c>
      <c r="F208" s="313"/>
      <c r="G208" s="314"/>
      <c r="H208" s="315"/>
      <c r="I208" s="307"/>
      <c r="J208" s="316"/>
      <c r="K208" s="307"/>
      <c r="M208" s="308" t="s">
        <v>891</v>
      </c>
      <c r="O208" s="293"/>
    </row>
    <row r="209" spans="1:80" x14ac:dyDescent="0.2">
      <c r="A209" s="302"/>
      <c r="B209" s="309"/>
      <c r="C209" s="310" t="s">
        <v>814</v>
      </c>
      <c r="D209" s="311"/>
      <c r="E209" s="312">
        <v>16.95</v>
      </c>
      <c r="F209" s="313"/>
      <c r="G209" s="314"/>
      <c r="H209" s="315"/>
      <c r="I209" s="307"/>
      <c r="J209" s="316"/>
      <c r="K209" s="307"/>
      <c r="M209" s="308" t="s">
        <v>814</v>
      </c>
      <c r="O209" s="293"/>
    </row>
    <row r="210" spans="1:80" x14ac:dyDescent="0.2">
      <c r="A210" s="302"/>
      <c r="B210" s="309"/>
      <c r="C210" s="310" t="s">
        <v>892</v>
      </c>
      <c r="D210" s="311"/>
      <c r="E210" s="312">
        <v>1.3440000000000001</v>
      </c>
      <c r="F210" s="313"/>
      <c r="G210" s="314"/>
      <c r="H210" s="315"/>
      <c r="I210" s="307"/>
      <c r="J210" s="316"/>
      <c r="K210" s="307"/>
      <c r="M210" s="308" t="s">
        <v>892</v>
      </c>
      <c r="O210" s="293"/>
    </row>
    <row r="211" spans="1:80" x14ac:dyDescent="0.2">
      <c r="A211" s="294">
        <v>66</v>
      </c>
      <c r="B211" s="295" t="s">
        <v>956</v>
      </c>
      <c r="C211" s="296" t="s">
        <v>957</v>
      </c>
      <c r="D211" s="297" t="s">
        <v>202</v>
      </c>
      <c r="E211" s="298">
        <v>8.82</v>
      </c>
      <c r="F211" s="298">
        <v>0</v>
      </c>
      <c r="G211" s="299">
        <f>E211*F211</f>
        <v>0</v>
      </c>
      <c r="H211" s="300">
        <v>2.2000000000000001E-4</v>
      </c>
      <c r="I211" s="301">
        <f>E211*H211</f>
        <v>1.9404000000000001E-3</v>
      </c>
      <c r="J211" s="300"/>
      <c r="K211" s="301">
        <f>E211*J211</f>
        <v>0</v>
      </c>
      <c r="O211" s="293">
        <v>2</v>
      </c>
      <c r="AA211" s="262">
        <v>3</v>
      </c>
      <c r="AB211" s="262">
        <v>7</v>
      </c>
      <c r="AC211" s="262" t="s">
        <v>956</v>
      </c>
      <c r="AZ211" s="262">
        <v>2</v>
      </c>
      <c r="BA211" s="262">
        <f>IF(AZ211=1,G211,0)</f>
        <v>0</v>
      </c>
      <c r="BB211" s="262">
        <f>IF(AZ211=2,G211,0)</f>
        <v>0</v>
      </c>
      <c r="BC211" s="262">
        <f>IF(AZ211=3,G211,0)</f>
        <v>0</v>
      </c>
      <c r="BD211" s="262">
        <f>IF(AZ211=4,G211,0)</f>
        <v>0</v>
      </c>
      <c r="BE211" s="262">
        <f>IF(AZ211=5,G211,0)</f>
        <v>0</v>
      </c>
      <c r="CA211" s="293">
        <v>3</v>
      </c>
      <c r="CB211" s="293">
        <v>7</v>
      </c>
    </row>
    <row r="212" spans="1:80" x14ac:dyDescent="0.2">
      <c r="A212" s="302"/>
      <c r="B212" s="303"/>
      <c r="C212" s="304" t="s">
        <v>958</v>
      </c>
      <c r="D212" s="305"/>
      <c r="E212" s="305"/>
      <c r="F212" s="305"/>
      <c r="G212" s="306"/>
      <c r="I212" s="307"/>
      <c r="K212" s="307"/>
      <c r="L212" s="308" t="s">
        <v>958</v>
      </c>
      <c r="O212" s="293">
        <v>3</v>
      </c>
    </row>
    <row r="213" spans="1:80" x14ac:dyDescent="0.2">
      <c r="A213" s="302"/>
      <c r="B213" s="309"/>
      <c r="C213" s="310" t="s">
        <v>959</v>
      </c>
      <c r="D213" s="311"/>
      <c r="E213" s="312">
        <v>8.82</v>
      </c>
      <c r="F213" s="313"/>
      <c r="G213" s="314"/>
      <c r="H213" s="315"/>
      <c r="I213" s="307"/>
      <c r="J213" s="316"/>
      <c r="K213" s="307"/>
      <c r="M213" s="308" t="s">
        <v>959</v>
      </c>
      <c r="O213" s="293"/>
    </row>
    <row r="214" spans="1:80" x14ac:dyDescent="0.2">
      <c r="A214" s="294">
        <v>67</v>
      </c>
      <c r="B214" s="295" t="s">
        <v>960</v>
      </c>
      <c r="C214" s="296" t="s">
        <v>961</v>
      </c>
      <c r="D214" s="297" t="s">
        <v>195</v>
      </c>
      <c r="E214" s="298">
        <v>20.1234</v>
      </c>
      <c r="F214" s="298">
        <v>0</v>
      </c>
      <c r="G214" s="299">
        <f>E214*F214</f>
        <v>0</v>
      </c>
      <c r="H214" s="300">
        <v>1.9199999999999998E-2</v>
      </c>
      <c r="I214" s="301">
        <f>E214*H214</f>
        <v>0.38636927999999998</v>
      </c>
      <c r="J214" s="300"/>
      <c r="K214" s="301">
        <f>E214*J214</f>
        <v>0</v>
      </c>
      <c r="O214" s="293">
        <v>2</v>
      </c>
      <c r="AA214" s="262">
        <v>3</v>
      </c>
      <c r="AB214" s="262">
        <v>7</v>
      </c>
      <c r="AC214" s="262">
        <v>597642031</v>
      </c>
      <c r="AZ214" s="262">
        <v>2</v>
      </c>
      <c r="BA214" s="262">
        <f>IF(AZ214=1,G214,0)</f>
        <v>0</v>
      </c>
      <c r="BB214" s="262">
        <f>IF(AZ214=2,G214,0)</f>
        <v>0</v>
      </c>
      <c r="BC214" s="262">
        <f>IF(AZ214=3,G214,0)</f>
        <v>0</v>
      </c>
      <c r="BD214" s="262">
        <f>IF(AZ214=4,G214,0)</f>
        <v>0</v>
      </c>
      <c r="BE214" s="262">
        <f>IF(AZ214=5,G214,0)</f>
        <v>0</v>
      </c>
      <c r="CA214" s="293">
        <v>3</v>
      </c>
      <c r="CB214" s="293">
        <v>7</v>
      </c>
    </row>
    <row r="215" spans="1:80" x14ac:dyDescent="0.2">
      <c r="A215" s="302"/>
      <c r="B215" s="309"/>
      <c r="C215" s="310" t="s">
        <v>901</v>
      </c>
      <c r="D215" s="311"/>
      <c r="E215" s="312">
        <v>18.645</v>
      </c>
      <c r="F215" s="313"/>
      <c r="G215" s="314"/>
      <c r="H215" s="315"/>
      <c r="I215" s="307"/>
      <c r="J215" s="316"/>
      <c r="K215" s="307"/>
      <c r="M215" s="308" t="s">
        <v>901</v>
      </c>
      <c r="O215" s="293"/>
    </row>
    <row r="216" spans="1:80" x14ac:dyDescent="0.2">
      <c r="A216" s="302"/>
      <c r="B216" s="309"/>
      <c r="C216" s="310" t="s">
        <v>902</v>
      </c>
      <c r="D216" s="311"/>
      <c r="E216" s="312">
        <v>1.4783999999999999</v>
      </c>
      <c r="F216" s="313"/>
      <c r="G216" s="314"/>
      <c r="H216" s="315"/>
      <c r="I216" s="307"/>
      <c r="J216" s="316"/>
      <c r="K216" s="307"/>
      <c r="M216" s="308" t="s">
        <v>902</v>
      </c>
      <c r="O216" s="293"/>
    </row>
    <row r="217" spans="1:80" x14ac:dyDescent="0.2">
      <c r="A217" s="294">
        <v>68</v>
      </c>
      <c r="B217" s="295" t="s">
        <v>962</v>
      </c>
      <c r="C217" s="296" t="s">
        <v>963</v>
      </c>
      <c r="D217" s="297" t="s">
        <v>195</v>
      </c>
      <c r="E217" s="298">
        <v>2.7719999999999998</v>
      </c>
      <c r="F217" s="298">
        <v>0</v>
      </c>
      <c r="G217" s="299">
        <f>E217*F217</f>
        <v>0</v>
      </c>
      <c r="H217" s="300">
        <v>1.9199999999999998E-2</v>
      </c>
      <c r="I217" s="301">
        <f>E217*H217</f>
        <v>5.3222399999999989E-2</v>
      </c>
      <c r="J217" s="300"/>
      <c r="K217" s="301">
        <f>E217*J217</f>
        <v>0</v>
      </c>
      <c r="O217" s="293">
        <v>2</v>
      </c>
      <c r="AA217" s="262">
        <v>3</v>
      </c>
      <c r="AB217" s="262">
        <v>7</v>
      </c>
      <c r="AC217" s="262">
        <v>59764240</v>
      </c>
      <c r="AZ217" s="262">
        <v>2</v>
      </c>
      <c r="BA217" s="262">
        <f>IF(AZ217=1,G217,0)</f>
        <v>0</v>
      </c>
      <c r="BB217" s="262">
        <f>IF(AZ217=2,G217,0)</f>
        <v>0</v>
      </c>
      <c r="BC217" s="262">
        <f>IF(AZ217=3,G217,0)</f>
        <v>0</v>
      </c>
      <c r="BD217" s="262">
        <f>IF(AZ217=4,G217,0)</f>
        <v>0</v>
      </c>
      <c r="BE217" s="262">
        <f>IF(AZ217=5,G217,0)</f>
        <v>0</v>
      </c>
      <c r="CA217" s="293">
        <v>3</v>
      </c>
      <c r="CB217" s="293">
        <v>7</v>
      </c>
    </row>
    <row r="218" spans="1:80" x14ac:dyDescent="0.2">
      <c r="A218" s="302"/>
      <c r="B218" s="309"/>
      <c r="C218" s="310" t="s">
        <v>900</v>
      </c>
      <c r="D218" s="311"/>
      <c r="E218" s="312">
        <v>2.7719999999999998</v>
      </c>
      <c r="F218" s="313"/>
      <c r="G218" s="314"/>
      <c r="H218" s="315"/>
      <c r="I218" s="307"/>
      <c r="J218" s="316"/>
      <c r="K218" s="307"/>
      <c r="M218" s="308" t="s">
        <v>900</v>
      </c>
      <c r="O218" s="293"/>
    </row>
    <row r="219" spans="1:80" x14ac:dyDescent="0.2">
      <c r="A219" s="294">
        <v>69</v>
      </c>
      <c r="B219" s="295" t="s">
        <v>964</v>
      </c>
      <c r="C219" s="296" t="s">
        <v>965</v>
      </c>
      <c r="D219" s="297" t="s">
        <v>265</v>
      </c>
      <c r="E219" s="298">
        <v>6</v>
      </c>
      <c r="F219" s="298">
        <v>0</v>
      </c>
      <c r="G219" s="299">
        <f>E219*F219</f>
        <v>0</v>
      </c>
      <c r="H219" s="300">
        <v>4.4999999999999999E-4</v>
      </c>
      <c r="I219" s="301">
        <f>E219*H219</f>
        <v>2.7000000000000001E-3</v>
      </c>
      <c r="J219" s="300"/>
      <c r="K219" s="301">
        <f>E219*J219</f>
        <v>0</v>
      </c>
      <c r="O219" s="293">
        <v>2</v>
      </c>
      <c r="AA219" s="262">
        <v>3</v>
      </c>
      <c r="AB219" s="262">
        <v>7</v>
      </c>
      <c r="AC219" s="262">
        <v>59764241</v>
      </c>
      <c r="AZ219" s="262">
        <v>2</v>
      </c>
      <c r="BA219" s="262">
        <f>IF(AZ219=1,G219,0)</f>
        <v>0</v>
      </c>
      <c r="BB219" s="262">
        <f>IF(AZ219=2,G219,0)</f>
        <v>0</v>
      </c>
      <c r="BC219" s="262">
        <f>IF(AZ219=3,G219,0)</f>
        <v>0</v>
      </c>
      <c r="BD219" s="262">
        <f>IF(AZ219=4,G219,0)</f>
        <v>0</v>
      </c>
      <c r="BE219" s="262">
        <f>IF(AZ219=5,G219,0)</f>
        <v>0</v>
      </c>
      <c r="CA219" s="293">
        <v>3</v>
      </c>
      <c r="CB219" s="293">
        <v>7</v>
      </c>
    </row>
    <row r="220" spans="1:80" x14ac:dyDescent="0.2">
      <c r="A220" s="302"/>
      <c r="B220" s="309"/>
      <c r="C220" s="310" t="s">
        <v>709</v>
      </c>
      <c r="D220" s="311"/>
      <c r="E220" s="312">
        <v>6</v>
      </c>
      <c r="F220" s="313"/>
      <c r="G220" s="314"/>
      <c r="H220" s="315"/>
      <c r="I220" s="307"/>
      <c r="J220" s="316"/>
      <c r="K220" s="307"/>
      <c r="M220" s="308">
        <v>6</v>
      </c>
      <c r="O220" s="293"/>
    </row>
    <row r="221" spans="1:80" x14ac:dyDescent="0.2">
      <c r="A221" s="294">
        <v>70</v>
      </c>
      <c r="B221" s="295" t="s">
        <v>966</v>
      </c>
      <c r="C221" s="296" t="s">
        <v>967</v>
      </c>
      <c r="D221" s="297" t="s">
        <v>12</v>
      </c>
      <c r="E221" s="298"/>
      <c r="F221" s="298">
        <v>0</v>
      </c>
      <c r="G221" s="299">
        <f>E221*F221</f>
        <v>0</v>
      </c>
      <c r="H221" s="300">
        <v>0</v>
      </c>
      <c r="I221" s="301">
        <f>E221*H221</f>
        <v>0</v>
      </c>
      <c r="J221" s="300"/>
      <c r="K221" s="301">
        <f>E221*J221</f>
        <v>0</v>
      </c>
      <c r="O221" s="293">
        <v>2</v>
      </c>
      <c r="AA221" s="262">
        <v>7</v>
      </c>
      <c r="AB221" s="262">
        <v>1002</v>
      </c>
      <c r="AC221" s="262">
        <v>5</v>
      </c>
      <c r="AZ221" s="262">
        <v>2</v>
      </c>
      <c r="BA221" s="262">
        <f>IF(AZ221=1,G221,0)</f>
        <v>0</v>
      </c>
      <c r="BB221" s="262">
        <f>IF(AZ221=2,G221,0)</f>
        <v>0</v>
      </c>
      <c r="BC221" s="262">
        <f>IF(AZ221=3,G221,0)</f>
        <v>0</v>
      </c>
      <c r="BD221" s="262">
        <f>IF(AZ221=4,G221,0)</f>
        <v>0</v>
      </c>
      <c r="BE221" s="262">
        <f>IF(AZ221=5,G221,0)</f>
        <v>0</v>
      </c>
      <c r="CA221" s="293">
        <v>7</v>
      </c>
      <c r="CB221" s="293">
        <v>1002</v>
      </c>
    </row>
    <row r="222" spans="1:80" x14ac:dyDescent="0.2">
      <c r="A222" s="317"/>
      <c r="B222" s="318" t="s">
        <v>101</v>
      </c>
      <c r="C222" s="319" t="s">
        <v>940</v>
      </c>
      <c r="D222" s="320"/>
      <c r="E222" s="321"/>
      <c r="F222" s="322"/>
      <c r="G222" s="323">
        <f>SUM(G189:G221)</f>
        <v>0</v>
      </c>
      <c r="H222" s="324"/>
      <c r="I222" s="325">
        <f>SUM(I189:I221)</f>
        <v>0.56706984000000005</v>
      </c>
      <c r="J222" s="324"/>
      <c r="K222" s="325">
        <f>SUM(K189:K221)</f>
        <v>0</v>
      </c>
      <c r="O222" s="293">
        <v>4</v>
      </c>
      <c r="BA222" s="326">
        <f>SUM(BA189:BA221)</f>
        <v>0</v>
      </c>
      <c r="BB222" s="326">
        <f>SUM(BB189:BB221)</f>
        <v>0</v>
      </c>
      <c r="BC222" s="326">
        <f>SUM(BC189:BC221)</f>
        <v>0</v>
      </c>
      <c r="BD222" s="326">
        <f>SUM(BD189:BD221)</f>
        <v>0</v>
      </c>
      <c r="BE222" s="326">
        <f>SUM(BE189:BE221)</f>
        <v>0</v>
      </c>
    </row>
    <row r="223" spans="1:80" x14ac:dyDescent="0.2">
      <c r="A223" s="283" t="s">
        <v>97</v>
      </c>
      <c r="B223" s="284" t="s">
        <v>266</v>
      </c>
      <c r="C223" s="285" t="s">
        <v>267</v>
      </c>
      <c r="D223" s="286"/>
      <c r="E223" s="287"/>
      <c r="F223" s="287"/>
      <c r="G223" s="288"/>
      <c r="H223" s="289"/>
      <c r="I223" s="290"/>
      <c r="J223" s="291"/>
      <c r="K223" s="292"/>
      <c r="O223" s="293">
        <v>1</v>
      </c>
    </row>
    <row r="224" spans="1:80" ht="22.5" x14ac:dyDescent="0.2">
      <c r="A224" s="294">
        <v>71</v>
      </c>
      <c r="B224" s="295" t="s">
        <v>269</v>
      </c>
      <c r="C224" s="296" t="s">
        <v>270</v>
      </c>
      <c r="D224" s="297" t="s">
        <v>227</v>
      </c>
      <c r="E224" s="298">
        <v>18.748180000000001</v>
      </c>
      <c r="F224" s="298">
        <v>0</v>
      </c>
      <c r="G224" s="299">
        <f>E224*F224</f>
        <v>0</v>
      </c>
      <c r="H224" s="300">
        <v>0</v>
      </c>
      <c r="I224" s="301">
        <f>E224*H224</f>
        <v>0</v>
      </c>
      <c r="J224" s="300"/>
      <c r="K224" s="301">
        <f>E224*J224</f>
        <v>0</v>
      </c>
      <c r="O224" s="293">
        <v>2</v>
      </c>
      <c r="AA224" s="262">
        <v>8</v>
      </c>
      <c r="AB224" s="262">
        <v>0</v>
      </c>
      <c r="AC224" s="262">
        <v>3</v>
      </c>
      <c r="AZ224" s="262">
        <v>1</v>
      </c>
      <c r="BA224" s="262">
        <f>IF(AZ224=1,G224,0)</f>
        <v>0</v>
      </c>
      <c r="BB224" s="262">
        <f>IF(AZ224=2,G224,0)</f>
        <v>0</v>
      </c>
      <c r="BC224" s="262">
        <f>IF(AZ224=3,G224,0)</f>
        <v>0</v>
      </c>
      <c r="BD224" s="262">
        <f>IF(AZ224=4,G224,0)</f>
        <v>0</v>
      </c>
      <c r="BE224" s="262">
        <f>IF(AZ224=5,G224,0)</f>
        <v>0</v>
      </c>
      <c r="CA224" s="293">
        <v>8</v>
      </c>
      <c r="CB224" s="293">
        <v>0</v>
      </c>
    </row>
    <row r="225" spans="1:57" x14ac:dyDescent="0.2">
      <c r="A225" s="302"/>
      <c r="B225" s="303"/>
      <c r="C225" s="304" t="s">
        <v>234</v>
      </c>
      <c r="D225" s="305"/>
      <c r="E225" s="305"/>
      <c r="F225" s="305"/>
      <c r="G225" s="306"/>
      <c r="I225" s="307"/>
      <c r="K225" s="307"/>
      <c r="L225" s="308" t="s">
        <v>234</v>
      </c>
      <c r="O225" s="293">
        <v>3</v>
      </c>
    </row>
    <row r="226" spans="1:57" x14ac:dyDescent="0.2">
      <c r="A226" s="302"/>
      <c r="B226" s="303"/>
      <c r="C226" s="304"/>
      <c r="D226" s="305"/>
      <c r="E226" s="305"/>
      <c r="F226" s="305"/>
      <c r="G226" s="306"/>
      <c r="I226" s="307"/>
      <c r="K226" s="307"/>
      <c r="L226" s="308"/>
      <c r="O226" s="293">
        <v>3</v>
      </c>
    </row>
    <row r="227" spans="1:57" ht="22.5" x14ac:dyDescent="0.2">
      <c r="A227" s="302"/>
      <c r="B227" s="303"/>
      <c r="C227" s="304" t="s">
        <v>271</v>
      </c>
      <c r="D227" s="305"/>
      <c r="E227" s="305"/>
      <c r="F227" s="305"/>
      <c r="G227" s="306"/>
      <c r="I227" s="307"/>
      <c r="K227" s="307"/>
      <c r="L227" s="308" t="s">
        <v>271</v>
      </c>
      <c r="O227" s="293">
        <v>3</v>
      </c>
    </row>
    <row r="228" spans="1:57" x14ac:dyDescent="0.2">
      <c r="A228" s="317"/>
      <c r="B228" s="318" t="s">
        <v>101</v>
      </c>
      <c r="C228" s="319" t="s">
        <v>268</v>
      </c>
      <c r="D228" s="320"/>
      <c r="E228" s="321"/>
      <c r="F228" s="322"/>
      <c r="G228" s="323">
        <f>SUM(G223:G227)</f>
        <v>0</v>
      </c>
      <c r="H228" s="324"/>
      <c r="I228" s="325">
        <f>SUM(I223:I227)</f>
        <v>0</v>
      </c>
      <c r="J228" s="324"/>
      <c r="K228" s="325">
        <f>SUM(K223:K227)</f>
        <v>0</v>
      </c>
      <c r="O228" s="293">
        <v>4</v>
      </c>
      <c r="BA228" s="326">
        <f>SUM(BA223:BA227)</f>
        <v>0</v>
      </c>
      <c r="BB228" s="326">
        <f>SUM(BB223:BB227)</f>
        <v>0</v>
      </c>
      <c r="BC228" s="326">
        <f>SUM(BC223:BC227)</f>
        <v>0</v>
      </c>
      <c r="BD228" s="326">
        <f>SUM(BD223:BD227)</f>
        <v>0</v>
      </c>
      <c r="BE228" s="326">
        <f>SUM(BE223:BE227)</f>
        <v>0</v>
      </c>
    </row>
    <row r="229" spans="1:57" x14ac:dyDescent="0.2">
      <c r="E229" s="262"/>
    </row>
    <row r="230" spans="1:57" x14ac:dyDescent="0.2">
      <c r="E230" s="262"/>
    </row>
    <row r="231" spans="1:57" x14ac:dyDescent="0.2">
      <c r="E231" s="262"/>
    </row>
    <row r="232" spans="1:57" x14ac:dyDescent="0.2">
      <c r="E232" s="262"/>
    </row>
    <row r="233" spans="1:57" x14ac:dyDescent="0.2">
      <c r="E233" s="262"/>
    </row>
    <row r="234" spans="1:57" x14ac:dyDescent="0.2">
      <c r="E234" s="262"/>
    </row>
    <row r="235" spans="1:57" x14ac:dyDescent="0.2">
      <c r="E235" s="262"/>
    </row>
    <row r="236" spans="1:57" x14ac:dyDescent="0.2">
      <c r="E236" s="262"/>
    </row>
    <row r="237" spans="1:57" x14ac:dyDescent="0.2">
      <c r="E237" s="262"/>
    </row>
    <row r="238" spans="1:57" x14ac:dyDescent="0.2">
      <c r="E238" s="262"/>
    </row>
    <row r="239" spans="1:57" x14ac:dyDescent="0.2">
      <c r="E239" s="262"/>
    </row>
    <row r="240" spans="1:57" x14ac:dyDescent="0.2">
      <c r="E240" s="262"/>
    </row>
    <row r="241" spans="1:7" x14ac:dyDescent="0.2">
      <c r="E241" s="262"/>
    </row>
    <row r="242" spans="1:7" x14ac:dyDescent="0.2">
      <c r="E242" s="262"/>
    </row>
    <row r="243" spans="1:7" x14ac:dyDescent="0.2">
      <c r="E243" s="262"/>
    </row>
    <row r="244" spans="1:7" x14ac:dyDescent="0.2">
      <c r="E244" s="262"/>
    </row>
    <row r="245" spans="1:7" x14ac:dyDescent="0.2">
      <c r="E245" s="262"/>
    </row>
    <row r="246" spans="1:7" x14ac:dyDescent="0.2">
      <c r="E246" s="262"/>
    </row>
    <row r="247" spans="1:7" x14ac:dyDescent="0.2">
      <c r="E247" s="262"/>
    </row>
    <row r="248" spans="1:7" x14ac:dyDescent="0.2">
      <c r="E248" s="262"/>
    </row>
    <row r="249" spans="1:7" x14ac:dyDescent="0.2">
      <c r="E249" s="262"/>
    </row>
    <row r="250" spans="1:7" x14ac:dyDescent="0.2">
      <c r="E250" s="262"/>
    </row>
    <row r="251" spans="1:7" x14ac:dyDescent="0.2">
      <c r="E251" s="262"/>
    </row>
    <row r="252" spans="1:7" x14ac:dyDescent="0.2">
      <c r="A252" s="316"/>
      <c r="B252" s="316"/>
      <c r="C252" s="316"/>
      <c r="D252" s="316"/>
      <c r="E252" s="316"/>
      <c r="F252" s="316"/>
      <c r="G252" s="316"/>
    </row>
    <row r="253" spans="1:7" x14ac:dyDescent="0.2">
      <c r="A253" s="316"/>
      <c r="B253" s="316"/>
      <c r="C253" s="316"/>
      <c r="D253" s="316"/>
      <c r="E253" s="316"/>
      <c r="F253" s="316"/>
      <c r="G253" s="316"/>
    </row>
    <row r="254" spans="1:7" x14ac:dyDescent="0.2">
      <c r="A254" s="316"/>
      <c r="B254" s="316"/>
      <c r="C254" s="316"/>
      <c r="D254" s="316"/>
      <c r="E254" s="316"/>
      <c r="F254" s="316"/>
      <c r="G254" s="316"/>
    </row>
    <row r="255" spans="1:7" x14ac:dyDescent="0.2">
      <c r="A255" s="316"/>
      <c r="B255" s="316"/>
      <c r="C255" s="316"/>
      <c r="D255" s="316"/>
      <c r="E255" s="316"/>
      <c r="F255" s="316"/>
      <c r="G255" s="316"/>
    </row>
    <row r="256" spans="1:7" x14ac:dyDescent="0.2">
      <c r="E256" s="262"/>
    </row>
    <row r="257" spans="5:5" x14ac:dyDescent="0.2">
      <c r="E257" s="262"/>
    </row>
    <row r="258" spans="5:5" x14ac:dyDescent="0.2">
      <c r="E258" s="262"/>
    </row>
    <row r="259" spans="5:5" x14ac:dyDescent="0.2">
      <c r="E259" s="262"/>
    </row>
    <row r="260" spans="5:5" x14ac:dyDescent="0.2">
      <c r="E260" s="262"/>
    </row>
    <row r="261" spans="5:5" x14ac:dyDescent="0.2">
      <c r="E261" s="262"/>
    </row>
    <row r="262" spans="5:5" x14ac:dyDescent="0.2">
      <c r="E262" s="262"/>
    </row>
    <row r="263" spans="5:5" x14ac:dyDescent="0.2">
      <c r="E263" s="262"/>
    </row>
    <row r="264" spans="5:5" x14ac:dyDescent="0.2">
      <c r="E264" s="262"/>
    </row>
    <row r="265" spans="5:5" x14ac:dyDescent="0.2">
      <c r="E265" s="262"/>
    </row>
    <row r="266" spans="5:5" x14ac:dyDescent="0.2">
      <c r="E266" s="262"/>
    </row>
    <row r="267" spans="5:5" x14ac:dyDescent="0.2">
      <c r="E267" s="262"/>
    </row>
    <row r="268" spans="5:5" x14ac:dyDescent="0.2">
      <c r="E268" s="262"/>
    </row>
    <row r="269" spans="5:5" x14ac:dyDescent="0.2">
      <c r="E269" s="262"/>
    </row>
    <row r="270" spans="5:5" x14ac:dyDescent="0.2">
      <c r="E270" s="262"/>
    </row>
    <row r="271" spans="5:5" x14ac:dyDescent="0.2">
      <c r="E271" s="262"/>
    </row>
    <row r="272" spans="5:5" x14ac:dyDescent="0.2">
      <c r="E272" s="262"/>
    </row>
    <row r="273" spans="1:7" x14ac:dyDescent="0.2">
      <c r="E273" s="262"/>
    </row>
    <row r="274" spans="1:7" x14ac:dyDescent="0.2">
      <c r="E274" s="262"/>
    </row>
    <row r="275" spans="1:7" x14ac:dyDescent="0.2">
      <c r="E275" s="262"/>
    </row>
    <row r="276" spans="1:7" x14ac:dyDescent="0.2">
      <c r="E276" s="262"/>
    </row>
    <row r="277" spans="1:7" x14ac:dyDescent="0.2">
      <c r="E277" s="262"/>
    </row>
    <row r="278" spans="1:7" x14ac:dyDescent="0.2">
      <c r="E278" s="262"/>
    </row>
    <row r="279" spans="1:7" x14ac:dyDescent="0.2">
      <c r="E279" s="262"/>
    </row>
    <row r="280" spans="1:7" x14ac:dyDescent="0.2">
      <c r="E280" s="262"/>
    </row>
    <row r="281" spans="1:7" x14ac:dyDescent="0.2">
      <c r="E281" s="262"/>
    </row>
    <row r="282" spans="1:7" x14ac:dyDescent="0.2">
      <c r="E282" s="262"/>
    </row>
    <row r="283" spans="1:7" x14ac:dyDescent="0.2">
      <c r="E283" s="262"/>
    </row>
    <row r="284" spans="1:7" x14ac:dyDescent="0.2">
      <c r="E284" s="262"/>
    </row>
    <row r="285" spans="1:7" x14ac:dyDescent="0.2">
      <c r="E285" s="262"/>
    </row>
    <row r="286" spans="1:7" x14ac:dyDescent="0.2">
      <c r="E286" s="262"/>
    </row>
    <row r="287" spans="1:7" x14ac:dyDescent="0.2">
      <c r="A287" s="327"/>
      <c r="B287" s="327"/>
    </row>
    <row r="288" spans="1:7" x14ac:dyDescent="0.2">
      <c r="A288" s="316"/>
      <c r="B288" s="316"/>
      <c r="C288" s="328"/>
      <c r="D288" s="328"/>
      <c r="E288" s="329"/>
      <c r="F288" s="328"/>
      <c r="G288" s="330"/>
    </row>
    <row r="289" spans="1:7" x14ac:dyDescent="0.2">
      <c r="A289" s="331"/>
      <c r="B289" s="331"/>
      <c r="C289" s="316"/>
      <c r="D289" s="316"/>
      <c r="E289" s="332"/>
      <c r="F289" s="316"/>
      <c r="G289" s="316"/>
    </row>
    <row r="290" spans="1:7" x14ac:dyDescent="0.2">
      <c r="A290" s="316"/>
      <c r="B290" s="316"/>
      <c r="C290" s="316"/>
      <c r="D290" s="316"/>
      <c r="E290" s="332"/>
      <c r="F290" s="316"/>
      <c r="G290" s="316"/>
    </row>
    <row r="291" spans="1:7" x14ac:dyDescent="0.2">
      <c r="A291" s="316"/>
      <c r="B291" s="316"/>
      <c r="C291" s="316"/>
      <c r="D291" s="316"/>
      <c r="E291" s="332"/>
      <c r="F291" s="316"/>
      <c r="G291" s="316"/>
    </row>
    <row r="292" spans="1:7" x14ac:dyDescent="0.2">
      <c r="A292" s="316"/>
      <c r="B292" s="316"/>
      <c r="C292" s="316"/>
      <c r="D292" s="316"/>
      <c r="E292" s="332"/>
      <c r="F292" s="316"/>
      <c r="G292" s="316"/>
    </row>
    <row r="293" spans="1:7" x14ac:dyDescent="0.2">
      <c r="A293" s="316"/>
      <c r="B293" s="316"/>
      <c r="C293" s="316"/>
      <c r="D293" s="316"/>
      <c r="E293" s="332"/>
      <c r="F293" s="316"/>
      <c r="G293" s="316"/>
    </row>
    <row r="294" spans="1:7" x14ac:dyDescent="0.2">
      <c r="A294" s="316"/>
      <c r="B294" s="316"/>
      <c r="C294" s="316"/>
      <c r="D294" s="316"/>
      <c r="E294" s="332"/>
      <c r="F294" s="316"/>
      <c r="G294" s="316"/>
    </row>
    <row r="295" spans="1:7" x14ac:dyDescent="0.2">
      <c r="A295" s="316"/>
      <c r="B295" s="316"/>
      <c r="C295" s="316"/>
      <c r="D295" s="316"/>
      <c r="E295" s="332"/>
      <c r="F295" s="316"/>
      <c r="G295" s="316"/>
    </row>
    <row r="296" spans="1:7" x14ac:dyDescent="0.2">
      <c r="A296" s="316"/>
      <c r="B296" s="316"/>
      <c r="C296" s="316"/>
      <c r="D296" s="316"/>
      <c r="E296" s="332"/>
      <c r="F296" s="316"/>
      <c r="G296" s="316"/>
    </row>
    <row r="297" spans="1:7" x14ac:dyDescent="0.2">
      <c r="A297" s="316"/>
      <c r="B297" s="316"/>
      <c r="C297" s="316"/>
      <c r="D297" s="316"/>
      <c r="E297" s="332"/>
      <c r="F297" s="316"/>
      <c r="G297" s="316"/>
    </row>
    <row r="298" spans="1:7" x14ac:dyDescent="0.2">
      <c r="A298" s="316"/>
      <c r="B298" s="316"/>
      <c r="C298" s="316"/>
      <c r="D298" s="316"/>
      <c r="E298" s="332"/>
      <c r="F298" s="316"/>
      <c r="G298" s="316"/>
    </row>
    <row r="299" spans="1:7" x14ac:dyDescent="0.2">
      <c r="A299" s="316"/>
      <c r="B299" s="316"/>
      <c r="C299" s="316"/>
      <c r="D299" s="316"/>
      <c r="E299" s="332"/>
      <c r="F299" s="316"/>
      <c r="G299" s="316"/>
    </row>
    <row r="300" spans="1:7" x14ac:dyDescent="0.2">
      <c r="A300" s="316"/>
      <c r="B300" s="316"/>
      <c r="C300" s="316"/>
      <c r="D300" s="316"/>
      <c r="E300" s="332"/>
      <c r="F300" s="316"/>
      <c r="G300" s="316"/>
    </row>
    <row r="301" spans="1:7" x14ac:dyDescent="0.2">
      <c r="A301" s="316"/>
      <c r="B301" s="316"/>
      <c r="C301" s="316"/>
      <c r="D301" s="316"/>
      <c r="E301" s="332"/>
      <c r="F301" s="316"/>
      <c r="G301" s="316"/>
    </row>
  </sheetData>
  <mergeCells count="129">
    <mergeCell ref="C218:D218"/>
    <mergeCell ref="C220:D220"/>
    <mergeCell ref="C225:G225"/>
    <mergeCell ref="C226:G226"/>
    <mergeCell ref="C227:G227"/>
    <mergeCell ref="C209:D209"/>
    <mergeCell ref="C210:D210"/>
    <mergeCell ref="C212:G212"/>
    <mergeCell ref="C213:D213"/>
    <mergeCell ref="C215:D215"/>
    <mergeCell ref="C216:D216"/>
    <mergeCell ref="C191:D191"/>
    <mergeCell ref="C193:G193"/>
    <mergeCell ref="C194:D194"/>
    <mergeCell ref="C196:G196"/>
    <mergeCell ref="C197:D197"/>
    <mergeCell ref="C198:D198"/>
    <mergeCell ref="C199:D199"/>
    <mergeCell ref="C201:D201"/>
    <mergeCell ref="C203:G203"/>
    <mergeCell ref="C181:G181"/>
    <mergeCell ref="C182:G182"/>
    <mergeCell ref="C183:G183"/>
    <mergeCell ref="C184:G184"/>
    <mergeCell ref="C186:D186"/>
    <mergeCell ref="C204:D204"/>
    <mergeCell ref="C205:D205"/>
    <mergeCell ref="C206:D206"/>
    <mergeCell ref="C208:D208"/>
    <mergeCell ref="C174:G174"/>
    <mergeCell ref="C175:G175"/>
    <mergeCell ref="C176:G176"/>
    <mergeCell ref="C177:G177"/>
    <mergeCell ref="C178:G178"/>
    <mergeCell ref="C180:G180"/>
    <mergeCell ref="C167:G167"/>
    <mergeCell ref="C168:G168"/>
    <mergeCell ref="C169:G169"/>
    <mergeCell ref="C170:G170"/>
    <mergeCell ref="C171:G171"/>
    <mergeCell ref="C173:G173"/>
    <mergeCell ref="C160:G160"/>
    <mergeCell ref="C161:G161"/>
    <mergeCell ref="C162:G162"/>
    <mergeCell ref="C163:G163"/>
    <mergeCell ref="C164:G164"/>
    <mergeCell ref="C166:G166"/>
    <mergeCell ref="C145:D145"/>
    <mergeCell ref="C147:D147"/>
    <mergeCell ref="C152:G152"/>
    <mergeCell ref="C153:G153"/>
    <mergeCell ref="C154:D154"/>
    <mergeCell ref="C156:G156"/>
    <mergeCell ref="C157:G157"/>
    <mergeCell ref="C158:D158"/>
    <mergeCell ref="C128:D128"/>
    <mergeCell ref="C130:D130"/>
    <mergeCell ref="C131:D131"/>
    <mergeCell ref="C132:D132"/>
    <mergeCell ref="C134:G134"/>
    <mergeCell ref="C135:D135"/>
    <mergeCell ref="C136:D136"/>
    <mergeCell ref="C137:D137"/>
    <mergeCell ref="C139:D139"/>
    <mergeCell ref="C118:D118"/>
    <mergeCell ref="C120:G120"/>
    <mergeCell ref="C121:D121"/>
    <mergeCell ref="C140:D140"/>
    <mergeCell ref="C141:D141"/>
    <mergeCell ref="C143:D143"/>
    <mergeCell ref="C144:D144"/>
    <mergeCell ref="C106:G106"/>
    <mergeCell ref="C107:D107"/>
    <mergeCell ref="C111:D111"/>
    <mergeCell ref="C112:D112"/>
    <mergeCell ref="C114:D114"/>
    <mergeCell ref="C116:D116"/>
    <mergeCell ref="C98:G98"/>
    <mergeCell ref="C99:D99"/>
    <mergeCell ref="C101:G101"/>
    <mergeCell ref="C102:D102"/>
    <mergeCell ref="C87:D87"/>
    <mergeCell ref="C91:G91"/>
    <mergeCell ref="C92:D92"/>
    <mergeCell ref="C94:D94"/>
    <mergeCell ref="C75:D75"/>
    <mergeCell ref="C77:D77"/>
    <mergeCell ref="C79:D79"/>
    <mergeCell ref="C81:D81"/>
    <mergeCell ref="C83:D83"/>
    <mergeCell ref="C85:D85"/>
    <mergeCell ref="C58:D58"/>
    <mergeCell ref="C60:D60"/>
    <mergeCell ref="C64:G64"/>
    <mergeCell ref="C65:D65"/>
    <mergeCell ref="C67:D67"/>
    <mergeCell ref="C69:D69"/>
    <mergeCell ref="C71:D71"/>
    <mergeCell ref="C73:D73"/>
    <mergeCell ref="C43:D43"/>
    <mergeCell ref="C45:G45"/>
    <mergeCell ref="C46:D46"/>
    <mergeCell ref="C50:G50"/>
    <mergeCell ref="C51:D51"/>
    <mergeCell ref="C53:G53"/>
    <mergeCell ref="C54:D54"/>
    <mergeCell ref="C56:D56"/>
    <mergeCell ref="C27:D27"/>
    <mergeCell ref="C29:D29"/>
    <mergeCell ref="C30:D30"/>
    <mergeCell ref="C34:G34"/>
    <mergeCell ref="C35:D35"/>
    <mergeCell ref="C37:D37"/>
    <mergeCell ref="C39:D39"/>
    <mergeCell ref="C41:D41"/>
    <mergeCell ref="C17:G17"/>
    <mergeCell ref="C18:D18"/>
    <mergeCell ref="C20:D20"/>
    <mergeCell ref="C24:G24"/>
    <mergeCell ref="C25:G25"/>
    <mergeCell ref="C26:D26"/>
    <mergeCell ref="A1:G1"/>
    <mergeCell ref="A3:B3"/>
    <mergeCell ref="A4:B4"/>
    <mergeCell ref="E4:G4"/>
    <mergeCell ref="C9:D9"/>
    <mergeCell ref="C11:D11"/>
    <mergeCell ref="C13:D13"/>
    <mergeCell ref="C15:D15"/>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969</v>
      </c>
      <c r="D2" s="106" t="s">
        <v>970</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702</v>
      </c>
      <c r="B5" s="119"/>
      <c r="C5" s="120" t="s">
        <v>703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'S01 01-04 Rek'!E19</f>
        <v>0</v>
      </c>
      <c r="D15" s="161" t="str">
        <f>'S01 01-04 Rek'!A24</f>
        <v>Ztížené výrobní podmínky</v>
      </c>
      <c r="E15" s="162"/>
      <c r="F15" s="163"/>
      <c r="G15" s="160">
        <f>'S01 01-04 Rek'!I24</f>
        <v>0</v>
      </c>
    </row>
    <row r="16" spans="1:57" ht="15.95" customHeight="1" x14ac:dyDescent="0.2">
      <c r="A16" s="158" t="s">
        <v>52</v>
      </c>
      <c r="B16" s="159" t="s">
        <v>53</v>
      </c>
      <c r="C16" s="160">
        <f>'S01 01-04 Rek'!F19</f>
        <v>0</v>
      </c>
      <c r="D16" s="110" t="str">
        <f>'S01 01-04 Rek'!A25</f>
        <v>Oborová přirážka</v>
      </c>
      <c r="E16" s="164"/>
      <c r="F16" s="165"/>
      <c r="G16" s="160">
        <f>'S01 01-04 Rek'!I25</f>
        <v>0</v>
      </c>
    </row>
    <row r="17" spans="1:7" ht="15.95" customHeight="1" x14ac:dyDescent="0.2">
      <c r="A17" s="158" t="s">
        <v>54</v>
      </c>
      <c r="B17" s="159" t="s">
        <v>55</v>
      </c>
      <c r="C17" s="160">
        <f>'S01 01-04 Rek'!H19</f>
        <v>0</v>
      </c>
      <c r="D17" s="110" t="str">
        <f>'S01 01-04 Rek'!A26</f>
        <v>Přesun stavebních kapacit</v>
      </c>
      <c r="E17" s="164"/>
      <c r="F17" s="165"/>
      <c r="G17" s="160">
        <f>'S01 01-04 Rek'!I26</f>
        <v>0</v>
      </c>
    </row>
    <row r="18" spans="1:7" ht="15.95" customHeight="1" x14ac:dyDescent="0.2">
      <c r="A18" s="166" t="s">
        <v>56</v>
      </c>
      <c r="B18" s="167" t="s">
        <v>57</v>
      </c>
      <c r="C18" s="160">
        <f>'S01 01-04 Rek'!G19</f>
        <v>0</v>
      </c>
      <c r="D18" s="110" t="str">
        <f>'S01 01-04 Rek'!A27</f>
        <v>Mimostaveništní doprava</v>
      </c>
      <c r="E18" s="164"/>
      <c r="F18" s="165"/>
      <c r="G18" s="160">
        <f>'S01 01-04 Rek'!I27</f>
        <v>0</v>
      </c>
    </row>
    <row r="19" spans="1:7" ht="15.95" customHeight="1" x14ac:dyDescent="0.2">
      <c r="A19" s="168" t="s">
        <v>58</v>
      </c>
      <c r="B19" s="159"/>
      <c r="C19" s="160">
        <f>SUM(C15:C18)</f>
        <v>0</v>
      </c>
      <c r="D19" s="110" t="str">
        <f>'S01 01-04 Rek'!A28</f>
        <v>Zařízení staveniště</v>
      </c>
      <c r="E19" s="164"/>
      <c r="F19" s="165"/>
      <c r="G19" s="160">
        <f>'S01 01-04 Rek'!I28</f>
        <v>0</v>
      </c>
    </row>
    <row r="20" spans="1:7" ht="15.95" customHeight="1" x14ac:dyDescent="0.2">
      <c r="A20" s="168"/>
      <c r="B20" s="159"/>
      <c r="C20" s="160"/>
      <c r="D20" s="110" t="str">
        <f>'S01 01-04 Rek'!A29</f>
        <v>Provoz investora</v>
      </c>
      <c r="E20" s="164"/>
      <c r="F20" s="165"/>
      <c r="G20" s="160">
        <f>'S01 01-04 Rek'!I29</f>
        <v>0</v>
      </c>
    </row>
    <row r="21" spans="1:7" ht="15.95" customHeight="1" x14ac:dyDescent="0.2">
      <c r="A21" s="168" t="s">
        <v>29</v>
      </c>
      <c r="B21" s="159"/>
      <c r="C21" s="160">
        <f>'S01 01-04 Rek'!I19</f>
        <v>0</v>
      </c>
      <c r="D21" s="110" t="str">
        <f>'S01 01-04 Rek'!A30</f>
        <v>Kompletační činnost (IČD)</v>
      </c>
      <c r="E21" s="164"/>
      <c r="F21" s="165"/>
      <c r="G21" s="160">
        <f>'S01 01-04 Rek'!I30</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'S01 01-04 Rek'!H32</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BE83"/>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9" ht="13.5" thickTop="1" x14ac:dyDescent="0.2">
      <c r="A1" s="206" t="s">
        <v>2</v>
      </c>
      <c r="B1" s="207"/>
      <c r="C1" s="208" t="s">
        <v>106</v>
      </c>
      <c r="D1" s="209"/>
      <c r="E1" s="210"/>
      <c r="F1" s="209"/>
      <c r="G1" s="211" t="s">
        <v>75</v>
      </c>
      <c r="H1" s="212" t="s">
        <v>969</v>
      </c>
      <c r="I1" s="213"/>
    </row>
    <row r="2" spans="1:9" ht="13.5" thickBot="1" x14ac:dyDescent="0.25">
      <c r="A2" s="214" t="s">
        <v>76</v>
      </c>
      <c r="B2" s="215"/>
      <c r="C2" s="216" t="s">
        <v>704</v>
      </c>
      <c r="D2" s="217"/>
      <c r="E2" s="218"/>
      <c r="F2" s="217"/>
      <c r="G2" s="219" t="s">
        <v>970</v>
      </c>
      <c r="H2" s="220"/>
      <c r="I2" s="221"/>
    </row>
    <row r="3" spans="1:9" ht="13.5" thickTop="1" x14ac:dyDescent="0.2">
      <c r="F3" s="138"/>
    </row>
    <row r="4" spans="1:9" ht="19.5" customHeight="1" x14ac:dyDescent="0.25">
      <c r="A4" s="222" t="s">
        <v>77</v>
      </c>
      <c r="B4" s="223"/>
      <c r="C4" s="223"/>
      <c r="D4" s="223"/>
      <c r="E4" s="224"/>
      <c r="F4" s="223"/>
      <c r="G4" s="223"/>
      <c r="H4" s="223"/>
      <c r="I4" s="223"/>
    </row>
    <row r="5" spans="1:9" ht="13.5" thickBot="1" x14ac:dyDescent="0.25"/>
    <row r="6" spans="1:9" s="138" customFormat="1" ht="13.5" thickBot="1" x14ac:dyDescent="0.25">
      <c r="A6" s="225"/>
      <c r="B6" s="226" t="s">
        <v>78</v>
      </c>
      <c r="C6" s="226"/>
      <c r="D6" s="227"/>
      <c r="E6" s="228" t="s">
        <v>25</v>
      </c>
      <c r="F6" s="229" t="s">
        <v>26</v>
      </c>
      <c r="G6" s="229" t="s">
        <v>27</v>
      </c>
      <c r="H6" s="229" t="s">
        <v>28</v>
      </c>
      <c r="I6" s="230" t="s">
        <v>29</v>
      </c>
    </row>
    <row r="7" spans="1:9" s="138" customFormat="1" x14ac:dyDescent="0.2">
      <c r="A7" s="333" t="str">
        <f>'S01 01-04 Pol'!B7</f>
        <v>1</v>
      </c>
      <c r="B7" s="70" t="str">
        <f>'S01 01-04 Pol'!C7</f>
        <v>Zemní práce</v>
      </c>
      <c r="D7" s="231"/>
      <c r="E7" s="334">
        <f>'S01 01-04 Pol'!BA21</f>
        <v>0</v>
      </c>
      <c r="F7" s="335">
        <f>'S01 01-04 Pol'!BB21</f>
        <v>0</v>
      </c>
      <c r="G7" s="335">
        <f>'S01 01-04 Pol'!BC21</f>
        <v>0</v>
      </c>
      <c r="H7" s="335">
        <f>'S01 01-04 Pol'!BD21</f>
        <v>0</v>
      </c>
      <c r="I7" s="336">
        <f>'S01 01-04 Pol'!BE21</f>
        <v>0</v>
      </c>
    </row>
    <row r="8" spans="1:9" s="138" customFormat="1" x14ac:dyDescent="0.2">
      <c r="A8" s="333" t="str">
        <f>'S01 01-04 Pol'!B22</f>
        <v>2</v>
      </c>
      <c r="B8" s="70" t="str">
        <f>'S01 01-04 Pol'!C22</f>
        <v>Základy a zvláštní zakládání</v>
      </c>
      <c r="D8" s="231"/>
      <c r="E8" s="334">
        <f>'S01 01-04 Pol'!BA35</f>
        <v>0</v>
      </c>
      <c r="F8" s="335">
        <f>'S01 01-04 Pol'!BB35</f>
        <v>0</v>
      </c>
      <c r="G8" s="335">
        <f>'S01 01-04 Pol'!BC35</f>
        <v>0</v>
      </c>
      <c r="H8" s="335">
        <f>'S01 01-04 Pol'!BD35</f>
        <v>0</v>
      </c>
      <c r="I8" s="336">
        <f>'S01 01-04 Pol'!BE35</f>
        <v>0</v>
      </c>
    </row>
    <row r="9" spans="1:9" s="138" customFormat="1" x14ac:dyDescent="0.2">
      <c r="A9" s="333" t="str">
        <f>'S01 01-04 Pol'!B36</f>
        <v>3</v>
      </c>
      <c r="B9" s="70" t="str">
        <f>'S01 01-04 Pol'!C36</f>
        <v>Svislé a kompletní konstrukce</v>
      </c>
      <c r="D9" s="231"/>
      <c r="E9" s="334">
        <f>'S01 01-04 Pol'!BA51</f>
        <v>0</v>
      </c>
      <c r="F9" s="335">
        <f>'S01 01-04 Pol'!BB51</f>
        <v>0</v>
      </c>
      <c r="G9" s="335">
        <f>'S01 01-04 Pol'!BC51</f>
        <v>0</v>
      </c>
      <c r="H9" s="335">
        <f>'S01 01-04 Pol'!BD51</f>
        <v>0</v>
      </c>
      <c r="I9" s="336">
        <f>'S01 01-04 Pol'!BE51</f>
        <v>0</v>
      </c>
    </row>
    <row r="10" spans="1:9" s="138" customFormat="1" x14ac:dyDescent="0.2">
      <c r="A10" s="333" t="str">
        <f>'S01 01-04 Pol'!B52</f>
        <v>5</v>
      </c>
      <c r="B10" s="70" t="str">
        <f>'S01 01-04 Pol'!C52</f>
        <v>Komunikace</v>
      </c>
      <c r="D10" s="231"/>
      <c r="E10" s="334">
        <f>'S01 01-04 Pol'!BA56</f>
        <v>0</v>
      </c>
      <c r="F10" s="335">
        <f>'S01 01-04 Pol'!BB56</f>
        <v>0</v>
      </c>
      <c r="G10" s="335">
        <f>'S01 01-04 Pol'!BC56</f>
        <v>0</v>
      </c>
      <c r="H10" s="335">
        <f>'S01 01-04 Pol'!BD56</f>
        <v>0</v>
      </c>
      <c r="I10" s="336">
        <f>'S01 01-04 Pol'!BE56</f>
        <v>0</v>
      </c>
    </row>
    <row r="11" spans="1:9" s="138" customFormat="1" x14ac:dyDescent="0.2">
      <c r="A11" s="333" t="str">
        <f>'S01 01-04 Pol'!B57</f>
        <v>62</v>
      </c>
      <c r="B11" s="70" t="str">
        <f>'S01 01-04 Pol'!C57</f>
        <v>Úpravy povrchů vnější</v>
      </c>
      <c r="D11" s="231"/>
      <c r="E11" s="334">
        <f>'S01 01-04 Pol'!BA64</f>
        <v>0</v>
      </c>
      <c r="F11" s="335">
        <f>'S01 01-04 Pol'!BB64</f>
        <v>0</v>
      </c>
      <c r="G11" s="335">
        <f>'S01 01-04 Pol'!BC64</f>
        <v>0</v>
      </c>
      <c r="H11" s="335">
        <f>'S01 01-04 Pol'!BD64</f>
        <v>0</v>
      </c>
      <c r="I11" s="336">
        <f>'S01 01-04 Pol'!BE64</f>
        <v>0</v>
      </c>
    </row>
    <row r="12" spans="1:9" s="138" customFormat="1" x14ac:dyDescent="0.2">
      <c r="A12" s="333" t="str">
        <f>'S01 01-04 Pol'!B65</f>
        <v>63</v>
      </c>
      <c r="B12" s="70" t="str">
        <f>'S01 01-04 Pol'!C65</f>
        <v>Podlahy a podlahové konstrukce</v>
      </c>
      <c r="D12" s="231"/>
      <c r="E12" s="334">
        <f>'S01 01-04 Pol'!BA69</f>
        <v>0</v>
      </c>
      <c r="F12" s="335">
        <f>'S01 01-04 Pol'!BB69</f>
        <v>0</v>
      </c>
      <c r="G12" s="335">
        <f>'S01 01-04 Pol'!BC69</f>
        <v>0</v>
      </c>
      <c r="H12" s="335">
        <f>'S01 01-04 Pol'!BD69</f>
        <v>0</v>
      </c>
      <c r="I12" s="336">
        <f>'S01 01-04 Pol'!BE69</f>
        <v>0</v>
      </c>
    </row>
    <row r="13" spans="1:9" s="138" customFormat="1" x14ac:dyDescent="0.2">
      <c r="A13" s="333" t="str">
        <f>'S01 01-04 Pol'!B70</f>
        <v>91</v>
      </c>
      <c r="B13" s="70" t="str">
        <f>'S01 01-04 Pol'!C70</f>
        <v>Doplňující práce na komunikaci</v>
      </c>
      <c r="D13" s="231"/>
      <c r="E13" s="334">
        <f>'S01 01-04 Pol'!BA74</f>
        <v>0</v>
      </c>
      <c r="F13" s="335">
        <f>'S01 01-04 Pol'!BB74</f>
        <v>0</v>
      </c>
      <c r="G13" s="335">
        <f>'S01 01-04 Pol'!BC74</f>
        <v>0</v>
      </c>
      <c r="H13" s="335">
        <f>'S01 01-04 Pol'!BD74</f>
        <v>0</v>
      </c>
      <c r="I13" s="336">
        <f>'S01 01-04 Pol'!BE74</f>
        <v>0</v>
      </c>
    </row>
    <row r="14" spans="1:9" s="138" customFormat="1" x14ac:dyDescent="0.2">
      <c r="A14" s="333" t="str">
        <f>'S01 01-04 Pol'!B75</f>
        <v>96</v>
      </c>
      <c r="B14" s="70" t="str">
        <f>'S01 01-04 Pol'!C75</f>
        <v>Bourání konstrukcí</v>
      </c>
      <c r="D14" s="231"/>
      <c r="E14" s="334">
        <f>'S01 01-04 Pol'!BA79</f>
        <v>0</v>
      </c>
      <c r="F14" s="335">
        <f>'S01 01-04 Pol'!BB79</f>
        <v>0</v>
      </c>
      <c r="G14" s="335">
        <f>'S01 01-04 Pol'!BC79</f>
        <v>0</v>
      </c>
      <c r="H14" s="335">
        <f>'S01 01-04 Pol'!BD79</f>
        <v>0</v>
      </c>
      <c r="I14" s="336">
        <f>'S01 01-04 Pol'!BE79</f>
        <v>0</v>
      </c>
    </row>
    <row r="15" spans="1:9" s="138" customFormat="1" x14ac:dyDescent="0.2">
      <c r="A15" s="333" t="str">
        <f>'S01 01-04 Pol'!B80</f>
        <v>99</v>
      </c>
      <c r="B15" s="70" t="str">
        <f>'S01 01-04 Pol'!C80</f>
        <v>Staveništní přesun hmot</v>
      </c>
      <c r="D15" s="231"/>
      <c r="E15" s="334">
        <f>'S01 01-04 Pol'!BA82</f>
        <v>0</v>
      </c>
      <c r="F15" s="335">
        <f>'S01 01-04 Pol'!BB82</f>
        <v>0</v>
      </c>
      <c r="G15" s="335">
        <f>'S01 01-04 Pol'!BC82</f>
        <v>0</v>
      </c>
      <c r="H15" s="335">
        <f>'S01 01-04 Pol'!BD82</f>
        <v>0</v>
      </c>
      <c r="I15" s="336">
        <f>'S01 01-04 Pol'!BE82</f>
        <v>0</v>
      </c>
    </row>
    <row r="16" spans="1:9" s="138" customFormat="1" x14ac:dyDescent="0.2">
      <c r="A16" s="333" t="str">
        <f>'S01 01-04 Pol'!B83</f>
        <v>762</v>
      </c>
      <c r="B16" s="70" t="str">
        <f>'S01 01-04 Pol'!C83</f>
        <v>Konstrukce tesařské</v>
      </c>
      <c r="D16" s="231"/>
      <c r="E16" s="334">
        <f>'S01 01-04 Pol'!BA87</f>
        <v>0</v>
      </c>
      <c r="F16" s="335">
        <f>'S01 01-04 Pol'!BB87</f>
        <v>0</v>
      </c>
      <c r="G16" s="335">
        <f>'S01 01-04 Pol'!BC87</f>
        <v>0</v>
      </c>
      <c r="H16" s="335">
        <f>'S01 01-04 Pol'!BD87</f>
        <v>0</v>
      </c>
      <c r="I16" s="336">
        <f>'S01 01-04 Pol'!BE87</f>
        <v>0</v>
      </c>
    </row>
    <row r="17" spans="1:57" s="138" customFormat="1" x14ac:dyDescent="0.2">
      <c r="A17" s="333" t="str">
        <f>'S01 01-04 Pol'!B88</f>
        <v>767</v>
      </c>
      <c r="B17" s="70" t="str">
        <f>'S01 01-04 Pol'!C88</f>
        <v>Konstrukce zámečnické</v>
      </c>
      <c r="D17" s="231"/>
      <c r="E17" s="334">
        <f>'S01 01-04 Pol'!BA117</f>
        <v>0</v>
      </c>
      <c r="F17" s="335">
        <f>'S01 01-04 Pol'!BB117</f>
        <v>0</v>
      </c>
      <c r="G17" s="335">
        <f>'S01 01-04 Pol'!BC117</f>
        <v>0</v>
      </c>
      <c r="H17" s="335">
        <f>'S01 01-04 Pol'!BD117</f>
        <v>0</v>
      </c>
      <c r="I17" s="336">
        <f>'S01 01-04 Pol'!BE117</f>
        <v>0</v>
      </c>
    </row>
    <row r="18" spans="1:57" s="138" customFormat="1" ht="13.5" thickBot="1" x14ac:dyDescent="0.25">
      <c r="A18" s="333" t="str">
        <f>'S01 01-04 Pol'!B118</f>
        <v>D96</v>
      </c>
      <c r="B18" s="70" t="str">
        <f>'S01 01-04 Pol'!C118</f>
        <v>Přesuny suti a vybouraných hmot</v>
      </c>
      <c r="D18" s="231"/>
      <c r="E18" s="334">
        <f>'S01 01-04 Pol'!BA123</f>
        <v>0</v>
      </c>
      <c r="F18" s="335">
        <f>'S01 01-04 Pol'!BB123</f>
        <v>0</v>
      </c>
      <c r="G18" s="335">
        <f>'S01 01-04 Pol'!BC123</f>
        <v>0</v>
      </c>
      <c r="H18" s="335">
        <f>'S01 01-04 Pol'!BD123</f>
        <v>0</v>
      </c>
      <c r="I18" s="336">
        <f>'S01 01-04 Pol'!BE123</f>
        <v>0</v>
      </c>
    </row>
    <row r="19" spans="1:57" s="14" customFormat="1" ht="13.5" thickBot="1" x14ac:dyDescent="0.25">
      <c r="A19" s="232"/>
      <c r="B19" s="233" t="s">
        <v>79</v>
      </c>
      <c r="C19" s="233"/>
      <c r="D19" s="234"/>
      <c r="E19" s="235">
        <f>SUM(E7:E18)</f>
        <v>0</v>
      </c>
      <c r="F19" s="236">
        <f>SUM(F7:F18)</f>
        <v>0</v>
      </c>
      <c r="G19" s="236">
        <f>SUM(G7:G18)</f>
        <v>0</v>
      </c>
      <c r="H19" s="236">
        <f>SUM(H7:H18)</f>
        <v>0</v>
      </c>
      <c r="I19" s="237">
        <f>SUM(I7:I18)</f>
        <v>0</v>
      </c>
    </row>
    <row r="20" spans="1:57" x14ac:dyDescent="0.2">
      <c r="A20" s="138"/>
      <c r="B20" s="138"/>
      <c r="C20" s="138"/>
      <c r="D20" s="138"/>
      <c r="E20" s="138"/>
      <c r="F20" s="138"/>
      <c r="G20" s="138"/>
      <c r="H20" s="138"/>
      <c r="I20" s="138"/>
    </row>
    <row r="21" spans="1:57" ht="19.5" customHeight="1" x14ac:dyDescent="0.25">
      <c r="A21" s="223" t="s">
        <v>80</v>
      </c>
      <c r="B21" s="223"/>
      <c r="C21" s="223"/>
      <c r="D21" s="223"/>
      <c r="E21" s="223"/>
      <c r="F21" s="223"/>
      <c r="G21" s="238"/>
      <c r="H21" s="223"/>
      <c r="I21" s="223"/>
      <c r="BA21" s="144"/>
      <c r="BB21" s="144"/>
      <c r="BC21" s="144"/>
      <c r="BD21" s="144"/>
      <c r="BE21" s="144"/>
    </row>
    <row r="22" spans="1:57" ht="13.5" thickBot="1" x14ac:dyDescent="0.25"/>
    <row r="23" spans="1:57" x14ac:dyDescent="0.2">
      <c r="A23" s="176" t="s">
        <v>81</v>
      </c>
      <c r="B23" s="177"/>
      <c r="C23" s="177"/>
      <c r="D23" s="239"/>
      <c r="E23" s="240" t="s">
        <v>82</v>
      </c>
      <c r="F23" s="241" t="s">
        <v>12</v>
      </c>
      <c r="G23" s="242" t="s">
        <v>83</v>
      </c>
      <c r="H23" s="243"/>
      <c r="I23" s="244" t="s">
        <v>82</v>
      </c>
    </row>
    <row r="24" spans="1:57" x14ac:dyDescent="0.2">
      <c r="A24" s="168" t="s">
        <v>145</v>
      </c>
      <c r="B24" s="159"/>
      <c r="C24" s="159"/>
      <c r="D24" s="245"/>
      <c r="E24" s="246"/>
      <c r="F24" s="247"/>
      <c r="G24" s="248">
        <v>0</v>
      </c>
      <c r="H24" s="249"/>
      <c r="I24" s="250">
        <f>E24+F24*G24/100</f>
        <v>0</v>
      </c>
      <c r="BA24" s="1">
        <v>0</v>
      </c>
    </row>
    <row r="25" spans="1:57" x14ac:dyDescent="0.2">
      <c r="A25" s="168" t="s">
        <v>146</v>
      </c>
      <c r="B25" s="159"/>
      <c r="C25" s="159"/>
      <c r="D25" s="245"/>
      <c r="E25" s="246"/>
      <c r="F25" s="247"/>
      <c r="G25" s="248">
        <v>0</v>
      </c>
      <c r="H25" s="249"/>
      <c r="I25" s="250">
        <f>E25+F25*G25/100</f>
        <v>0</v>
      </c>
      <c r="BA25" s="1">
        <v>0</v>
      </c>
    </row>
    <row r="26" spans="1:57" x14ac:dyDescent="0.2">
      <c r="A26" s="168" t="s">
        <v>147</v>
      </c>
      <c r="B26" s="159"/>
      <c r="C26" s="159"/>
      <c r="D26" s="245"/>
      <c r="E26" s="246"/>
      <c r="F26" s="247"/>
      <c r="G26" s="248">
        <v>0</v>
      </c>
      <c r="H26" s="249"/>
      <c r="I26" s="250">
        <f>E26+F26*G26/100</f>
        <v>0</v>
      </c>
      <c r="BA26" s="1">
        <v>0</v>
      </c>
    </row>
    <row r="27" spans="1:57" x14ac:dyDescent="0.2">
      <c r="A27" s="168" t="s">
        <v>148</v>
      </c>
      <c r="B27" s="159"/>
      <c r="C27" s="159"/>
      <c r="D27" s="245"/>
      <c r="E27" s="246"/>
      <c r="F27" s="247"/>
      <c r="G27" s="248">
        <v>0</v>
      </c>
      <c r="H27" s="249"/>
      <c r="I27" s="250">
        <f>E27+F27*G27/100</f>
        <v>0</v>
      </c>
      <c r="BA27" s="1">
        <v>0</v>
      </c>
    </row>
    <row r="28" spans="1:57" x14ac:dyDescent="0.2">
      <c r="A28" s="168" t="s">
        <v>149</v>
      </c>
      <c r="B28" s="159"/>
      <c r="C28" s="159"/>
      <c r="D28" s="245"/>
      <c r="E28" s="246"/>
      <c r="F28" s="247"/>
      <c r="G28" s="248">
        <v>0</v>
      </c>
      <c r="H28" s="249"/>
      <c r="I28" s="250">
        <f>E28+F28*G28/100</f>
        <v>0</v>
      </c>
      <c r="BA28" s="1">
        <v>1</v>
      </c>
    </row>
    <row r="29" spans="1:57" x14ac:dyDescent="0.2">
      <c r="A29" s="168" t="s">
        <v>150</v>
      </c>
      <c r="B29" s="159"/>
      <c r="C29" s="159"/>
      <c r="D29" s="245"/>
      <c r="E29" s="246"/>
      <c r="F29" s="247"/>
      <c r="G29" s="248">
        <v>0</v>
      </c>
      <c r="H29" s="249"/>
      <c r="I29" s="250">
        <f>E29+F29*G29/100</f>
        <v>0</v>
      </c>
      <c r="BA29" s="1">
        <v>1</v>
      </c>
    </row>
    <row r="30" spans="1:57" x14ac:dyDescent="0.2">
      <c r="A30" s="168" t="s">
        <v>151</v>
      </c>
      <c r="B30" s="159"/>
      <c r="C30" s="159"/>
      <c r="D30" s="245"/>
      <c r="E30" s="246"/>
      <c r="F30" s="247"/>
      <c r="G30" s="248">
        <v>0</v>
      </c>
      <c r="H30" s="249"/>
      <c r="I30" s="250">
        <f>E30+F30*G30/100</f>
        <v>0</v>
      </c>
      <c r="BA30" s="1">
        <v>2</v>
      </c>
    </row>
    <row r="31" spans="1:57" x14ac:dyDescent="0.2">
      <c r="A31" s="168" t="s">
        <v>152</v>
      </c>
      <c r="B31" s="159"/>
      <c r="C31" s="159"/>
      <c r="D31" s="245"/>
      <c r="E31" s="246"/>
      <c r="F31" s="247"/>
      <c r="G31" s="248">
        <v>0</v>
      </c>
      <c r="H31" s="249"/>
      <c r="I31" s="250">
        <f>E31+F31*G31/100</f>
        <v>0</v>
      </c>
      <c r="BA31" s="1">
        <v>2</v>
      </c>
    </row>
    <row r="32" spans="1:57" ht="13.5" thickBot="1" x14ac:dyDescent="0.25">
      <c r="A32" s="251"/>
      <c r="B32" s="252" t="s">
        <v>84</v>
      </c>
      <c r="C32" s="253"/>
      <c r="D32" s="254"/>
      <c r="E32" s="255"/>
      <c r="F32" s="256"/>
      <c r="G32" s="256"/>
      <c r="H32" s="257">
        <f>SUM(I24:I31)</f>
        <v>0</v>
      </c>
      <c r="I32" s="258"/>
    </row>
    <row r="34" spans="2:9" x14ac:dyDescent="0.2">
      <c r="B34" s="14"/>
      <c r="F34" s="259"/>
      <c r="G34" s="260"/>
      <c r="H34" s="260"/>
      <c r="I34" s="54"/>
    </row>
    <row r="35" spans="2:9" x14ac:dyDescent="0.2">
      <c r="F35" s="259"/>
      <c r="G35" s="260"/>
      <c r="H35" s="260"/>
      <c r="I35" s="54"/>
    </row>
    <row r="36" spans="2:9" x14ac:dyDescent="0.2">
      <c r="F36" s="259"/>
      <c r="G36" s="260"/>
      <c r="H36" s="260"/>
      <c r="I36" s="54"/>
    </row>
    <row r="37" spans="2:9" x14ac:dyDescent="0.2">
      <c r="F37" s="259"/>
      <c r="G37" s="260"/>
      <c r="H37" s="260"/>
      <c r="I37" s="54"/>
    </row>
    <row r="38" spans="2:9" x14ac:dyDescent="0.2">
      <c r="F38" s="259"/>
      <c r="G38" s="260"/>
      <c r="H38" s="260"/>
      <c r="I38" s="54"/>
    </row>
    <row r="39" spans="2:9" x14ac:dyDescent="0.2">
      <c r="F39" s="259"/>
      <c r="G39" s="260"/>
      <c r="H39" s="260"/>
      <c r="I39" s="54"/>
    </row>
    <row r="40" spans="2:9" x14ac:dyDescent="0.2">
      <c r="F40" s="259"/>
      <c r="G40" s="260"/>
      <c r="H40" s="260"/>
      <c r="I40" s="54"/>
    </row>
    <row r="41" spans="2:9" x14ac:dyDescent="0.2">
      <c r="F41" s="259"/>
      <c r="G41" s="260"/>
      <c r="H41" s="260"/>
      <c r="I41" s="54"/>
    </row>
    <row r="42" spans="2:9" x14ac:dyDescent="0.2">
      <c r="F42" s="259"/>
      <c r="G42" s="260"/>
      <c r="H42" s="260"/>
      <c r="I42" s="54"/>
    </row>
    <row r="43" spans="2:9" x14ac:dyDescent="0.2">
      <c r="F43" s="259"/>
      <c r="G43" s="260"/>
      <c r="H43" s="260"/>
      <c r="I43" s="54"/>
    </row>
    <row r="44" spans="2:9" x14ac:dyDescent="0.2">
      <c r="F44" s="259"/>
      <c r="G44" s="260"/>
      <c r="H44" s="260"/>
      <c r="I44" s="54"/>
    </row>
    <row r="45" spans="2:9" x14ac:dyDescent="0.2">
      <c r="F45" s="259"/>
      <c r="G45" s="260"/>
      <c r="H45" s="260"/>
      <c r="I45" s="54"/>
    </row>
    <row r="46" spans="2:9" x14ac:dyDescent="0.2">
      <c r="F46" s="259"/>
      <c r="G46" s="260"/>
      <c r="H46" s="260"/>
      <c r="I46" s="54"/>
    </row>
    <row r="47" spans="2:9" x14ac:dyDescent="0.2">
      <c r="F47" s="259"/>
      <c r="G47" s="260"/>
      <c r="H47" s="260"/>
      <c r="I47" s="54"/>
    </row>
    <row r="48" spans="2: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row r="78" spans="6:9" x14ac:dyDescent="0.2">
      <c r="F78" s="259"/>
      <c r="G78" s="260"/>
      <c r="H78" s="260"/>
      <c r="I78" s="54"/>
    </row>
    <row r="79" spans="6:9" x14ac:dyDescent="0.2">
      <c r="F79" s="259"/>
      <c r="G79" s="260"/>
      <c r="H79" s="260"/>
      <c r="I79" s="54"/>
    </row>
    <row r="80" spans="6:9" x14ac:dyDescent="0.2">
      <c r="F80" s="259"/>
      <c r="G80" s="260"/>
      <c r="H80" s="260"/>
      <c r="I80" s="54"/>
    </row>
    <row r="81" spans="6:9" x14ac:dyDescent="0.2">
      <c r="F81" s="259"/>
      <c r="G81" s="260"/>
      <c r="H81" s="260"/>
      <c r="I81" s="54"/>
    </row>
    <row r="82" spans="6:9" x14ac:dyDescent="0.2">
      <c r="F82" s="259"/>
      <c r="G82" s="260"/>
      <c r="H82" s="260"/>
      <c r="I82" s="54"/>
    </row>
    <row r="83" spans="6:9" x14ac:dyDescent="0.2">
      <c r="F83" s="259"/>
      <c r="G83" s="260"/>
      <c r="H83" s="260"/>
      <c r="I83" s="54"/>
    </row>
  </sheetData>
  <mergeCells count="4">
    <mergeCell ref="A1:B1"/>
    <mergeCell ref="A2:B2"/>
    <mergeCell ref="G2:I2"/>
    <mergeCell ref="H32:I32"/>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CB196"/>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'S01 01-04 Rek'!H1</f>
        <v>01-04</v>
      </c>
      <c r="G3" s="269"/>
    </row>
    <row r="4" spans="1:80" ht="13.5" thickBot="1" x14ac:dyDescent="0.25">
      <c r="A4" s="270" t="s">
        <v>76</v>
      </c>
      <c r="B4" s="215"/>
      <c r="C4" s="216" t="s">
        <v>704</v>
      </c>
      <c r="D4" s="271"/>
      <c r="E4" s="272" t="str">
        <f>'S01 01-04 Rek'!G2</f>
        <v>Stavební úpravy - rampa jídelna</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761</v>
      </c>
      <c r="C8" s="296" t="s">
        <v>762</v>
      </c>
      <c r="D8" s="297" t="s">
        <v>233</v>
      </c>
      <c r="E8" s="298">
        <v>6.1</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3"/>
      <c r="C9" s="304" t="s">
        <v>520</v>
      </c>
      <c r="D9" s="305"/>
      <c r="E9" s="305"/>
      <c r="F9" s="305"/>
      <c r="G9" s="306"/>
      <c r="I9" s="307"/>
      <c r="K9" s="307"/>
      <c r="L9" s="308" t="s">
        <v>520</v>
      </c>
      <c r="O9" s="293">
        <v>3</v>
      </c>
    </row>
    <row r="10" spans="1:80" x14ac:dyDescent="0.2">
      <c r="A10" s="302"/>
      <c r="B10" s="309"/>
      <c r="C10" s="310" t="s">
        <v>971</v>
      </c>
      <c r="D10" s="311"/>
      <c r="E10" s="312">
        <v>1.92</v>
      </c>
      <c r="F10" s="313"/>
      <c r="G10" s="314"/>
      <c r="H10" s="315"/>
      <c r="I10" s="307"/>
      <c r="J10" s="316"/>
      <c r="K10" s="307"/>
      <c r="M10" s="308" t="s">
        <v>971</v>
      </c>
      <c r="O10" s="293"/>
    </row>
    <row r="11" spans="1:80" x14ac:dyDescent="0.2">
      <c r="A11" s="302"/>
      <c r="B11" s="309"/>
      <c r="C11" s="310" t="s">
        <v>972</v>
      </c>
      <c r="D11" s="311"/>
      <c r="E11" s="312">
        <v>4.18</v>
      </c>
      <c r="F11" s="313"/>
      <c r="G11" s="314"/>
      <c r="H11" s="315"/>
      <c r="I11" s="307"/>
      <c r="J11" s="316"/>
      <c r="K11" s="307"/>
      <c r="M11" s="308" t="s">
        <v>972</v>
      </c>
      <c r="O11" s="293"/>
    </row>
    <row r="12" spans="1:80" x14ac:dyDescent="0.2">
      <c r="A12" s="294">
        <v>2</v>
      </c>
      <c r="B12" s="295" t="s">
        <v>764</v>
      </c>
      <c r="C12" s="296" t="s">
        <v>765</v>
      </c>
      <c r="D12" s="297" t="s">
        <v>233</v>
      </c>
      <c r="E12" s="298">
        <v>6.1</v>
      </c>
      <c r="F12" s="298">
        <v>0</v>
      </c>
      <c r="G12" s="299">
        <f>E12*F12</f>
        <v>0</v>
      </c>
      <c r="H12" s="300">
        <v>0</v>
      </c>
      <c r="I12" s="301">
        <f>E12*H12</f>
        <v>0</v>
      </c>
      <c r="J12" s="300">
        <v>0</v>
      </c>
      <c r="K12" s="301">
        <f>E12*J12</f>
        <v>0</v>
      </c>
      <c r="O12" s="293">
        <v>2</v>
      </c>
      <c r="AA12" s="262">
        <v>1</v>
      </c>
      <c r="AB12" s="262">
        <v>1</v>
      </c>
      <c r="AC12" s="262">
        <v>1</v>
      </c>
      <c r="AZ12" s="262">
        <v>1</v>
      </c>
      <c r="BA12" s="262">
        <f>IF(AZ12=1,G12,0)</f>
        <v>0</v>
      </c>
      <c r="BB12" s="262">
        <f>IF(AZ12=2,G12,0)</f>
        <v>0</v>
      </c>
      <c r="BC12" s="262">
        <f>IF(AZ12=3,G12,0)</f>
        <v>0</v>
      </c>
      <c r="BD12" s="262">
        <f>IF(AZ12=4,G12,0)</f>
        <v>0</v>
      </c>
      <c r="BE12" s="262">
        <f>IF(AZ12=5,G12,0)</f>
        <v>0</v>
      </c>
      <c r="CA12" s="293">
        <v>1</v>
      </c>
      <c r="CB12" s="293">
        <v>1</v>
      </c>
    </row>
    <row r="13" spans="1:80" x14ac:dyDescent="0.2">
      <c r="A13" s="302"/>
      <c r="B13" s="309"/>
      <c r="C13" s="310" t="s">
        <v>971</v>
      </c>
      <c r="D13" s="311"/>
      <c r="E13" s="312">
        <v>1.92</v>
      </c>
      <c r="F13" s="313"/>
      <c r="G13" s="314"/>
      <c r="H13" s="315"/>
      <c r="I13" s="307"/>
      <c r="J13" s="316"/>
      <c r="K13" s="307"/>
      <c r="M13" s="308" t="s">
        <v>971</v>
      </c>
      <c r="O13" s="293"/>
    </row>
    <row r="14" spans="1:80" x14ac:dyDescent="0.2">
      <c r="A14" s="302"/>
      <c r="B14" s="309"/>
      <c r="C14" s="310" t="s">
        <v>973</v>
      </c>
      <c r="D14" s="311"/>
      <c r="E14" s="312">
        <v>4.18</v>
      </c>
      <c r="F14" s="313"/>
      <c r="G14" s="314"/>
      <c r="H14" s="315"/>
      <c r="I14" s="307"/>
      <c r="J14" s="316"/>
      <c r="K14" s="307"/>
      <c r="M14" s="308" t="s">
        <v>973</v>
      </c>
      <c r="O14" s="293"/>
    </row>
    <row r="15" spans="1:80" x14ac:dyDescent="0.2">
      <c r="A15" s="294">
        <v>3</v>
      </c>
      <c r="B15" s="295" t="s">
        <v>387</v>
      </c>
      <c r="C15" s="296" t="s">
        <v>388</v>
      </c>
      <c r="D15" s="297" t="s">
        <v>233</v>
      </c>
      <c r="E15" s="298">
        <v>6.1</v>
      </c>
      <c r="F15" s="298">
        <v>0</v>
      </c>
      <c r="G15" s="299">
        <f>E15*F15</f>
        <v>0</v>
      </c>
      <c r="H15" s="300">
        <v>0</v>
      </c>
      <c r="I15" s="301">
        <f>E15*H15</f>
        <v>0</v>
      </c>
      <c r="J15" s="300">
        <v>0</v>
      </c>
      <c r="K15" s="301">
        <f>E15*J15</f>
        <v>0</v>
      </c>
      <c r="O15" s="293">
        <v>2</v>
      </c>
      <c r="AA15" s="262">
        <v>1</v>
      </c>
      <c r="AB15" s="262">
        <v>1</v>
      </c>
      <c r="AC15" s="262">
        <v>1</v>
      </c>
      <c r="AZ15" s="262">
        <v>1</v>
      </c>
      <c r="BA15" s="262">
        <f>IF(AZ15=1,G15,0)</f>
        <v>0</v>
      </c>
      <c r="BB15" s="262">
        <f>IF(AZ15=2,G15,0)</f>
        <v>0</v>
      </c>
      <c r="BC15" s="262">
        <f>IF(AZ15=3,G15,0)</f>
        <v>0</v>
      </c>
      <c r="BD15" s="262">
        <f>IF(AZ15=4,G15,0)</f>
        <v>0</v>
      </c>
      <c r="BE15" s="262">
        <f>IF(AZ15=5,G15,0)</f>
        <v>0</v>
      </c>
      <c r="CA15" s="293">
        <v>1</v>
      </c>
      <c r="CB15" s="293">
        <v>1</v>
      </c>
    </row>
    <row r="16" spans="1:80" x14ac:dyDescent="0.2">
      <c r="A16" s="294">
        <v>4</v>
      </c>
      <c r="B16" s="295" t="s">
        <v>391</v>
      </c>
      <c r="C16" s="296" t="s">
        <v>392</v>
      </c>
      <c r="D16" s="297" t="s">
        <v>233</v>
      </c>
      <c r="E16" s="298">
        <v>6.1</v>
      </c>
      <c r="F16" s="298">
        <v>0</v>
      </c>
      <c r="G16" s="299">
        <f>E16*F16</f>
        <v>0</v>
      </c>
      <c r="H16" s="300">
        <v>0</v>
      </c>
      <c r="I16" s="301">
        <f>E16*H16</f>
        <v>0</v>
      </c>
      <c r="J16" s="300">
        <v>0</v>
      </c>
      <c r="K16" s="301">
        <f>E16*J16</f>
        <v>0</v>
      </c>
      <c r="O16" s="293">
        <v>2</v>
      </c>
      <c r="AA16" s="262">
        <v>1</v>
      </c>
      <c r="AB16" s="262">
        <v>1</v>
      </c>
      <c r="AC16" s="262">
        <v>1</v>
      </c>
      <c r="AZ16" s="262">
        <v>1</v>
      </c>
      <c r="BA16" s="262">
        <f>IF(AZ16=1,G16,0)</f>
        <v>0</v>
      </c>
      <c r="BB16" s="262">
        <f>IF(AZ16=2,G16,0)</f>
        <v>0</v>
      </c>
      <c r="BC16" s="262">
        <f>IF(AZ16=3,G16,0)</f>
        <v>0</v>
      </c>
      <c r="BD16" s="262">
        <f>IF(AZ16=4,G16,0)</f>
        <v>0</v>
      </c>
      <c r="BE16" s="262">
        <f>IF(AZ16=5,G16,0)</f>
        <v>0</v>
      </c>
      <c r="CA16" s="293">
        <v>1</v>
      </c>
      <c r="CB16" s="293">
        <v>1</v>
      </c>
    </row>
    <row r="17" spans="1:80" ht="22.5" x14ac:dyDescent="0.2">
      <c r="A17" s="294">
        <v>5</v>
      </c>
      <c r="B17" s="295" t="s">
        <v>231</v>
      </c>
      <c r="C17" s="296" t="s">
        <v>232</v>
      </c>
      <c r="D17" s="297" t="s">
        <v>233</v>
      </c>
      <c r="E17" s="298">
        <v>6.1</v>
      </c>
      <c r="F17" s="298">
        <v>0</v>
      </c>
      <c r="G17" s="299">
        <f>E17*F17</f>
        <v>0</v>
      </c>
      <c r="H17" s="300">
        <v>0</v>
      </c>
      <c r="I17" s="301">
        <f>E17*H17</f>
        <v>0</v>
      </c>
      <c r="J17" s="300">
        <v>0</v>
      </c>
      <c r="K17" s="301">
        <f>E17*J17</f>
        <v>0</v>
      </c>
      <c r="O17" s="293">
        <v>2</v>
      </c>
      <c r="AA17" s="262">
        <v>1</v>
      </c>
      <c r="AB17" s="262">
        <v>1</v>
      </c>
      <c r="AC17" s="262">
        <v>1</v>
      </c>
      <c r="AZ17" s="262">
        <v>1</v>
      </c>
      <c r="BA17" s="262">
        <f>IF(AZ17=1,G17,0)</f>
        <v>0</v>
      </c>
      <c r="BB17" s="262">
        <f>IF(AZ17=2,G17,0)</f>
        <v>0</v>
      </c>
      <c r="BC17" s="262">
        <f>IF(AZ17=3,G17,0)</f>
        <v>0</v>
      </c>
      <c r="BD17" s="262">
        <f>IF(AZ17=4,G17,0)</f>
        <v>0</v>
      </c>
      <c r="BE17" s="262">
        <f>IF(AZ17=5,G17,0)</f>
        <v>0</v>
      </c>
      <c r="CA17" s="293">
        <v>1</v>
      </c>
      <c r="CB17" s="293">
        <v>1</v>
      </c>
    </row>
    <row r="18" spans="1:80" x14ac:dyDescent="0.2">
      <c r="A18" s="302"/>
      <c r="B18" s="303"/>
      <c r="C18" s="304" t="s">
        <v>234</v>
      </c>
      <c r="D18" s="305"/>
      <c r="E18" s="305"/>
      <c r="F18" s="305"/>
      <c r="G18" s="306"/>
      <c r="I18" s="307"/>
      <c r="K18" s="307"/>
      <c r="L18" s="308" t="s">
        <v>234</v>
      </c>
      <c r="O18" s="293">
        <v>3</v>
      </c>
    </row>
    <row r="19" spans="1:80" ht="22.5" x14ac:dyDescent="0.2">
      <c r="A19" s="302"/>
      <c r="B19" s="303"/>
      <c r="C19" s="304" t="s">
        <v>235</v>
      </c>
      <c r="D19" s="305"/>
      <c r="E19" s="305"/>
      <c r="F19" s="305"/>
      <c r="G19" s="306"/>
      <c r="I19" s="307"/>
      <c r="K19" s="307"/>
      <c r="L19" s="308" t="s">
        <v>235</v>
      </c>
      <c r="O19" s="293">
        <v>3</v>
      </c>
    </row>
    <row r="20" spans="1:80" x14ac:dyDescent="0.2">
      <c r="A20" s="302"/>
      <c r="B20" s="309"/>
      <c r="C20" s="310" t="s">
        <v>974</v>
      </c>
      <c r="D20" s="311"/>
      <c r="E20" s="312">
        <v>6.1</v>
      </c>
      <c r="F20" s="313"/>
      <c r="G20" s="314"/>
      <c r="H20" s="315"/>
      <c r="I20" s="307"/>
      <c r="J20" s="316"/>
      <c r="K20" s="307"/>
      <c r="M20" s="308" t="s">
        <v>974</v>
      </c>
      <c r="O20" s="293"/>
    </row>
    <row r="21" spans="1:80" x14ac:dyDescent="0.2">
      <c r="A21" s="317"/>
      <c r="B21" s="318" t="s">
        <v>101</v>
      </c>
      <c r="C21" s="319" t="s">
        <v>192</v>
      </c>
      <c r="D21" s="320"/>
      <c r="E21" s="321"/>
      <c r="F21" s="322"/>
      <c r="G21" s="323">
        <f>SUM(G7:G20)</f>
        <v>0</v>
      </c>
      <c r="H21" s="324"/>
      <c r="I21" s="325">
        <f>SUM(I7:I20)</f>
        <v>0</v>
      </c>
      <c r="J21" s="324"/>
      <c r="K21" s="325">
        <f>SUM(K7:K20)</f>
        <v>0</v>
      </c>
      <c r="O21" s="293">
        <v>4</v>
      </c>
      <c r="BA21" s="326">
        <f>SUM(BA7:BA20)</f>
        <v>0</v>
      </c>
      <c r="BB21" s="326">
        <f>SUM(BB7:BB20)</f>
        <v>0</v>
      </c>
      <c r="BC21" s="326">
        <f>SUM(BC7:BC20)</f>
        <v>0</v>
      </c>
      <c r="BD21" s="326">
        <f>SUM(BD7:BD20)</f>
        <v>0</v>
      </c>
      <c r="BE21" s="326">
        <f>SUM(BE7:BE20)</f>
        <v>0</v>
      </c>
    </row>
    <row r="22" spans="1:80" x14ac:dyDescent="0.2">
      <c r="A22" s="283" t="s">
        <v>97</v>
      </c>
      <c r="B22" s="284" t="s">
        <v>154</v>
      </c>
      <c r="C22" s="285" t="s">
        <v>405</v>
      </c>
      <c r="D22" s="286"/>
      <c r="E22" s="287"/>
      <c r="F22" s="287"/>
      <c r="G22" s="288"/>
      <c r="H22" s="289"/>
      <c r="I22" s="290"/>
      <c r="J22" s="291"/>
      <c r="K22" s="292"/>
      <c r="O22" s="293">
        <v>1</v>
      </c>
    </row>
    <row r="23" spans="1:80" x14ac:dyDescent="0.2">
      <c r="A23" s="294">
        <v>6</v>
      </c>
      <c r="B23" s="295" t="s">
        <v>770</v>
      </c>
      <c r="C23" s="296" t="s">
        <v>771</v>
      </c>
      <c r="D23" s="297" t="s">
        <v>233</v>
      </c>
      <c r="E23" s="298">
        <v>1.7999999999999999E-2</v>
      </c>
      <c r="F23" s="298">
        <v>0</v>
      </c>
      <c r="G23" s="299">
        <f>E23*F23</f>
        <v>0</v>
      </c>
      <c r="H23" s="300">
        <v>1.93971</v>
      </c>
      <c r="I23" s="301">
        <f>E23*H23</f>
        <v>3.4914779999999999E-2</v>
      </c>
      <c r="J23" s="300">
        <v>0</v>
      </c>
      <c r="K23" s="301">
        <f>E23*J23</f>
        <v>0</v>
      </c>
      <c r="O23" s="293">
        <v>2</v>
      </c>
      <c r="AA23" s="262">
        <v>1</v>
      </c>
      <c r="AB23" s="262">
        <v>1</v>
      </c>
      <c r="AC23" s="262">
        <v>1</v>
      </c>
      <c r="AZ23" s="262">
        <v>1</v>
      </c>
      <c r="BA23" s="262">
        <f>IF(AZ23=1,G23,0)</f>
        <v>0</v>
      </c>
      <c r="BB23" s="262">
        <f>IF(AZ23=2,G23,0)</f>
        <v>0</v>
      </c>
      <c r="BC23" s="262">
        <f>IF(AZ23=3,G23,0)</f>
        <v>0</v>
      </c>
      <c r="BD23" s="262">
        <f>IF(AZ23=4,G23,0)</f>
        <v>0</v>
      </c>
      <c r="BE23" s="262">
        <f>IF(AZ23=5,G23,0)</f>
        <v>0</v>
      </c>
      <c r="CA23" s="293">
        <v>1</v>
      </c>
      <c r="CB23" s="293">
        <v>1</v>
      </c>
    </row>
    <row r="24" spans="1:80" x14ac:dyDescent="0.2">
      <c r="A24" s="302"/>
      <c r="B24" s="303"/>
      <c r="C24" s="304" t="s">
        <v>772</v>
      </c>
      <c r="D24" s="305"/>
      <c r="E24" s="305"/>
      <c r="F24" s="305"/>
      <c r="G24" s="306"/>
      <c r="I24" s="307"/>
      <c r="K24" s="307"/>
      <c r="L24" s="308" t="s">
        <v>772</v>
      </c>
      <c r="O24" s="293">
        <v>3</v>
      </c>
    </row>
    <row r="25" spans="1:80" x14ac:dyDescent="0.2">
      <c r="A25" s="302"/>
      <c r="B25" s="309"/>
      <c r="C25" s="310" t="s">
        <v>975</v>
      </c>
      <c r="D25" s="311"/>
      <c r="E25" s="312">
        <v>1.7999999999999999E-2</v>
      </c>
      <c r="F25" s="313"/>
      <c r="G25" s="314"/>
      <c r="H25" s="315"/>
      <c r="I25" s="307"/>
      <c r="J25" s="316"/>
      <c r="K25" s="307"/>
      <c r="M25" s="308" t="s">
        <v>975</v>
      </c>
      <c r="O25" s="293"/>
    </row>
    <row r="26" spans="1:80" x14ac:dyDescent="0.2">
      <c r="A26" s="294">
        <v>7</v>
      </c>
      <c r="B26" s="295" t="s">
        <v>774</v>
      </c>
      <c r="C26" s="296" t="s">
        <v>775</v>
      </c>
      <c r="D26" s="297" t="s">
        <v>233</v>
      </c>
      <c r="E26" s="298">
        <v>0.192</v>
      </c>
      <c r="F26" s="298">
        <v>0</v>
      </c>
      <c r="G26" s="299">
        <f>E26*F26</f>
        <v>0</v>
      </c>
      <c r="H26" s="300">
        <v>2.5249999999999999</v>
      </c>
      <c r="I26" s="301">
        <f>E26*H26</f>
        <v>0.48480000000000001</v>
      </c>
      <c r="J26" s="300">
        <v>0</v>
      </c>
      <c r="K26" s="301">
        <f>E26*J26</f>
        <v>0</v>
      </c>
      <c r="O26" s="293">
        <v>2</v>
      </c>
      <c r="AA26" s="262">
        <v>1</v>
      </c>
      <c r="AB26" s="262">
        <v>1</v>
      </c>
      <c r="AC26" s="262">
        <v>1</v>
      </c>
      <c r="AZ26" s="262">
        <v>1</v>
      </c>
      <c r="BA26" s="262">
        <f>IF(AZ26=1,G26,0)</f>
        <v>0</v>
      </c>
      <c r="BB26" s="262">
        <f>IF(AZ26=2,G26,0)</f>
        <v>0</v>
      </c>
      <c r="BC26" s="262">
        <f>IF(AZ26=3,G26,0)</f>
        <v>0</v>
      </c>
      <c r="BD26" s="262">
        <f>IF(AZ26=4,G26,0)</f>
        <v>0</v>
      </c>
      <c r="BE26" s="262">
        <f>IF(AZ26=5,G26,0)</f>
        <v>0</v>
      </c>
      <c r="CA26" s="293">
        <v>1</v>
      </c>
      <c r="CB26" s="293">
        <v>1</v>
      </c>
    </row>
    <row r="27" spans="1:80" x14ac:dyDescent="0.2">
      <c r="A27" s="302"/>
      <c r="B27" s="309"/>
      <c r="C27" s="310" t="s">
        <v>976</v>
      </c>
      <c r="D27" s="311"/>
      <c r="E27" s="312">
        <v>0.192</v>
      </c>
      <c r="F27" s="313"/>
      <c r="G27" s="314"/>
      <c r="H27" s="315"/>
      <c r="I27" s="307"/>
      <c r="J27" s="316"/>
      <c r="K27" s="307"/>
      <c r="M27" s="308" t="s">
        <v>976</v>
      </c>
      <c r="O27" s="293"/>
    </row>
    <row r="28" spans="1:80" x14ac:dyDescent="0.2">
      <c r="A28" s="294">
        <v>8</v>
      </c>
      <c r="B28" s="295" t="s">
        <v>977</v>
      </c>
      <c r="C28" s="296" t="s">
        <v>978</v>
      </c>
      <c r="D28" s="297" t="s">
        <v>233</v>
      </c>
      <c r="E28" s="298">
        <v>1.728</v>
      </c>
      <c r="F28" s="298">
        <v>0</v>
      </c>
      <c r="G28" s="299">
        <f>E28*F28</f>
        <v>0</v>
      </c>
      <c r="H28" s="300">
        <v>2.5249999999999999</v>
      </c>
      <c r="I28" s="301">
        <f>E28*H28</f>
        <v>4.3632</v>
      </c>
      <c r="J28" s="300">
        <v>0</v>
      </c>
      <c r="K28" s="301">
        <f>E28*J28</f>
        <v>0</v>
      </c>
      <c r="O28" s="293">
        <v>2</v>
      </c>
      <c r="AA28" s="262">
        <v>1</v>
      </c>
      <c r="AB28" s="262">
        <v>1</v>
      </c>
      <c r="AC28" s="262">
        <v>1</v>
      </c>
      <c r="AZ28" s="262">
        <v>1</v>
      </c>
      <c r="BA28" s="262">
        <f>IF(AZ28=1,G28,0)</f>
        <v>0</v>
      </c>
      <c r="BB28" s="262">
        <f>IF(AZ28=2,G28,0)</f>
        <v>0</v>
      </c>
      <c r="BC28" s="262">
        <f>IF(AZ28=3,G28,0)</f>
        <v>0</v>
      </c>
      <c r="BD28" s="262">
        <f>IF(AZ28=4,G28,0)</f>
        <v>0</v>
      </c>
      <c r="BE28" s="262">
        <f>IF(AZ28=5,G28,0)</f>
        <v>0</v>
      </c>
      <c r="CA28" s="293">
        <v>1</v>
      </c>
      <c r="CB28" s="293">
        <v>1</v>
      </c>
    </row>
    <row r="29" spans="1:80" x14ac:dyDescent="0.2">
      <c r="A29" s="302"/>
      <c r="B29" s="309"/>
      <c r="C29" s="310" t="s">
        <v>979</v>
      </c>
      <c r="D29" s="311"/>
      <c r="E29" s="312">
        <v>1.728</v>
      </c>
      <c r="F29" s="313"/>
      <c r="G29" s="314"/>
      <c r="H29" s="315"/>
      <c r="I29" s="307"/>
      <c r="J29" s="316"/>
      <c r="K29" s="307"/>
      <c r="M29" s="308" t="s">
        <v>979</v>
      </c>
      <c r="O29" s="293"/>
    </row>
    <row r="30" spans="1:80" ht="22.5" x14ac:dyDescent="0.2">
      <c r="A30" s="294">
        <v>9</v>
      </c>
      <c r="B30" s="295" t="s">
        <v>980</v>
      </c>
      <c r="C30" s="296" t="s">
        <v>981</v>
      </c>
      <c r="D30" s="297" t="s">
        <v>227</v>
      </c>
      <c r="E30" s="298">
        <v>5.3199999999999997E-2</v>
      </c>
      <c r="F30" s="298">
        <v>0</v>
      </c>
      <c r="G30" s="299">
        <f>E30*F30</f>
        <v>0</v>
      </c>
      <c r="H30" s="300">
        <v>1.0554399999999999</v>
      </c>
      <c r="I30" s="301">
        <f>E30*H30</f>
        <v>5.6149407999999991E-2</v>
      </c>
      <c r="J30" s="300">
        <v>0</v>
      </c>
      <c r="K30" s="301">
        <f>E30*J30</f>
        <v>0</v>
      </c>
      <c r="O30" s="293">
        <v>2</v>
      </c>
      <c r="AA30" s="262">
        <v>1</v>
      </c>
      <c r="AB30" s="262">
        <v>1</v>
      </c>
      <c r="AC30" s="262">
        <v>1</v>
      </c>
      <c r="AZ30" s="262">
        <v>1</v>
      </c>
      <c r="BA30" s="262">
        <f>IF(AZ30=1,G30,0)</f>
        <v>0</v>
      </c>
      <c r="BB30" s="262">
        <f>IF(AZ30=2,G30,0)</f>
        <v>0</v>
      </c>
      <c r="BC30" s="262">
        <f>IF(AZ30=3,G30,0)</f>
        <v>0</v>
      </c>
      <c r="BD30" s="262">
        <f>IF(AZ30=4,G30,0)</f>
        <v>0</v>
      </c>
      <c r="BE30" s="262">
        <f>IF(AZ30=5,G30,0)</f>
        <v>0</v>
      </c>
      <c r="CA30" s="293">
        <v>1</v>
      </c>
      <c r="CB30" s="293">
        <v>1</v>
      </c>
    </row>
    <row r="31" spans="1:80" x14ac:dyDescent="0.2">
      <c r="A31" s="302"/>
      <c r="B31" s="309"/>
      <c r="C31" s="310" t="s">
        <v>982</v>
      </c>
      <c r="D31" s="311"/>
      <c r="E31" s="312">
        <v>5.3199999999999997E-2</v>
      </c>
      <c r="F31" s="313"/>
      <c r="G31" s="314"/>
      <c r="H31" s="315"/>
      <c r="I31" s="307"/>
      <c r="J31" s="316"/>
      <c r="K31" s="307"/>
      <c r="M31" s="308" t="s">
        <v>982</v>
      </c>
      <c r="O31" s="293"/>
    </row>
    <row r="32" spans="1:80" x14ac:dyDescent="0.2">
      <c r="A32" s="294">
        <v>10</v>
      </c>
      <c r="B32" s="295" t="s">
        <v>786</v>
      </c>
      <c r="C32" s="296" t="s">
        <v>787</v>
      </c>
      <c r="D32" s="297" t="s">
        <v>195</v>
      </c>
      <c r="E32" s="298">
        <v>29.26</v>
      </c>
      <c r="F32" s="298">
        <v>0</v>
      </c>
      <c r="G32" s="299">
        <f>E32*F32</f>
        <v>0</v>
      </c>
      <c r="H32" s="300">
        <v>5.0000000000000001E-4</v>
      </c>
      <c r="I32" s="301">
        <f>E32*H32</f>
        <v>1.4630000000000001E-2</v>
      </c>
      <c r="J32" s="300">
        <v>0</v>
      </c>
      <c r="K32" s="301">
        <f>E32*J32</f>
        <v>0</v>
      </c>
      <c r="O32" s="293">
        <v>2</v>
      </c>
      <c r="AA32" s="262">
        <v>1</v>
      </c>
      <c r="AB32" s="262">
        <v>1</v>
      </c>
      <c r="AC32" s="262">
        <v>1</v>
      </c>
      <c r="AZ32" s="262">
        <v>1</v>
      </c>
      <c r="BA32" s="262">
        <f>IF(AZ32=1,G32,0)</f>
        <v>0</v>
      </c>
      <c r="BB32" s="262">
        <f>IF(AZ32=2,G32,0)</f>
        <v>0</v>
      </c>
      <c r="BC32" s="262">
        <f>IF(AZ32=3,G32,0)</f>
        <v>0</v>
      </c>
      <c r="BD32" s="262">
        <f>IF(AZ32=4,G32,0)</f>
        <v>0</v>
      </c>
      <c r="BE32" s="262">
        <f>IF(AZ32=5,G32,0)</f>
        <v>0</v>
      </c>
      <c r="CA32" s="293">
        <v>1</v>
      </c>
      <c r="CB32" s="293">
        <v>1</v>
      </c>
    </row>
    <row r="33" spans="1:80" x14ac:dyDescent="0.2">
      <c r="A33" s="302"/>
      <c r="B33" s="303"/>
      <c r="C33" s="304" t="s">
        <v>788</v>
      </c>
      <c r="D33" s="305"/>
      <c r="E33" s="305"/>
      <c r="F33" s="305"/>
      <c r="G33" s="306"/>
      <c r="I33" s="307"/>
      <c r="K33" s="307"/>
      <c r="L33" s="308" t="s">
        <v>788</v>
      </c>
      <c r="O33" s="293">
        <v>3</v>
      </c>
    </row>
    <row r="34" spans="1:80" x14ac:dyDescent="0.2">
      <c r="A34" s="302"/>
      <c r="B34" s="309"/>
      <c r="C34" s="310" t="s">
        <v>983</v>
      </c>
      <c r="D34" s="311"/>
      <c r="E34" s="312">
        <v>29.26</v>
      </c>
      <c r="F34" s="313"/>
      <c r="G34" s="314"/>
      <c r="H34" s="315"/>
      <c r="I34" s="307"/>
      <c r="J34" s="316"/>
      <c r="K34" s="307"/>
      <c r="M34" s="308" t="s">
        <v>983</v>
      </c>
      <c r="O34" s="293"/>
    </row>
    <row r="35" spans="1:80" x14ac:dyDescent="0.2">
      <c r="A35" s="317"/>
      <c r="B35" s="318" t="s">
        <v>101</v>
      </c>
      <c r="C35" s="319" t="s">
        <v>406</v>
      </c>
      <c r="D35" s="320"/>
      <c r="E35" s="321"/>
      <c r="F35" s="322"/>
      <c r="G35" s="323">
        <f>SUM(G22:G34)</f>
        <v>0</v>
      </c>
      <c r="H35" s="324"/>
      <c r="I35" s="325">
        <f>SUM(I22:I34)</f>
        <v>4.9536941880000001</v>
      </c>
      <c r="J35" s="324"/>
      <c r="K35" s="325">
        <f>SUM(K22:K34)</f>
        <v>0</v>
      </c>
      <c r="O35" s="293">
        <v>4</v>
      </c>
      <c r="BA35" s="326">
        <f>SUM(BA22:BA34)</f>
        <v>0</v>
      </c>
      <c r="BB35" s="326">
        <f>SUM(BB22:BB34)</f>
        <v>0</v>
      </c>
      <c r="BC35" s="326">
        <f>SUM(BC22:BC34)</f>
        <v>0</v>
      </c>
      <c r="BD35" s="326">
        <f>SUM(BD22:BD34)</f>
        <v>0</v>
      </c>
      <c r="BE35" s="326">
        <f>SUM(BE22:BE34)</f>
        <v>0</v>
      </c>
    </row>
    <row r="36" spans="1:80" x14ac:dyDescent="0.2">
      <c r="A36" s="283" t="s">
        <v>97</v>
      </c>
      <c r="B36" s="284" t="s">
        <v>426</v>
      </c>
      <c r="C36" s="285" t="s">
        <v>790</v>
      </c>
      <c r="D36" s="286"/>
      <c r="E36" s="287"/>
      <c r="F36" s="287"/>
      <c r="G36" s="288"/>
      <c r="H36" s="289"/>
      <c r="I36" s="290"/>
      <c r="J36" s="291"/>
      <c r="K36" s="292"/>
      <c r="O36" s="293">
        <v>1</v>
      </c>
    </row>
    <row r="37" spans="1:80" x14ac:dyDescent="0.2">
      <c r="A37" s="294">
        <v>11</v>
      </c>
      <c r="B37" s="295" t="s">
        <v>984</v>
      </c>
      <c r="C37" s="296" t="s">
        <v>985</v>
      </c>
      <c r="D37" s="297" t="s">
        <v>227</v>
      </c>
      <c r="E37" s="298">
        <v>2.2200000000000001E-2</v>
      </c>
      <c r="F37" s="298">
        <v>0</v>
      </c>
      <c r="G37" s="299">
        <f>E37*F37</f>
        <v>0</v>
      </c>
      <c r="H37" s="300">
        <v>1.9539999999999998E-2</v>
      </c>
      <c r="I37" s="301">
        <f>E37*H37</f>
        <v>4.33788E-4</v>
      </c>
      <c r="J37" s="300">
        <v>0</v>
      </c>
      <c r="K37" s="301">
        <f>E37*J37</f>
        <v>0</v>
      </c>
      <c r="O37" s="293">
        <v>2</v>
      </c>
      <c r="AA37" s="262">
        <v>1</v>
      </c>
      <c r="AB37" s="262">
        <v>1</v>
      </c>
      <c r="AC37" s="262">
        <v>1</v>
      </c>
      <c r="AZ37" s="262">
        <v>1</v>
      </c>
      <c r="BA37" s="262">
        <f>IF(AZ37=1,G37,0)</f>
        <v>0</v>
      </c>
      <c r="BB37" s="262">
        <f>IF(AZ37=2,G37,0)</f>
        <v>0</v>
      </c>
      <c r="BC37" s="262">
        <f>IF(AZ37=3,G37,0)</f>
        <v>0</v>
      </c>
      <c r="BD37" s="262">
        <f>IF(AZ37=4,G37,0)</f>
        <v>0</v>
      </c>
      <c r="BE37" s="262">
        <f>IF(AZ37=5,G37,0)</f>
        <v>0</v>
      </c>
      <c r="CA37" s="293">
        <v>1</v>
      </c>
      <c r="CB37" s="293">
        <v>1</v>
      </c>
    </row>
    <row r="38" spans="1:80" x14ac:dyDescent="0.2">
      <c r="A38" s="302"/>
      <c r="B38" s="309"/>
      <c r="C38" s="310" t="s">
        <v>986</v>
      </c>
      <c r="D38" s="311"/>
      <c r="E38" s="312">
        <v>2.2200000000000001E-2</v>
      </c>
      <c r="F38" s="313"/>
      <c r="G38" s="314"/>
      <c r="H38" s="315"/>
      <c r="I38" s="307"/>
      <c r="J38" s="316"/>
      <c r="K38" s="307"/>
      <c r="M38" s="308" t="s">
        <v>986</v>
      </c>
      <c r="O38" s="293"/>
    </row>
    <row r="39" spans="1:80" ht="22.5" x14ac:dyDescent="0.2">
      <c r="A39" s="294">
        <v>12</v>
      </c>
      <c r="B39" s="295" t="s">
        <v>987</v>
      </c>
      <c r="C39" s="296" t="s">
        <v>988</v>
      </c>
      <c r="D39" s="297" t="s">
        <v>227</v>
      </c>
      <c r="E39" s="298">
        <v>0.23580000000000001</v>
      </c>
      <c r="F39" s="298">
        <v>0</v>
      </c>
      <c r="G39" s="299">
        <f>E39*F39</f>
        <v>0</v>
      </c>
      <c r="H39" s="300">
        <v>1.09954</v>
      </c>
      <c r="I39" s="301">
        <f>E39*H39</f>
        <v>0.25927153200000003</v>
      </c>
      <c r="J39" s="300">
        <v>0</v>
      </c>
      <c r="K39" s="301">
        <f>E39*J39</f>
        <v>0</v>
      </c>
      <c r="O39" s="293">
        <v>2</v>
      </c>
      <c r="AA39" s="262">
        <v>1</v>
      </c>
      <c r="AB39" s="262">
        <v>1</v>
      </c>
      <c r="AC39" s="262">
        <v>1</v>
      </c>
      <c r="AZ39" s="262">
        <v>1</v>
      </c>
      <c r="BA39" s="262">
        <f>IF(AZ39=1,G39,0)</f>
        <v>0</v>
      </c>
      <c r="BB39" s="262">
        <f>IF(AZ39=2,G39,0)</f>
        <v>0</v>
      </c>
      <c r="BC39" s="262">
        <f>IF(AZ39=3,G39,0)</f>
        <v>0</v>
      </c>
      <c r="BD39" s="262">
        <f>IF(AZ39=4,G39,0)</f>
        <v>0</v>
      </c>
      <c r="BE39" s="262">
        <f>IF(AZ39=5,G39,0)</f>
        <v>0</v>
      </c>
      <c r="CA39" s="293">
        <v>1</v>
      </c>
      <c r="CB39" s="293">
        <v>1</v>
      </c>
    </row>
    <row r="40" spans="1:80" x14ac:dyDescent="0.2">
      <c r="A40" s="302"/>
      <c r="B40" s="303"/>
      <c r="C40" s="304" t="s">
        <v>989</v>
      </c>
      <c r="D40" s="305"/>
      <c r="E40" s="305"/>
      <c r="F40" s="305"/>
      <c r="G40" s="306"/>
      <c r="I40" s="307"/>
      <c r="K40" s="307"/>
      <c r="L40" s="308" t="s">
        <v>989</v>
      </c>
      <c r="O40" s="293">
        <v>3</v>
      </c>
    </row>
    <row r="41" spans="1:80" x14ac:dyDescent="0.2">
      <c r="A41" s="302"/>
      <c r="B41" s="303"/>
      <c r="C41" s="304" t="s">
        <v>990</v>
      </c>
      <c r="D41" s="305"/>
      <c r="E41" s="305"/>
      <c r="F41" s="305"/>
      <c r="G41" s="306"/>
      <c r="I41" s="307"/>
      <c r="K41" s="307"/>
      <c r="L41" s="308" t="s">
        <v>990</v>
      </c>
      <c r="O41" s="293">
        <v>3</v>
      </c>
    </row>
    <row r="42" spans="1:80" x14ac:dyDescent="0.2">
      <c r="A42" s="302"/>
      <c r="B42" s="309"/>
      <c r="C42" s="310" t="s">
        <v>991</v>
      </c>
      <c r="D42" s="311"/>
      <c r="E42" s="312">
        <v>0.23580000000000001</v>
      </c>
      <c r="F42" s="313"/>
      <c r="G42" s="314"/>
      <c r="H42" s="315"/>
      <c r="I42" s="307"/>
      <c r="J42" s="316"/>
      <c r="K42" s="307"/>
      <c r="M42" s="308" t="s">
        <v>991</v>
      </c>
      <c r="O42" s="293"/>
    </row>
    <row r="43" spans="1:80" ht="22.5" x14ac:dyDescent="0.2">
      <c r="A43" s="294">
        <v>13</v>
      </c>
      <c r="B43" s="295" t="s">
        <v>992</v>
      </c>
      <c r="C43" s="296" t="s">
        <v>993</v>
      </c>
      <c r="D43" s="297" t="s">
        <v>227</v>
      </c>
      <c r="E43" s="298">
        <v>0.44059999999999999</v>
      </c>
      <c r="F43" s="298">
        <v>0</v>
      </c>
      <c r="G43" s="299">
        <f>E43*F43</f>
        <v>0</v>
      </c>
      <c r="H43" s="300">
        <v>1.09954</v>
      </c>
      <c r="I43" s="301">
        <f>E43*H43</f>
        <v>0.48445732399999997</v>
      </c>
      <c r="J43" s="300">
        <v>0</v>
      </c>
      <c r="K43" s="301">
        <f>E43*J43</f>
        <v>0</v>
      </c>
      <c r="O43" s="293">
        <v>2</v>
      </c>
      <c r="AA43" s="262">
        <v>1</v>
      </c>
      <c r="AB43" s="262">
        <v>1</v>
      </c>
      <c r="AC43" s="262">
        <v>1</v>
      </c>
      <c r="AZ43" s="262">
        <v>1</v>
      </c>
      <c r="BA43" s="262">
        <f>IF(AZ43=1,G43,0)</f>
        <v>0</v>
      </c>
      <c r="BB43" s="262">
        <f>IF(AZ43=2,G43,0)</f>
        <v>0</v>
      </c>
      <c r="BC43" s="262">
        <f>IF(AZ43=3,G43,0)</f>
        <v>0</v>
      </c>
      <c r="BD43" s="262">
        <f>IF(AZ43=4,G43,0)</f>
        <v>0</v>
      </c>
      <c r="BE43" s="262">
        <f>IF(AZ43=5,G43,0)</f>
        <v>0</v>
      </c>
      <c r="CA43" s="293">
        <v>1</v>
      </c>
      <c r="CB43" s="293">
        <v>1</v>
      </c>
    </row>
    <row r="44" spans="1:80" x14ac:dyDescent="0.2">
      <c r="A44" s="302"/>
      <c r="B44" s="303"/>
      <c r="C44" s="304" t="s">
        <v>990</v>
      </c>
      <c r="D44" s="305"/>
      <c r="E44" s="305"/>
      <c r="F44" s="305"/>
      <c r="G44" s="306"/>
      <c r="I44" s="307"/>
      <c r="K44" s="307"/>
      <c r="L44" s="308" t="s">
        <v>990</v>
      </c>
      <c r="O44" s="293">
        <v>3</v>
      </c>
    </row>
    <row r="45" spans="1:80" x14ac:dyDescent="0.2">
      <c r="A45" s="302"/>
      <c r="B45" s="309"/>
      <c r="C45" s="310" t="s">
        <v>994</v>
      </c>
      <c r="D45" s="311"/>
      <c r="E45" s="312">
        <v>0.19939999999999999</v>
      </c>
      <c r="F45" s="313"/>
      <c r="G45" s="314"/>
      <c r="H45" s="315"/>
      <c r="I45" s="307"/>
      <c r="J45" s="316"/>
      <c r="K45" s="307"/>
      <c r="M45" s="308" t="s">
        <v>994</v>
      </c>
      <c r="O45" s="293"/>
    </row>
    <row r="46" spans="1:80" x14ac:dyDescent="0.2">
      <c r="A46" s="302"/>
      <c r="B46" s="309"/>
      <c r="C46" s="310" t="s">
        <v>995</v>
      </c>
      <c r="D46" s="311"/>
      <c r="E46" s="312">
        <v>0.2412</v>
      </c>
      <c r="F46" s="313"/>
      <c r="G46" s="314"/>
      <c r="H46" s="315"/>
      <c r="I46" s="307"/>
      <c r="J46" s="316"/>
      <c r="K46" s="307"/>
      <c r="M46" s="308" t="s">
        <v>995</v>
      </c>
      <c r="O46" s="293"/>
    </row>
    <row r="47" spans="1:80" x14ac:dyDescent="0.2">
      <c r="A47" s="294">
        <v>14</v>
      </c>
      <c r="B47" s="295" t="s">
        <v>996</v>
      </c>
      <c r="C47" s="296" t="s">
        <v>997</v>
      </c>
      <c r="D47" s="297" t="s">
        <v>227</v>
      </c>
      <c r="E47" s="298">
        <v>2.2200000000000001E-2</v>
      </c>
      <c r="F47" s="298">
        <v>0</v>
      </c>
      <c r="G47" s="299">
        <f>E47*F47</f>
        <v>0</v>
      </c>
      <c r="H47" s="300">
        <v>1</v>
      </c>
      <c r="I47" s="301">
        <f>E47*H47</f>
        <v>2.2200000000000001E-2</v>
      </c>
      <c r="J47" s="300"/>
      <c r="K47" s="301">
        <f>E47*J47</f>
        <v>0</v>
      </c>
      <c r="O47" s="293">
        <v>2</v>
      </c>
      <c r="AA47" s="262">
        <v>3</v>
      </c>
      <c r="AB47" s="262">
        <v>1</v>
      </c>
      <c r="AC47" s="262">
        <v>13233642</v>
      </c>
      <c r="AZ47" s="262">
        <v>1</v>
      </c>
      <c r="BA47" s="262">
        <f>IF(AZ47=1,G47,0)</f>
        <v>0</v>
      </c>
      <c r="BB47" s="262">
        <f>IF(AZ47=2,G47,0)</f>
        <v>0</v>
      </c>
      <c r="BC47" s="262">
        <f>IF(AZ47=3,G47,0)</f>
        <v>0</v>
      </c>
      <c r="BD47" s="262">
        <f>IF(AZ47=4,G47,0)</f>
        <v>0</v>
      </c>
      <c r="BE47" s="262">
        <f>IF(AZ47=5,G47,0)</f>
        <v>0</v>
      </c>
      <c r="CA47" s="293">
        <v>3</v>
      </c>
      <c r="CB47" s="293">
        <v>1</v>
      </c>
    </row>
    <row r="48" spans="1:80" x14ac:dyDescent="0.2">
      <c r="A48" s="302"/>
      <c r="B48" s="303"/>
      <c r="C48" s="304" t="s">
        <v>998</v>
      </c>
      <c r="D48" s="305"/>
      <c r="E48" s="305"/>
      <c r="F48" s="305"/>
      <c r="G48" s="306"/>
      <c r="I48" s="307"/>
      <c r="K48" s="307"/>
      <c r="L48" s="308" t="s">
        <v>998</v>
      </c>
      <c r="O48" s="293">
        <v>3</v>
      </c>
    </row>
    <row r="49" spans="1:80" x14ac:dyDescent="0.2">
      <c r="A49" s="302"/>
      <c r="B49" s="303"/>
      <c r="C49" s="304" t="s">
        <v>990</v>
      </c>
      <c r="D49" s="305"/>
      <c r="E49" s="305"/>
      <c r="F49" s="305"/>
      <c r="G49" s="306"/>
      <c r="I49" s="307"/>
      <c r="K49" s="307"/>
      <c r="L49" s="308" t="s">
        <v>990</v>
      </c>
      <c r="O49" s="293">
        <v>3</v>
      </c>
    </row>
    <row r="50" spans="1:80" x14ac:dyDescent="0.2">
      <c r="A50" s="302"/>
      <c r="B50" s="309"/>
      <c r="C50" s="310" t="s">
        <v>999</v>
      </c>
      <c r="D50" s="311"/>
      <c r="E50" s="312">
        <v>2.2200000000000001E-2</v>
      </c>
      <c r="F50" s="313"/>
      <c r="G50" s="314"/>
      <c r="H50" s="315"/>
      <c r="I50" s="307"/>
      <c r="J50" s="316"/>
      <c r="K50" s="307"/>
      <c r="M50" s="308" t="s">
        <v>999</v>
      </c>
      <c r="O50" s="293"/>
    </row>
    <row r="51" spans="1:80" x14ac:dyDescent="0.2">
      <c r="A51" s="317"/>
      <c r="B51" s="318" t="s">
        <v>101</v>
      </c>
      <c r="C51" s="319" t="s">
        <v>791</v>
      </c>
      <c r="D51" s="320"/>
      <c r="E51" s="321"/>
      <c r="F51" s="322"/>
      <c r="G51" s="323">
        <f>SUM(G36:G50)</f>
        <v>0</v>
      </c>
      <c r="H51" s="324"/>
      <c r="I51" s="325">
        <f>SUM(I36:I50)</f>
        <v>0.76636264399999998</v>
      </c>
      <c r="J51" s="324"/>
      <c r="K51" s="325">
        <f>SUM(K36:K50)</f>
        <v>0</v>
      </c>
      <c r="O51" s="293">
        <v>4</v>
      </c>
      <c r="BA51" s="326">
        <f>SUM(BA36:BA50)</f>
        <v>0</v>
      </c>
      <c r="BB51" s="326">
        <f>SUM(BB36:BB50)</f>
        <v>0</v>
      </c>
      <c r="BC51" s="326">
        <f>SUM(BC36:BC50)</f>
        <v>0</v>
      </c>
      <c r="BD51" s="326">
        <f>SUM(BD36:BD50)</f>
        <v>0</v>
      </c>
      <c r="BE51" s="326">
        <f>SUM(BE36:BE50)</f>
        <v>0</v>
      </c>
    </row>
    <row r="52" spans="1:80" x14ac:dyDescent="0.2">
      <c r="A52" s="283" t="s">
        <v>97</v>
      </c>
      <c r="B52" s="284" t="s">
        <v>204</v>
      </c>
      <c r="C52" s="285" t="s">
        <v>205</v>
      </c>
      <c r="D52" s="286"/>
      <c r="E52" s="287"/>
      <c r="F52" s="287"/>
      <c r="G52" s="288"/>
      <c r="H52" s="289"/>
      <c r="I52" s="290"/>
      <c r="J52" s="291"/>
      <c r="K52" s="292"/>
      <c r="O52" s="293">
        <v>1</v>
      </c>
    </row>
    <row r="53" spans="1:80" ht="22.5" x14ac:dyDescent="0.2">
      <c r="A53" s="294">
        <v>15</v>
      </c>
      <c r="B53" s="295" t="s">
        <v>1000</v>
      </c>
      <c r="C53" s="296" t="s">
        <v>1001</v>
      </c>
      <c r="D53" s="297" t="s">
        <v>195</v>
      </c>
      <c r="E53" s="298">
        <v>13.824999999999999</v>
      </c>
      <c r="F53" s="298">
        <v>0</v>
      </c>
      <c r="G53" s="299">
        <f>E53*F53</f>
        <v>0</v>
      </c>
      <c r="H53" s="300">
        <v>2.5829999999999999E-2</v>
      </c>
      <c r="I53" s="301">
        <f>E53*H53</f>
        <v>0.35709974999999994</v>
      </c>
      <c r="J53" s="300">
        <v>0</v>
      </c>
      <c r="K53" s="301">
        <f>E53*J53</f>
        <v>0</v>
      </c>
      <c r="O53" s="293">
        <v>2</v>
      </c>
      <c r="AA53" s="262">
        <v>1</v>
      </c>
      <c r="AB53" s="262">
        <v>0</v>
      </c>
      <c r="AC53" s="262">
        <v>0</v>
      </c>
      <c r="AZ53" s="262">
        <v>1</v>
      </c>
      <c r="BA53" s="262">
        <f>IF(AZ53=1,G53,0)</f>
        <v>0</v>
      </c>
      <c r="BB53" s="262">
        <f>IF(AZ53=2,G53,0)</f>
        <v>0</v>
      </c>
      <c r="BC53" s="262">
        <f>IF(AZ53=3,G53,0)</f>
        <v>0</v>
      </c>
      <c r="BD53" s="262">
        <f>IF(AZ53=4,G53,0)</f>
        <v>0</v>
      </c>
      <c r="BE53" s="262">
        <f>IF(AZ53=5,G53,0)</f>
        <v>0</v>
      </c>
      <c r="CA53" s="293">
        <v>1</v>
      </c>
      <c r="CB53" s="293">
        <v>0</v>
      </c>
    </row>
    <row r="54" spans="1:80" x14ac:dyDescent="0.2">
      <c r="A54" s="302"/>
      <c r="B54" s="303"/>
      <c r="C54" s="304" t="s">
        <v>1002</v>
      </c>
      <c r="D54" s="305"/>
      <c r="E54" s="305"/>
      <c r="F54" s="305"/>
      <c r="G54" s="306"/>
      <c r="I54" s="307"/>
      <c r="K54" s="307"/>
      <c r="L54" s="308" t="s">
        <v>1002</v>
      </c>
      <c r="O54" s="293">
        <v>3</v>
      </c>
    </row>
    <row r="55" spans="1:80" x14ac:dyDescent="0.2">
      <c r="A55" s="302"/>
      <c r="B55" s="309"/>
      <c r="C55" s="310" t="s">
        <v>1003</v>
      </c>
      <c r="D55" s="311"/>
      <c r="E55" s="312">
        <v>13.824999999999999</v>
      </c>
      <c r="F55" s="313"/>
      <c r="G55" s="314"/>
      <c r="H55" s="315"/>
      <c r="I55" s="307"/>
      <c r="J55" s="316"/>
      <c r="K55" s="307"/>
      <c r="M55" s="308" t="s">
        <v>1003</v>
      </c>
      <c r="O55" s="293"/>
    </row>
    <row r="56" spans="1:80" x14ac:dyDescent="0.2">
      <c r="A56" s="317"/>
      <c r="B56" s="318" t="s">
        <v>101</v>
      </c>
      <c r="C56" s="319" t="s">
        <v>206</v>
      </c>
      <c r="D56" s="320"/>
      <c r="E56" s="321"/>
      <c r="F56" s="322"/>
      <c r="G56" s="323">
        <f>SUM(G52:G55)</f>
        <v>0</v>
      </c>
      <c r="H56" s="324"/>
      <c r="I56" s="325">
        <f>SUM(I52:I55)</f>
        <v>0.35709974999999994</v>
      </c>
      <c r="J56" s="324"/>
      <c r="K56" s="325">
        <f>SUM(K52:K55)</f>
        <v>0</v>
      </c>
      <c r="O56" s="293">
        <v>4</v>
      </c>
      <c r="BA56" s="326">
        <f>SUM(BA52:BA55)</f>
        <v>0</v>
      </c>
      <c r="BB56" s="326">
        <f>SUM(BB52:BB55)</f>
        <v>0</v>
      </c>
      <c r="BC56" s="326">
        <f>SUM(BC52:BC55)</f>
        <v>0</v>
      </c>
      <c r="BD56" s="326">
        <f>SUM(BD52:BD55)</f>
        <v>0</v>
      </c>
      <c r="BE56" s="326">
        <f>SUM(BE52:BE55)</f>
        <v>0</v>
      </c>
    </row>
    <row r="57" spans="1:80" x14ac:dyDescent="0.2">
      <c r="A57" s="283" t="s">
        <v>97</v>
      </c>
      <c r="B57" s="284" t="s">
        <v>846</v>
      </c>
      <c r="C57" s="285" t="s">
        <v>847</v>
      </c>
      <c r="D57" s="286"/>
      <c r="E57" s="287"/>
      <c r="F57" s="287"/>
      <c r="G57" s="288"/>
      <c r="H57" s="289"/>
      <c r="I57" s="290"/>
      <c r="J57" s="291"/>
      <c r="K57" s="292"/>
      <c r="O57" s="293">
        <v>1</v>
      </c>
    </row>
    <row r="58" spans="1:80" x14ac:dyDescent="0.2">
      <c r="A58" s="294">
        <v>16</v>
      </c>
      <c r="B58" s="295" t="s">
        <v>1004</v>
      </c>
      <c r="C58" s="296" t="s">
        <v>1005</v>
      </c>
      <c r="D58" s="297" t="s">
        <v>265</v>
      </c>
      <c r="E58" s="298">
        <v>2</v>
      </c>
      <c r="F58" s="298">
        <v>0</v>
      </c>
      <c r="G58" s="299">
        <f>E58*F58</f>
        <v>0</v>
      </c>
      <c r="H58" s="300">
        <v>4.4900000000000001E-3</v>
      </c>
      <c r="I58" s="301">
        <f>E58*H58</f>
        <v>8.9800000000000001E-3</v>
      </c>
      <c r="J58" s="300">
        <v>0</v>
      </c>
      <c r="K58" s="301">
        <f>E58*J58</f>
        <v>0</v>
      </c>
      <c r="O58" s="293">
        <v>2</v>
      </c>
      <c r="AA58" s="262">
        <v>1</v>
      </c>
      <c r="AB58" s="262">
        <v>1</v>
      </c>
      <c r="AC58" s="262">
        <v>1</v>
      </c>
      <c r="AZ58" s="262">
        <v>1</v>
      </c>
      <c r="BA58" s="262">
        <f>IF(AZ58=1,G58,0)</f>
        <v>0</v>
      </c>
      <c r="BB58" s="262">
        <f>IF(AZ58=2,G58,0)</f>
        <v>0</v>
      </c>
      <c r="BC58" s="262">
        <f>IF(AZ58=3,G58,0)</f>
        <v>0</v>
      </c>
      <c r="BD58" s="262">
        <f>IF(AZ58=4,G58,0)</f>
        <v>0</v>
      </c>
      <c r="BE58" s="262">
        <f>IF(AZ58=5,G58,0)</f>
        <v>0</v>
      </c>
      <c r="CA58" s="293">
        <v>1</v>
      </c>
      <c r="CB58" s="293">
        <v>1</v>
      </c>
    </row>
    <row r="59" spans="1:80" x14ac:dyDescent="0.2">
      <c r="A59" s="302"/>
      <c r="B59" s="303"/>
      <c r="C59" s="304" t="s">
        <v>851</v>
      </c>
      <c r="D59" s="305"/>
      <c r="E59" s="305"/>
      <c r="F59" s="305"/>
      <c r="G59" s="306"/>
      <c r="I59" s="307"/>
      <c r="K59" s="307"/>
      <c r="L59" s="308" t="s">
        <v>851</v>
      </c>
      <c r="O59" s="293">
        <v>3</v>
      </c>
    </row>
    <row r="60" spans="1:80" x14ac:dyDescent="0.2">
      <c r="A60" s="302"/>
      <c r="B60" s="309"/>
      <c r="C60" s="310" t="s">
        <v>154</v>
      </c>
      <c r="D60" s="311"/>
      <c r="E60" s="312">
        <v>2</v>
      </c>
      <c r="F60" s="313"/>
      <c r="G60" s="314"/>
      <c r="H60" s="315"/>
      <c r="I60" s="307"/>
      <c r="J60" s="316"/>
      <c r="K60" s="307"/>
      <c r="M60" s="308">
        <v>2</v>
      </c>
      <c r="O60" s="293"/>
    </row>
    <row r="61" spans="1:80" x14ac:dyDescent="0.2">
      <c r="A61" s="294">
        <v>17</v>
      </c>
      <c r="B61" s="295" t="s">
        <v>1006</v>
      </c>
      <c r="C61" s="296" t="s">
        <v>1007</v>
      </c>
      <c r="D61" s="297" t="s">
        <v>265</v>
      </c>
      <c r="E61" s="298">
        <v>2</v>
      </c>
      <c r="F61" s="298">
        <v>0</v>
      </c>
      <c r="G61" s="299">
        <f>E61*F61</f>
        <v>0</v>
      </c>
      <c r="H61" s="300">
        <v>4.4900000000000001E-3</v>
      </c>
      <c r="I61" s="301">
        <f>E61*H61</f>
        <v>8.9800000000000001E-3</v>
      </c>
      <c r="J61" s="300">
        <v>0</v>
      </c>
      <c r="K61" s="301">
        <f>E61*J61</f>
        <v>0</v>
      </c>
      <c r="O61" s="293">
        <v>2</v>
      </c>
      <c r="AA61" s="262">
        <v>1</v>
      </c>
      <c r="AB61" s="262">
        <v>0</v>
      </c>
      <c r="AC61" s="262">
        <v>0</v>
      </c>
      <c r="AZ61" s="262">
        <v>1</v>
      </c>
      <c r="BA61" s="262">
        <f>IF(AZ61=1,G61,0)</f>
        <v>0</v>
      </c>
      <c r="BB61" s="262">
        <f>IF(AZ61=2,G61,0)</f>
        <v>0</v>
      </c>
      <c r="BC61" s="262">
        <f>IF(AZ61=3,G61,0)</f>
        <v>0</v>
      </c>
      <c r="BD61" s="262">
        <f>IF(AZ61=4,G61,0)</f>
        <v>0</v>
      </c>
      <c r="BE61" s="262">
        <f>IF(AZ61=5,G61,0)</f>
        <v>0</v>
      </c>
      <c r="CA61" s="293">
        <v>1</v>
      </c>
      <c r="CB61" s="293">
        <v>0</v>
      </c>
    </row>
    <row r="62" spans="1:80" x14ac:dyDescent="0.2">
      <c r="A62" s="302"/>
      <c r="B62" s="303"/>
      <c r="C62" s="304" t="s">
        <v>854</v>
      </c>
      <c r="D62" s="305"/>
      <c r="E62" s="305"/>
      <c r="F62" s="305"/>
      <c r="G62" s="306"/>
      <c r="I62" s="307"/>
      <c r="K62" s="307"/>
      <c r="L62" s="308" t="s">
        <v>854</v>
      </c>
      <c r="O62" s="293">
        <v>3</v>
      </c>
    </row>
    <row r="63" spans="1:80" x14ac:dyDescent="0.2">
      <c r="A63" s="302"/>
      <c r="B63" s="309"/>
      <c r="C63" s="310" t="s">
        <v>154</v>
      </c>
      <c r="D63" s="311"/>
      <c r="E63" s="312">
        <v>2</v>
      </c>
      <c r="F63" s="313"/>
      <c r="G63" s="314"/>
      <c r="H63" s="315"/>
      <c r="I63" s="307"/>
      <c r="J63" s="316"/>
      <c r="K63" s="307"/>
      <c r="M63" s="308">
        <v>2</v>
      </c>
      <c r="O63" s="293"/>
    </row>
    <row r="64" spans="1:80" x14ac:dyDescent="0.2">
      <c r="A64" s="317"/>
      <c r="B64" s="318" t="s">
        <v>101</v>
      </c>
      <c r="C64" s="319" t="s">
        <v>848</v>
      </c>
      <c r="D64" s="320"/>
      <c r="E64" s="321"/>
      <c r="F64" s="322"/>
      <c r="G64" s="323">
        <f>SUM(G57:G63)</f>
        <v>0</v>
      </c>
      <c r="H64" s="324"/>
      <c r="I64" s="325">
        <f>SUM(I57:I63)</f>
        <v>1.796E-2</v>
      </c>
      <c r="J64" s="324"/>
      <c r="K64" s="325">
        <f>SUM(K57:K63)</f>
        <v>0</v>
      </c>
      <c r="O64" s="293">
        <v>4</v>
      </c>
      <c r="BA64" s="326">
        <f>SUM(BA57:BA63)</f>
        <v>0</v>
      </c>
      <c r="BB64" s="326">
        <f>SUM(BB57:BB63)</f>
        <v>0</v>
      </c>
      <c r="BC64" s="326">
        <f>SUM(BC57:BC63)</f>
        <v>0</v>
      </c>
      <c r="BD64" s="326">
        <f>SUM(BD57:BD63)</f>
        <v>0</v>
      </c>
      <c r="BE64" s="326">
        <f>SUM(BE57:BE63)</f>
        <v>0</v>
      </c>
    </row>
    <row r="65" spans="1:80" x14ac:dyDescent="0.2">
      <c r="A65" s="283" t="s">
        <v>97</v>
      </c>
      <c r="B65" s="284" t="s">
        <v>855</v>
      </c>
      <c r="C65" s="285" t="s">
        <v>856</v>
      </c>
      <c r="D65" s="286"/>
      <c r="E65" s="287"/>
      <c r="F65" s="287"/>
      <c r="G65" s="288"/>
      <c r="H65" s="289"/>
      <c r="I65" s="290"/>
      <c r="J65" s="291"/>
      <c r="K65" s="292"/>
      <c r="O65" s="293">
        <v>1</v>
      </c>
    </row>
    <row r="66" spans="1:80" x14ac:dyDescent="0.2">
      <c r="A66" s="294">
        <v>18</v>
      </c>
      <c r="B66" s="295" t="s">
        <v>858</v>
      </c>
      <c r="C66" s="296" t="s">
        <v>859</v>
      </c>
      <c r="D66" s="297" t="s">
        <v>233</v>
      </c>
      <c r="E66" s="298">
        <v>4.18</v>
      </c>
      <c r="F66" s="298">
        <v>0</v>
      </c>
      <c r="G66" s="299">
        <f>E66*F66</f>
        <v>0</v>
      </c>
      <c r="H66" s="300">
        <v>1.6</v>
      </c>
      <c r="I66" s="301">
        <f>E66*H66</f>
        <v>6.6879999999999997</v>
      </c>
      <c r="J66" s="300">
        <v>0</v>
      </c>
      <c r="K66" s="301">
        <f>E66*J66</f>
        <v>0</v>
      </c>
      <c r="O66" s="293">
        <v>2</v>
      </c>
      <c r="AA66" s="262">
        <v>1</v>
      </c>
      <c r="AB66" s="262">
        <v>0</v>
      </c>
      <c r="AC66" s="262">
        <v>0</v>
      </c>
      <c r="AZ66" s="262">
        <v>1</v>
      </c>
      <c r="BA66" s="262">
        <f>IF(AZ66=1,G66,0)</f>
        <v>0</v>
      </c>
      <c r="BB66" s="262">
        <f>IF(AZ66=2,G66,0)</f>
        <v>0</v>
      </c>
      <c r="BC66" s="262">
        <f>IF(AZ66=3,G66,0)</f>
        <v>0</v>
      </c>
      <c r="BD66" s="262">
        <f>IF(AZ66=4,G66,0)</f>
        <v>0</v>
      </c>
      <c r="BE66" s="262">
        <f>IF(AZ66=5,G66,0)</f>
        <v>0</v>
      </c>
      <c r="CA66" s="293">
        <v>1</v>
      </c>
      <c r="CB66" s="293">
        <v>0</v>
      </c>
    </row>
    <row r="67" spans="1:80" x14ac:dyDescent="0.2">
      <c r="A67" s="302"/>
      <c r="B67" s="303"/>
      <c r="C67" s="304" t="s">
        <v>1008</v>
      </c>
      <c r="D67" s="305"/>
      <c r="E67" s="305"/>
      <c r="F67" s="305"/>
      <c r="G67" s="306"/>
      <c r="I67" s="307"/>
      <c r="K67" s="307"/>
      <c r="L67" s="308" t="s">
        <v>1008</v>
      </c>
      <c r="O67" s="293">
        <v>3</v>
      </c>
    </row>
    <row r="68" spans="1:80" x14ac:dyDescent="0.2">
      <c r="A68" s="302"/>
      <c r="B68" s="309"/>
      <c r="C68" s="310" t="s">
        <v>1009</v>
      </c>
      <c r="D68" s="311"/>
      <c r="E68" s="312">
        <v>4.18</v>
      </c>
      <c r="F68" s="313"/>
      <c r="G68" s="314"/>
      <c r="H68" s="315"/>
      <c r="I68" s="307"/>
      <c r="J68" s="316"/>
      <c r="K68" s="307"/>
      <c r="M68" s="308" t="s">
        <v>1009</v>
      </c>
      <c r="O68" s="293"/>
    </row>
    <row r="69" spans="1:80" x14ac:dyDescent="0.2">
      <c r="A69" s="317"/>
      <c r="B69" s="318" t="s">
        <v>101</v>
      </c>
      <c r="C69" s="319" t="s">
        <v>857</v>
      </c>
      <c r="D69" s="320"/>
      <c r="E69" s="321"/>
      <c r="F69" s="322"/>
      <c r="G69" s="323">
        <f>SUM(G65:G68)</f>
        <v>0</v>
      </c>
      <c r="H69" s="324"/>
      <c r="I69" s="325">
        <f>SUM(I65:I68)</f>
        <v>6.6879999999999997</v>
      </c>
      <c r="J69" s="324"/>
      <c r="K69" s="325">
        <f>SUM(K65:K68)</f>
        <v>0</v>
      </c>
      <c r="O69" s="293">
        <v>4</v>
      </c>
      <c r="BA69" s="326">
        <f>SUM(BA65:BA68)</f>
        <v>0</v>
      </c>
      <c r="BB69" s="326">
        <f>SUM(BB65:BB68)</f>
        <v>0</v>
      </c>
      <c r="BC69" s="326">
        <f>SUM(BC65:BC68)</f>
        <v>0</v>
      </c>
      <c r="BD69" s="326">
        <f>SUM(BD65:BD68)</f>
        <v>0</v>
      </c>
      <c r="BE69" s="326">
        <f>SUM(BE65:BE68)</f>
        <v>0</v>
      </c>
    </row>
    <row r="70" spans="1:80" x14ac:dyDescent="0.2">
      <c r="A70" s="283" t="s">
        <v>97</v>
      </c>
      <c r="B70" s="284" t="s">
        <v>216</v>
      </c>
      <c r="C70" s="285" t="s">
        <v>217</v>
      </c>
      <c r="D70" s="286"/>
      <c r="E70" s="287"/>
      <c r="F70" s="287"/>
      <c r="G70" s="288"/>
      <c r="H70" s="289"/>
      <c r="I70" s="290"/>
      <c r="J70" s="291"/>
      <c r="K70" s="292"/>
      <c r="O70" s="293">
        <v>1</v>
      </c>
    </row>
    <row r="71" spans="1:80" ht="22.5" x14ac:dyDescent="0.2">
      <c r="A71" s="294">
        <v>19</v>
      </c>
      <c r="B71" s="295" t="s">
        <v>1010</v>
      </c>
      <c r="C71" s="296" t="s">
        <v>1011</v>
      </c>
      <c r="D71" s="297" t="s">
        <v>202</v>
      </c>
      <c r="E71" s="298">
        <v>15.65</v>
      </c>
      <c r="F71" s="298">
        <v>0</v>
      </c>
      <c r="G71" s="299">
        <f>E71*F71</f>
        <v>0</v>
      </c>
      <c r="H71" s="300">
        <v>0.11693000000000001</v>
      </c>
      <c r="I71" s="301">
        <f>E71*H71</f>
        <v>1.8299545000000002</v>
      </c>
      <c r="J71" s="300">
        <v>0</v>
      </c>
      <c r="K71" s="301">
        <f>E71*J71</f>
        <v>0</v>
      </c>
      <c r="O71" s="293">
        <v>2</v>
      </c>
      <c r="AA71" s="262">
        <v>1</v>
      </c>
      <c r="AB71" s="262">
        <v>1</v>
      </c>
      <c r="AC71" s="262">
        <v>1</v>
      </c>
      <c r="AZ71" s="262">
        <v>1</v>
      </c>
      <c r="BA71" s="262">
        <f>IF(AZ71=1,G71,0)</f>
        <v>0</v>
      </c>
      <c r="BB71" s="262">
        <f>IF(AZ71=2,G71,0)</f>
        <v>0</v>
      </c>
      <c r="BC71" s="262">
        <f>IF(AZ71=3,G71,0)</f>
        <v>0</v>
      </c>
      <c r="BD71" s="262">
        <f>IF(AZ71=4,G71,0)</f>
        <v>0</v>
      </c>
      <c r="BE71" s="262">
        <f>IF(AZ71=5,G71,0)</f>
        <v>0</v>
      </c>
      <c r="CA71" s="293">
        <v>1</v>
      </c>
      <c r="CB71" s="293">
        <v>1</v>
      </c>
    </row>
    <row r="72" spans="1:80" x14ac:dyDescent="0.2">
      <c r="A72" s="302"/>
      <c r="B72" s="303"/>
      <c r="C72" s="304" t="s">
        <v>1012</v>
      </c>
      <c r="D72" s="305"/>
      <c r="E72" s="305"/>
      <c r="F72" s="305"/>
      <c r="G72" s="306"/>
      <c r="I72" s="307"/>
      <c r="K72" s="307"/>
      <c r="L72" s="308" t="s">
        <v>1012</v>
      </c>
      <c r="O72" s="293">
        <v>3</v>
      </c>
    </row>
    <row r="73" spans="1:80" x14ac:dyDescent="0.2">
      <c r="A73" s="302"/>
      <c r="B73" s="309"/>
      <c r="C73" s="310" t="s">
        <v>1013</v>
      </c>
      <c r="D73" s="311"/>
      <c r="E73" s="312">
        <v>15.65</v>
      </c>
      <c r="F73" s="313"/>
      <c r="G73" s="314"/>
      <c r="H73" s="315"/>
      <c r="I73" s="307"/>
      <c r="J73" s="316"/>
      <c r="K73" s="307"/>
      <c r="M73" s="308" t="s">
        <v>1013</v>
      </c>
      <c r="O73" s="293"/>
    </row>
    <row r="74" spans="1:80" x14ac:dyDescent="0.2">
      <c r="A74" s="317"/>
      <c r="B74" s="318" t="s">
        <v>101</v>
      </c>
      <c r="C74" s="319" t="s">
        <v>218</v>
      </c>
      <c r="D74" s="320"/>
      <c r="E74" s="321"/>
      <c r="F74" s="322"/>
      <c r="G74" s="323">
        <f>SUM(G70:G73)</f>
        <v>0</v>
      </c>
      <c r="H74" s="324"/>
      <c r="I74" s="325">
        <f>SUM(I70:I73)</f>
        <v>1.8299545000000002</v>
      </c>
      <c r="J74" s="324"/>
      <c r="K74" s="325">
        <f>SUM(K70:K73)</f>
        <v>0</v>
      </c>
      <c r="O74" s="293">
        <v>4</v>
      </c>
      <c r="BA74" s="326">
        <f>SUM(BA70:BA73)</f>
        <v>0</v>
      </c>
      <c r="BB74" s="326">
        <f>SUM(BB70:BB73)</f>
        <v>0</v>
      </c>
      <c r="BC74" s="326">
        <f>SUM(BC70:BC73)</f>
        <v>0</v>
      </c>
      <c r="BD74" s="326">
        <f>SUM(BD70:BD73)</f>
        <v>0</v>
      </c>
      <c r="BE74" s="326">
        <f>SUM(BE70:BE73)</f>
        <v>0</v>
      </c>
    </row>
    <row r="75" spans="1:80" x14ac:dyDescent="0.2">
      <c r="A75" s="283" t="s">
        <v>97</v>
      </c>
      <c r="B75" s="284" t="s">
        <v>862</v>
      </c>
      <c r="C75" s="285" t="s">
        <v>863</v>
      </c>
      <c r="D75" s="286"/>
      <c r="E75" s="287"/>
      <c r="F75" s="287"/>
      <c r="G75" s="288"/>
      <c r="H75" s="289"/>
      <c r="I75" s="290"/>
      <c r="J75" s="291"/>
      <c r="K75" s="292"/>
      <c r="O75" s="293">
        <v>1</v>
      </c>
    </row>
    <row r="76" spans="1:80" x14ac:dyDescent="0.2">
      <c r="A76" s="294">
        <v>20</v>
      </c>
      <c r="B76" s="295" t="s">
        <v>865</v>
      </c>
      <c r="C76" s="296" t="s">
        <v>866</v>
      </c>
      <c r="D76" s="297" t="s">
        <v>233</v>
      </c>
      <c r="E76" s="298">
        <v>2.524</v>
      </c>
      <c r="F76" s="298">
        <v>0</v>
      </c>
      <c r="G76" s="299">
        <f>E76*F76</f>
        <v>0</v>
      </c>
      <c r="H76" s="300">
        <v>0</v>
      </c>
      <c r="I76" s="301">
        <f>E76*H76</f>
        <v>0</v>
      </c>
      <c r="J76" s="300">
        <v>-2</v>
      </c>
      <c r="K76" s="301">
        <f>E76*J76</f>
        <v>-5.048</v>
      </c>
      <c r="O76" s="293">
        <v>2</v>
      </c>
      <c r="AA76" s="262">
        <v>1</v>
      </c>
      <c r="AB76" s="262">
        <v>1</v>
      </c>
      <c r="AC76" s="262">
        <v>1</v>
      </c>
      <c r="AZ76" s="262">
        <v>1</v>
      </c>
      <c r="BA76" s="262">
        <f>IF(AZ76=1,G76,0)</f>
        <v>0</v>
      </c>
      <c r="BB76" s="262">
        <f>IF(AZ76=2,G76,0)</f>
        <v>0</v>
      </c>
      <c r="BC76" s="262">
        <f>IF(AZ76=3,G76,0)</f>
        <v>0</v>
      </c>
      <c r="BD76" s="262">
        <f>IF(AZ76=4,G76,0)</f>
        <v>0</v>
      </c>
      <c r="BE76" s="262">
        <f>IF(AZ76=5,G76,0)</f>
        <v>0</v>
      </c>
      <c r="CA76" s="293">
        <v>1</v>
      </c>
      <c r="CB76" s="293">
        <v>1</v>
      </c>
    </row>
    <row r="77" spans="1:80" x14ac:dyDescent="0.2">
      <c r="A77" s="302"/>
      <c r="B77" s="309"/>
      <c r="C77" s="310" t="s">
        <v>1014</v>
      </c>
      <c r="D77" s="311"/>
      <c r="E77" s="312">
        <v>1.024</v>
      </c>
      <c r="F77" s="313"/>
      <c r="G77" s="314"/>
      <c r="H77" s="315"/>
      <c r="I77" s="307"/>
      <c r="J77" s="316"/>
      <c r="K77" s="307"/>
      <c r="M77" s="308" t="s">
        <v>1014</v>
      </c>
      <c r="O77" s="293"/>
    </row>
    <row r="78" spans="1:80" x14ac:dyDescent="0.2">
      <c r="A78" s="302"/>
      <c r="B78" s="309"/>
      <c r="C78" s="310" t="s">
        <v>1015</v>
      </c>
      <c r="D78" s="311"/>
      <c r="E78" s="312">
        <v>1.5</v>
      </c>
      <c r="F78" s="313"/>
      <c r="G78" s="314"/>
      <c r="H78" s="315"/>
      <c r="I78" s="307"/>
      <c r="J78" s="316"/>
      <c r="K78" s="307"/>
      <c r="M78" s="308" t="s">
        <v>1015</v>
      </c>
      <c r="O78" s="293"/>
    </row>
    <row r="79" spans="1:80" x14ac:dyDescent="0.2">
      <c r="A79" s="317"/>
      <c r="B79" s="318" t="s">
        <v>101</v>
      </c>
      <c r="C79" s="319" t="s">
        <v>864</v>
      </c>
      <c r="D79" s="320"/>
      <c r="E79" s="321"/>
      <c r="F79" s="322"/>
      <c r="G79" s="323">
        <f>SUM(G75:G78)</f>
        <v>0</v>
      </c>
      <c r="H79" s="324"/>
      <c r="I79" s="325">
        <f>SUM(I75:I78)</f>
        <v>0</v>
      </c>
      <c r="J79" s="324"/>
      <c r="K79" s="325">
        <f>SUM(K75:K78)</f>
        <v>-5.048</v>
      </c>
      <c r="O79" s="293">
        <v>4</v>
      </c>
      <c r="BA79" s="326">
        <f>SUM(BA75:BA78)</f>
        <v>0</v>
      </c>
      <c r="BB79" s="326">
        <f>SUM(BB75:BB78)</f>
        <v>0</v>
      </c>
      <c r="BC79" s="326">
        <f>SUM(BC75:BC78)</f>
        <v>0</v>
      </c>
      <c r="BD79" s="326">
        <f>SUM(BD75:BD78)</f>
        <v>0</v>
      </c>
      <c r="BE79" s="326">
        <f>SUM(BE75:BE78)</f>
        <v>0</v>
      </c>
    </row>
    <row r="80" spans="1:80" x14ac:dyDescent="0.2">
      <c r="A80" s="283" t="s">
        <v>97</v>
      </c>
      <c r="B80" s="284" t="s">
        <v>222</v>
      </c>
      <c r="C80" s="285" t="s">
        <v>223</v>
      </c>
      <c r="D80" s="286"/>
      <c r="E80" s="287"/>
      <c r="F80" s="287"/>
      <c r="G80" s="288"/>
      <c r="H80" s="289"/>
      <c r="I80" s="290"/>
      <c r="J80" s="291"/>
      <c r="K80" s="292"/>
      <c r="O80" s="293">
        <v>1</v>
      </c>
    </row>
    <row r="81" spans="1:80" x14ac:dyDescent="0.2">
      <c r="A81" s="294">
        <v>21</v>
      </c>
      <c r="B81" s="295" t="s">
        <v>882</v>
      </c>
      <c r="C81" s="296" t="s">
        <v>1016</v>
      </c>
      <c r="D81" s="297" t="s">
        <v>227</v>
      </c>
      <c r="E81" s="298">
        <v>14.613071081999999</v>
      </c>
      <c r="F81" s="298">
        <v>0</v>
      </c>
      <c r="G81" s="299">
        <f>E81*F81</f>
        <v>0</v>
      </c>
      <c r="H81" s="300">
        <v>0</v>
      </c>
      <c r="I81" s="301">
        <f>E81*H81</f>
        <v>0</v>
      </c>
      <c r="J81" s="300"/>
      <c r="K81" s="301">
        <f>E81*J81</f>
        <v>0</v>
      </c>
      <c r="O81" s="293">
        <v>2</v>
      </c>
      <c r="AA81" s="262">
        <v>7</v>
      </c>
      <c r="AB81" s="262">
        <v>1</v>
      </c>
      <c r="AC81" s="262">
        <v>2</v>
      </c>
      <c r="AZ81" s="262">
        <v>1</v>
      </c>
      <c r="BA81" s="262">
        <f>IF(AZ81=1,G81,0)</f>
        <v>0</v>
      </c>
      <c r="BB81" s="262">
        <f>IF(AZ81=2,G81,0)</f>
        <v>0</v>
      </c>
      <c r="BC81" s="262">
        <f>IF(AZ81=3,G81,0)</f>
        <v>0</v>
      </c>
      <c r="BD81" s="262">
        <f>IF(AZ81=4,G81,0)</f>
        <v>0</v>
      </c>
      <c r="BE81" s="262">
        <f>IF(AZ81=5,G81,0)</f>
        <v>0</v>
      </c>
      <c r="CA81" s="293">
        <v>7</v>
      </c>
      <c r="CB81" s="293">
        <v>1</v>
      </c>
    </row>
    <row r="82" spans="1:80" x14ac:dyDescent="0.2">
      <c r="A82" s="317"/>
      <c r="B82" s="318" t="s">
        <v>101</v>
      </c>
      <c r="C82" s="319" t="s">
        <v>224</v>
      </c>
      <c r="D82" s="320"/>
      <c r="E82" s="321"/>
      <c r="F82" s="322"/>
      <c r="G82" s="323">
        <f>SUM(G80:G81)</f>
        <v>0</v>
      </c>
      <c r="H82" s="324"/>
      <c r="I82" s="325">
        <f>SUM(I80:I81)</f>
        <v>0</v>
      </c>
      <c r="J82" s="324"/>
      <c r="K82" s="325">
        <f>SUM(K80:K81)</f>
        <v>0</v>
      </c>
      <c r="O82" s="293">
        <v>4</v>
      </c>
      <c r="BA82" s="326">
        <f>SUM(BA80:BA81)</f>
        <v>0</v>
      </c>
      <c r="BB82" s="326">
        <f>SUM(BB80:BB81)</f>
        <v>0</v>
      </c>
      <c r="BC82" s="326">
        <f>SUM(BC80:BC81)</f>
        <v>0</v>
      </c>
      <c r="BD82" s="326">
        <f>SUM(BD80:BD81)</f>
        <v>0</v>
      </c>
      <c r="BE82" s="326">
        <f>SUM(BE80:BE81)</f>
        <v>0</v>
      </c>
    </row>
    <row r="83" spans="1:80" x14ac:dyDescent="0.2">
      <c r="A83" s="283" t="s">
        <v>97</v>
      </c>
      <c r="B83" s="284" t="s">
        <v>1017</v>
      </c>
      <c r="C83" s="285" t="s">
        <v>1018</v>
      </c>
      <c r="D83" s="286"/>
      <c r="E83" s="287"/>
      <c r="F83" s="287"/>
      <c r="G83" s="288"/>
      <c r="H83" s="289"/>
      <c r="I83" s="290"/>
      <c r="J83" s="291"/>
      <c r="K83" s="292"/>
      <c r="O83" s="293">
        <v>1</v>
      </c>
    </row>
    <row r="84" spans="1:80" x14ac:dyDescent="0.2">
      <c r="A84" s="294">
        <v>22</v>
      </c>
      <c r="B84" s="295" t="s">
        <v>1020</v>
      </c>
      <c r="C84" s="296" t="s">
        <v>1021</v>
      </c>
      <c r="D84" s="297" t="s">
        <v>195</v>
      </c>
      <c r="E84" s="298">
        <v>6.4</v>
      </c>
      <c r="F84" s="298">
        <v>0</v>
      </c>
      <c r="G84" s="299">
        <f>E84*F84</f>
        <v>0</v>
      </c>
      <c r="H84" s="300">
        <v>0</v>
      </c>
      <c r="I84" s="301">
        <f>E84*H84</f>
        <v>0</v>
      </c>
      <c r="J84" s="300">
        <v>-1.6E-2</v>
      </c>
      <c r="K84" s="301">
        <f>E84*J84</f>
        <v>-0.1024</v>
      </c>
      <c r="O84" s="293">
        <v>2</v>
      </c>
      <c r="AA84" s="262">
        <v>1</v>
      </c>
      <c r="AB84" s="262">
        <v>7</v>
      </c>
      <c r="AC84" s="262">
        <v>7</v>
      </c>
      <c r="AZ84" s="262">
        <v>2</v>
      </c>
      <c r="BA84" s="262">
        <f>IF(AZ84=1,G84,0)</f>
        <v>0</v>
      </c>
      <c r="BB84" s="262">
        <f>IF(AZ84=2,G84,0)</f>
        <v>0</v>
      </c>
      <c r="BC84" s="262">
        <f>IF(AZ84=3,G84,0)</f>
        <v>0</v>
      </c>
      <c r="BD84" s="262">
        <f>IF(AZ84=4,G84,0)</f>
        <v>0</v>
      </c>
      <c r="BE84" s="262">
        <f>IF(AZ84=5,G84,0)</f>
        <v>0</v>
      </c>
      <c r="CA84" s="293">
        <v>1</v>
      </c>
      <c r="CB84" s="293">
        <v>7</v>
      </c>
    </row>
    <row r="85" spans="1:80" x14ac:dyDescent="0.2">
      <c r="A85" s="302"/>
      <c r="B85" s="309"/>
      <c r="C85" s="310" t="s">
        <v>1022</v>
      </c>
      <c r="D85" s="311"/>
      <c r="E85" s="312">
        <v>6.4</v>
      </c>
      <c r="F85" s="313"/>
      <c r="G85" s="314"/>
      <c r="H85" s="315"/>
      <c r="I85" s="307"/>
      <c r="J85" s="316"/>
      <c r="K85" s="307"/>
      <c r="M85" s="308" t="s">
        <v>1022</v>
      </c>
      <c r="O85" s="293"/>
    </row>
    <row r="86" spans="1:80" x14ac:dyDescent="0.2">
      <c r="A86" s="294">
        <v>23</v>
      </c>
      <c r="B86" s="295" t="s">
        <v>1023</v>
      </c>
      <c r="C86" s="296" t="s">
        <v>1024</v>
      </c>
      <c r="D86" s="297" t="s">
        <v>12</v>
      </c>
      <c r="E86" s="298"/>
      <c r="F86" s="298">
        <v>0</v>
      </c>
      <c r="G86" s="299">
        <f>E86*F86</f>
        <v>0</v>
      </c>
      <c r="H86" s="300">
        <v>0</v>
      </c>
      <c r="I86" s="301">
        <f>E86*H86</f>
        <v>0</v>
      </c>
      <c r="J86" s="300"/>
      <c r="K86" s="301">
        <f>E86*J86</f>
        <v>0</v>
      </c>
      <c r="O86" s="293">
        <v>2</v>
      </c>
      <c r="AA86" s="262">
        <v>7</v>
      </c>
      <c r="AB86" s="262">
        <v>1002</v>
      </c>
      <c r="AC86" s="262">
        <v>5</v>
      </c>
      <c r="AZ86" s="262">
        <v>2</v>
      </c>
      <c r="BA86" s="262">
        <f>IF(AZ86=1,G86,0)</f>
        <v>0</v>
      </c>
      <c r="BB86" s="262">
        <f>IF(AZ86=2,G86,0)</f>
        <v>0</v>
      </c>
      <c r="BC86" s="262">
        <f>IF(AZ86=3,G86,0)</f>
        <v>0</v>
      </c>
      <c r="BD86" s="262">
        <f>IF(AZ86=4,G86,0)</f>
        <v>0</v>
      </c>
      <c r="BE86" s="262">
        <f>IF(AZ86=5,G86,0)</f>
        <v>0</v>
      </c>
      <c r="CA86" s="293">
        <v>7</v>
      </c>
      <c r="CB86" s="293">
        <v>1002</v>
      </c>
    </row>
    <row r="87" spans="1:80" x14ac:dyDescent="0.2">
      <c r="A87" s="317"/>
      <c r="B87" s="318" t="s">
        <v>101</v>
      </c>
      <c r="C87" s="319" t="s">
        <v>1019</v>
      </c>
      <c r="D87" s="320"/>
      <c r="E87" s="321"/>
      <c r="F87" s="322"/>
      <c r="G87" s="323">
        <f>SUM(G83:G86)</f>
        <v>0</v>
      </c>
      <c r="H87" s="324"/>
      <c r="I87" s="325">
        <f>SUM(I83:I86)</f>
        <v>0</v>
      </c>
      <c r="J87" s="324"/>
      <c r="K87" s="325">
        <f>SUM(K83:K86)</f>
        <v>-0.1024</v>
      </c>
      <c r="O87" s="293">
        <v>4</v>
      </c>
      <c r="BA87" s="326">
        <f>SUM(BA83:BA86)</f>
        <v>0</v>
      </c>
      <c r="BB87" s="326">
        <f>SUM(BB83:BB86)</f>
        <v>0</v>
      </c>
      <c r="BC87" s="326">
        <f>SUM(BC83:BC86)</f>
        <v>0</v>
      </c>
      <c r="BD87" s="326">
        <f>SUM(BD83:BD86)</f>
        <v>0</v>
      </c>
      <c r="BE87" s="326">
        <f>SUM(BE83:BE86)</f>
        <v>0</v>
      </c>
    </row>
    <row r="88" spans="1:80" x14ac:dyDescent="0.2">
      <c r="A88" s="283" t="s">
        <v>97</v>
      </c>
      <c r="B88" s="284" t="s">
        <v>643</v>
      </c>
      <c r="C88" s="285" t="s">
        <v>644</v>
      </c>
      <c r="D88" s="286"/>
      <c r="E88" s="287"/>
      <c r="F88" s="287"/>
      <c r="G88" s="288"/>
      <c r="H88" s="289"/>
      <c r="I88" s="290"/>
      <c r="J88" s="291"/>
      <c r="K88" s="292"/>
      <c r="O88" s="293">
        <v>1</v>
      </c>
    </row>
    <row r="89" spans="1:80" ht="22.5" x14ac:dyDescent="0.2">
      <c r="A89" s="294">
        <v>24</v>
      </c>
      <c r="B89" s="295" t="s">
        <v>916</v>
      </c>
      <c r="C89" s="296" t="s">
        <v>1025</v>
      </c>
      <c r="D89" s="297" t="s">
        <v>100</v>
      </c>
      <c r="E89" s="298">
        <v>1</v>
      </c>
      <c r="F89" s="298">
        <v>0</v>
      </c>
      <c r="G89" s="299">
        <f>E89*F89</f>
        <v>0</v>
      </c>
      <c r="H89" s="300">
        <v>0.15</v>
      </c>
      <c r="I89" s="301">
        <f>E89*H89</f>
        <v>0.15</v>
      </c>
      <c r="J89" s="300">
        <v>0</v>
      </c>
      <c r="K89" s="301">
        <f>E89*J89</f>
        <v>0</v>
      </c>
      <c r="O89" s="293">
        <v>2</v>
      </c>
      <c r="AA89" s="262">
        <v>1</v>
      </c>
      <c r="AB89" s="262">
        <v>0</v>
      </c>
      <c r="AC89" s="262">
        <v>0</v>
      </c>
      <c r="AZ89" s="262">
        <v>2</v>
      </c>
      <c r="BA89" s="262">
        <f>IF(AZ89=1,G89,0)</f>
        <v>0</v>
      </c>
      <c r="BB89" s="262">
        <f>IF(AZ89=2,G89,0)</f>
        <v>0</v>
      </c>
      <c r="BC89" s="262">
        <f>IF(AZ89=3,G89,0)</f>
        <v>0</v>
      </c>
      <c r="BD89" s="262">
        <f>IF(AZ89=4,G89,0)</f>
        <v>0</v>
      </c>
      <c r="BE89" s="262">
        <f>IF(AZ89=5,G89,0)</f>
        <v>0</v>
      </c>
      <c r="CA89" s="293">
        <v>1</v>
      </c>
      <c r="CB89" s="293">
        <v>0</v>
      </c>
    </row>
    <row r="90" spans="1:80" x14ac:dyDescent="0.2">
      <c r="A90" s="302"/>
      <c r="B90" s="303"/>
      <c r="C90" s="304" t="s">
        <v>1026</v>
      </c>
      <c r="D90" s="305"/>
      <c r="E90" s="305"/>
      <c r="F90" s="305"/>
      <c r="G90" s="306"/>
      <c r="I90" s="307"/>
      <c r="K90" s="307"/>
      <c r="L90" s="308" t="s">
        <v>1026</v>
      </c>
      <c r="O90" s="293">
        <v>3</v>
      </c>
    </row>
    <row r="91" spans="1:80" x14ac:dyDescent="0.2">
      <c r="A91" s="302"/>
      <c r="B91" s="303"/>
      <c r="C91" s="304" t="s">
        <v>919</v>
      </c>
      <c r="D91" s="305"/>
      <c r="E91" s="305"/>
      <c r="F91" s="305"/>
      <c r="G91" s="306"/>
      <c r="I91" s="307"/>
      <c r="K91" s="307"/>
      <c r="L91" s="308" t="s">
        <v>919</v>
      </c>
      <c r="O91" s="293">
        <v>3</v>
      </c>
    </row>
    <row r="92" spans="1:80" x14ac:dyDescent="0.2">
      <c r="A92" s="302"/>
      <c r="B92" s="303"/>
      <c r="C92" s="304" t="s">
        <v>1027</v>
      </c>
      <c r="D92" s="305"/>
      <c r="E92" s="305"/>
      <c r="F92" s="305"/>
      <c r="G92" s="306"/>
      <c r="I92" s="307"/>
      <c r="K92" s="307"/>
      <c r="L92" s="308" t="s">
        <v>1027</v>
      </c>
      <c r="O92" s="293">
        <v>3</v>
      </c>
    </row>
    <row r="93" spans="1:80" x14ac:dyDescent="0.2">
      <c r="A93" s="302"/>
      <c r="B93" s="303"/>
      <c r="C93" s="304" t="s">
        <v>921</v>
      </c>
      <c r="D93" s="305"/>
      <c r="E93" s="305"/>
      <c r="F93" s="305"/>
      <c r="G93" s="306"/>
      <c r="I93" s="307"/>
      <c r="K93" s="307"/>
      <c r="L93" s="308" t="s">
        <v>921</v>
      </c>
      <c r="O93" s="293">
        <v>3</v>
      </c>
    </row>
    <row r="94" spans="1:80" x14ac:dyDescent="0.2">
      <c r="A94" s="302"/>
      <c r="B94" s="303"/>
      <c r="C94" s="304" t="s">
        <v>922</v>
      </c>
      <c r="D94" s="305"/>
      <c r="E94" s="305"/>
      <c r="F94" s="305"/>
      <c r="G94" s="306"/>
      <c r="I94" s="307"/>
      <c r="K94" s="307"/>
      <c r="L94" s="308" t="s">
        <v>922</v>
      </c>
      <c r="O94" s="293">
        <v>3</v>
      </c>
    </row>
    <row r="95" spans="1:80" x14ac:dyDescent="0.2">
      <c r="A95" s="302"/>
      <c r="B95" s="309"/>
      <c r="C95" s="310" t="s">
        <v>98</v>
      </c>
      <c r="D95" s="311"/>
      <c r="E95" s="312">
        <v>1</v>
      </c>
      <c r="F95" s="313"/>
      <c r="G95" s="314"/>
      <c r="H95" s="315"/>
      <c r="I95" s="307"/>
      <c r="J95" s="316"/>
      <c r="K95" s="307"/>
      <c r="M95" s="308">
        <v>1</v>
      </c>
      <c r="O95" s="293"/>
    </row>
    <row r="96" spans="1:80" ht="22.5" x14ac:dyDescent="0.2">
      <c r="A96" s="294">
        <v>25</v>
      </c>
      <c r="B96" s="295" t="s">
        <v>923</v>
      </c>
      <c r="C96" s="296" t="s">
        <v>1028</v>
      </c>
      <c r="D96" s="297" t="s">
        <v>100</v>
      </c>
      <c r="E96" s="298">
        <v>1</v>
      </c>
      <c r="F96" s="298">
        <v>0</v>
      </c>
      <c r="G96" s="299">
        <f>E96*F96</f>
        <v>0</v>
      </c>
      <c r="H96" s="300">
        <v>7.4999999999999997E-2</v>
      </c>
      <c r="I96" s="301">
        <f>E96*H96</f>
        <v>7.4999999999999997E-2</v>
      </c>
      <c r="J96" s="300">
        <v>0</v>
      </c>
      <c r="K96" s="301">
        <f>E96*J96</f>
        <v>0</v>
      </c>
      <c r="O96" s="293">
        <v>2</v>
      </c>
      <c r="AA96" s="262">
        <v>1</v>
      </c>
      <c r="AB96" s="262">
        <v>0</v>
      </c>
      <c r="AC96" s="262">
        <v>0</v>
      </c>
      <c r="AZ96" s="262">
        <v>2</v>
      </c>
      <c r="BA96" s="262">
        <f>IF(AZ96=1,G96,0)</f>
        <v>0</v>
      </c>
      <c r="BB96" s="262">
        <f>IF(AZ96=2,G96,0)</f>
        <v>0</v>
      </c>
      <c r="BC96" s="262">
        <f>IF(AZ96=3,G96,0)</f>
        <v>0</v>
      </c>
      <c r="BD96" s="262">
        <f>IF(AZ96=4,G96,0)</f>
        <v>0</v>
      </c>
      <c r="BE96" s="262">
        <f>IF(AZ96=5,G96,0)</f>
        <v>0</v>
      </c>
      <c r="CA96" s="293">
        <v>1</v>
      </c>
      <c r="CB96" s="293">
        <v>0</v>
      </c>
    </row>
    <row r="97" spans="1:80" x14ac:dyDescent="0.2">
      <c r="A97" s="302"/>
      <c r="B97" s="303"/>
      <c r="C97" s="304" t="s">
        <v>918</v>
      </c>
      <c r="D97" s="305"/>
      <c r="E97" s="305"/>
      <c r="F97" s="305"/>
      <c r="G97" s="306"/>
      <c r="I97" s="307"/>
      <c r="K97" s="307"/>
      <c r="L97" s="308" t="s">
        <v>918</v>
      </c>
      <c r="O97" s="293">
        <v>3</v>
      </c>
    </row>
    <row r="98" spans="1:80" x14ac:dyDescent="0.2">
      <c r="A98" s="302"/>
      <c r="B98" s="303"/>
      <c r="C98" s="304" t="s">
        <v>919</v>
      </c>
      <c r="D98" s="305"/>
      <c r="E98" s="305"/>
      <c r="F98" s="305"/>
      <c r="G98" s="306"/>
      <c r="I98" s="307"/>
      <c r="K98" s="307"/>
      <c r="L98" s="308" t="s">
        <v>919</v>
      </c>
      <c r="O98" s="293">
        <v>3</v>
      </c>
    </row>
    <row r="99" spans="1:80" x14ac:dyDescent="0.2">
      <c r="A99" s="302"/>
      <c r="B99" s="303"/>
      <c r="C99" s="304" t="s">
        <v>1029</v>
      </c>
      <c r="D99" s="305"/>
      <c r="E99" s="305"/>
      <c r="F99" s="305"/>
      <c r="G99" s="306"/>
      <c r="I99" s="307"/>
      <c r="K99" s="307"/>
      <c r="L99" s="308" t="s">
        <v>1029</v>
      </c>
      <c r="O99" s="293">
        <v>3</v>
      </c>
    </row>
    <row r="100" spans="1:80" x14ac:dyDescent="0.2">
      <c r="A100" s="302"/>
      <c r="B100" s="303"/>
      <c r="C100" s="304" t="s">
        <v>921</v>
      </c>
      <c r="D100" s="305"/>
      <c r="E100" s="305"/>
      <c r="F100" s="305"/>
      <c r="G100" s="306"/>
      <c r="I100" s="307"/>
      <c r="K100" s="307"/>
      <c r="L100" s="308" t="s">
        <v>921</v>
      </c>
      <c r="O100" s="293">
        <v>3</v>
      </c>
    </row>
    <row r="101" spans="1:80" x14ac:dyDescent="0.2">
      <c r="A101" s="302"/>
      <c r="B101" s="303"/>
      <c r="C101" s="304" t="s">
        <v>922</v>
      </c>
      <c r="D101" s="305"/>
      <c r="E101" s="305"/>
      <c r="F101" s="305"/>
      <c r="G101" s="306"/>
      <c r="I101" s="307"/>
      <c r="K101" s="307"/>
      <c r="L101" s="308" t="s">
        <v>922</v>
      </c>
      <c r="O101" s="293">
        <v>3</v>
      </c>
    </row>
    <row r="102" spans="1:80" x14ac:dyDescent="0.2">
      <c r="A102" s="302"/>
      <c r="B102" s="303"/>
      <c r="C102" s="304" t="s">
        <v>926</v>
      </c>
      <c r="D102" s="305"/>
      <c r="E102" s="305"/>
      <c r="F102" s="305"/>
      <c r="G102" s="306"/>
      <c r="I102" s="307"/>
      <c r="K102" s="307"/>
      <c r="L102" s="308" t="s">
        <v>926</v>
      </c>
      <c r="O102" s="293">
        <v>3</v>
      </c>
    </row>
    <row r="103" spans="1:80" x14ac:dyDescent="0.2">
      <c r="A103" s="302"/>
      <c r="B103" s="309"/>
      <c r="C103" s="310" t="s">
        <v>98</v>
      </c>
      <c r="D103" s="311"/>
      <c r="E103" s="312">
        <v>1</v>
      </c>
      <c r="F103" s="313"/>
      <c r="G103" s="314"/>
      <c r="H103" s="315"/>
      <c r="I103" s="307"/>
      <c r="J103" s="316"/>
      <c r="K103" s="307"/>
      <c r="M103" s="308">
        <v>1</v>
      </c>
      <c r="O103" s="293"/>
    </row>
    <row r="104" spans="1:80" x14ac:dyDescent="0.2">
      <c r="A104" s="294">
        <v>26</v>
      </c>
      <c r="B104" s="295" t="s">
        <v>1030</v>
      </c>
      <c r="C104" s="296" t="s">
        <v>1031</v>
      </c>
      <c r="D104" s="297" t="s">
        <v>202</v>
      </c>
      <c r="E104" s="298">
        <v>2.5</v>
      </c>
      <c r="F104" s="298">
        <v>0</v>
      </c>
      <c r="G104" s="299">
        <f>E104*F104</f>
        <v>0</v>
      </c>
      <c r="H104" s="300">
        <v>0</v>
      </c>
      <c r="I104" s="301">
        <f>E104*H104</f>
        <v>0</v>
      </c>
      <c r="J104" s="300">
        <v>0</v>
      </c>
      <c r="K104" s="301">
        <f>E104*J104</f>
        <v>0</v>
      </c>
      <c r="O104" s="293">
        <v>2</v>
      </c>
      <c r="AA104" s="262">
        <v>1</v>
      </c>
      <c r="AB104" s="262">
        <v>7</v>
      </c>
      <c r="AC104" s="262">
        <v>7</v>
      </c>
      <c r="AZ104" s="262">
        <v>2</v>
      </c>
      <c r="BA104" s="262">
        <f>IF(AZ104=1,G104,0)</f>
        <v>0</v>
      </c>
      <c r="BB104" s="262">
        <f>IF(AZ104=2,G104,0)</f>
        <v>0</v>
      </c>
      <c r="BC104" s="262">
        <f>IF(AZ104=3,G104,0)</f>
        <v>0</v>
      </c>
      <c r="BD104" s="262">
        <f>IF(AZ104=4,G104,0)</f>
        <v>0</v>
      </c>
      <c r="BE104" s="262">
        <f>IF(AZ104=5,G104,0)</f>
        <v>0</v>
      </c>
      <c r="CA104" s="293">
        <v>1</v>
      </c>
      <c r="CB104" s="293">
        <v>7</v>
      </c>
    </row>
    <row r="105" spans="1:80" x14ac:dyDescent="0.2">
      <c r="A105" s="302"/>
      <c r="B105" s="309"/>
      <c r="C105" s="310" t="s">
        <v>1032</v>
      </c>
      <c r="D105" s="311"/>
      <c r="E105" s="312">
        <v>2.5</v>
      </c>
      <c r="F105" s="313"/>
      <c r="G105" s="314"/>
      <c r="H105" s="315"/>
      <c r="I105" s="307"/>
      <c r="J105" s="316"/>
      <c r="K105" s="307"/>
      <c r="M105" s="308" t="s">
        <v>1032</v>
      </c>
      <c r="O105" s="293"/>
    </row>
    <row r="106" spans="1:80" x14ac:dyDescent="0.2">
      <c r="A106" s="294">
        <v>27</v>
      </c>
      <c r="B106" s="295" t="s">
        <v>1033</v>
      </c>
      <c r="C106" s="296" t="s">
        <v>1034</v>
      </c>
      <c r="D106" s="297" t="s">
        <v>202</v>
      </c>
      <c r="E106" s="298">
        <v>10</v>
      </c>
      <c r="F106" s="298">
        <v>0</v>
      </c>
      <c r="G106" s="299">
        <f>E106*F106</f>
        <v>0</v>
      </c>
      <c r="H106" s="300">
        <v>2.9E-4</v>
      </c>
      <c r="I106" s="301">
        <f>E106*H106</f>
        <v>2.8999999999999998E-3</v>
      </c>
      <c r="J106" s="300">
        <v>0</v>
      </c>
      <c r="K106" s="301">
        <f>E106*J106</f>
        <v>0</v>
      </c>
      <c r="O106" s="293">
        <v>2</v>
      </c>
      <c r="AA106" s="262">
        <v>1</v>
      </c>
      <c r="AB106" s="262">
        <v>0</v>
      </c>
      <c r="AC106" s="262">
        <v>0</v>
      </c>
      <c r="AZ106" s="262">
        <v>2</v>
      </c>
      <c r="BA106" s="262">
        <f>IF(AZ106=1,G106,0)</f>
        <v>0</v>
      </c>
      <c r="BB106" s="262">
        <f>IF(AZ106=2,G106,0)</f>
        <v>0</v>
      </c>
      <c r="BC106" s="262">
        <f>IF(AZ106=3,G106,0)</f>
        <v>0</v>
      </c>
      <c r="BD106" s="262">
        <f>IF(AZ106=4,G106,0)</f>
        <v>0</v>
      </c>
      <c r="BE106" s="262">
        <f>IF(AZ106=5,G106,0)</f>
        <v>0</v>
      </c>
      <c r="CA106" s="293">
        <v>1</v>
      </c>
      <c r="CB106" s="293">
        <v>0</v>
      </c>
    </row>
    <row r="107" spans="1:80" x14ac:dyDescent="0.2">
      <c r="A107" s="302"/>
      <c r="B107" s="303"/>
      <c r="C107" s="304"/>
      <c r="D107" s="305"/>
      <c r="E107" s="305"/>
      <c r="F107" s="305"/>
      <c r="G107" s="306"/>
      <c r="I107" s="307"/>
      <c r="K107" s="307"/>
      <c r="L107" s="308"/>
      <c r="O107" s="293">
        <v>3</v>
      </c>
    </row>
    <row r="108" spans="1:80" x14ac:dyDescent="0.2">
      <c r="A108" s="302"/>
      <c r="B108" s="303"/>
      <c r="C108" s="304"/>
      <c r="D108" s="305"/>
      <c r="E108" s="305"/>
      <c r="F108" s="305"/>
      <c r="G108" s="306"/>
      <c r="I108" s="307"/>
      <c r="K108" s="307"/>
      <c r="L108" s="308"/>
      <c r="O108" s="293">
        <v>3</v>
      </c>
    </row>
    <row r="109" spans="1:80" x14ac:dyDescent="0.2">
      <c r="A109" s="302"/>
      <c r="B109" s="309"/>
      <c r="C109" s="310" t="s">
        <v>367</v>
      </c>
      <c r="D109" s="311"/>
      <c r="E109" s="312">
        <v>10</v>
      </c>
      <c r="F109" s="313"/>
      <c r="G109" s="314"/>
      <c r="H109" s="315"/>
      <c r="I109" s="307"/>
      <c r="J109" s="316"/>
      <c r="K109" s="307"/>
      <c r="M109" s="308">
        <v>10</v>
      </c>
      <c r="O109" s="293"/>
    </row>
    <row r="110" spans="1:80" x14ac:dyDescent="0.2">
      <c r="A110" s="294">
        <v>28</v>
      </c>
      <c r="B110" s="295" t="s">
        <v>934</v>
      </c>
      <c r="C110" s="296" t="s">
        <v>935</v>
      </c>
      <c r="D110" s="297" t="s">
        <v>936</v>
      </c>
      <c r="E110" s="298">
        <v>130</v>
      </c>
      <c r="F110" s="298">
        <v>0</v>
      </c>
      <c r="G110" s="299">
        <f>E110*F110</f>
        <v>0</v>
      </c>
      <c r="H110" s="300">
        <v>5.0000000000000002E-5</v>
      </c>
      <c r="I110" s="301">
        <f>E110*H110</f>
        <v>6.5000000000000006E-3</v>
      </c>
      <c r="J110" s="300">
        <v>-1E-3</v>
      </c>
      <c r="K110" s="301">
        <f>E110*J110</f>
        <v>-0.13</v>
      </c>
      <c r="O110" s="293">
        <v>2</v>
      </c>
      <c r="AA110" s="262">
        <v>1</v>
      </c>
      <c r="AB110" s="262">
        <v>7</v>
      </c>
      <c r="AC110" s="262">
        <v>7</v>
      </c>
      <c r="AZ110" s="262">
        <v>2</v>
      </c>
      <c r="BA110" s="262">
        <f>IF(AZ110=1,G110,0)</f>
        <v>0</v>
      </c>
      <c r="BB110" s="262">
        <f>IF(AZ110=2,G110,0)</f>
        <v>0</v>
      </c>
      <c r="BC110" s="262">
        <f>IF(AZ110=3,G110,0)</f>
        <v>0</v>
      </c>
      <c r="BD110" s="262">
        <f>IF(AZ110=4,G110,0)</f>
        <v>0</v>
      </c>
      <c r="BE110" s="262">
        <f>IF(AZ110=5,G110,0)</f>
        <v>0</v>
      </c>
      <c r="CA110" s="293">
        <v>1</v>
      </c>
      <c r="CB110" s="293">
        <v>7</v>
      </c>
    </row>
    <row r="111" spans="1:80" x14ac:dyDescent="0.2">
      <c r="A111" s="302"/>
      <c r="B111" s="309"/>
      <c r="C111" s="310" t="s">
        <v>1035</v>
      </c>
      <c r="D111" s="311"/>
      <c r="E111" s="312">
        <v>80</v>
      </c>
      <c r="F111" s="313"/>
      <c r="G111" s="314"/>
      <c r="H111" s="315"/>
      <c r="I111" s="307"/>
      <c r="J111" s="316"/>
      <c r="K111" s="307"/>
      <c r="M111" s="308" t="s">
        <v>1035</v>
      </c>
      <c r="O111" s="293"/>
    </row>
    <row r="112" spans="1:80" x14ac:dyDescent="0.2">
      <c r="A112" s="302"/>
      <c r="B112" s="309"/>
      <c r="C112" s="310" t="s">
        <v>1036</v>
      </c>
      <c r="D112" s="311"/>
      <c r="E112" s="312">
        <v>50</v>
      </c>
      <c r="F112" s="313"/>
      <c r="G112" s="314"/>
      <c r="H112" s="315"/>
      <c r="I112" s="307"/>
      <c r="J112" s="316"/>
      <c r="K112" s="307"/>
      <c r="M112" s="308" t="s">
        <v>1036</v>
      </c>
      <c r="O112" s="293"/>
    </row>
    <row r="113" spans="1:80" x14ac:dyDescent="0.2">
      <c r="A113" s="294">
        <v>29</v>
      </c>
      <c r="B113" s="295" t="s">
        <v>1037</v>
      </c>
      <c r="C113" s="296" t="s">
        <v>1038</v>
      </c>
      <c r="D113" s="297" t="s">
        <v>936</v>
      </c>
      <c r="E113" s="298">
        <v>100</v>
      </c>
      <c r="F113" s="298">
        <v>0</v>
      </c>
      <c r="G113" s="299">
        <f>E113*F113</f>
        <v>0</v>
      </c>
      <c r="H113" s="300">
        <v>5.0000000000000002E-5</v>
      </c>
      <c r="I113" s="301">
        <f>E113*H113</f>
        <v>5.0000000000000001E-3</v>
      </c>
      <c r="J113" s="300">
        <v>-1E-3</v>
      </c>
      <c r="K113" s="301">
        <f>E113*J113</f>
        <v>-0.1</v>
      </c>
      <c r="O113" s="293">
        <v>2</v>
      </c>
      <c r="AA113" s="262">
        <v>1</v>
      </c>
      <c r="AB113" s="262">
        <v>7</v>
      </c>
      <c r="AC113" s="262">
        <v>7</v>
      </c>
      <c r="AZ113" s="262">
        <v>2</v>
      </c>
      <c r="BA113" s="262">
        <f>IF(AZ113=1,G113,0)</f>
        <v>0</v>
      </c>
      <c r="BB113" s="262">
        <f>IF(AZ113=2,G113,0)</f>
        <v>0</v>
      </c>
      <c r="BC113" s="262">
        <f>IF(AZ113=3,G113,0)</f>
        <v>0</v>
      </c>
      <c r="BD113" s="262">
        <f>IF(AZ113=4,G113,0)</f>
        <v>0</v>
      </c>
      <c r="BE113" s="262">
        <f>IF(AZ113=5,G113,0)</f>
        <v>0</v>
      </c>
      <c r="CA113" s="293">
        <v>1</v>
      </c>
      <c r="CB113" s="293">
        <v>7</v>
      </c>
    </row>
    <row r="114" spans="1:80" x14ac:dyDescent="0.2">
      <c r="A114" s="302"/>
      <c r="B114" s="303"/>
      <c r="C114" s="304" t="s">
        <v>1039</v>
      </c>
      <c r="D114" s="305"/>
      <c r="E114" s="305"/>
      <c r="F114" s="305"/>
      <c r="G114" s="306"/>
      <c r="I114" s="307"/>
      <c r="K114" s="307"/>
      <c r="L114" s="308" t="s">
        <v>1039</v>
      </c>
      <c r="O114" s="293">
        <v>3</v>
      </c>
    </row>
    <row r="115" spans="1:80" x14ac:dyDescent="0.2">
      <c r="A115" s="302"/>
      <c r="B115" s="309"/>
      <c r="C115" s="310" t="s">
        <v>1040</v>
      </c>
      <c r="D115" s="311"/>
      <c r="E115" s="312">
        <v>100</v>
      </c>
      <c r="F115" s="313"/>
      <c r="G115" s="314"/>
      <c r="H115" s="315"/>
      <c r="I115" s="307"/>
      <c r="J115" s="316"/>
      <c r="K115" s="307"/>
      <c r="M115" s="308" t="s">
        <v>1040</v>
      </c>
      <c r="O115" s="293"/>
    </row>
    <row r="116" spans="1:80" x14ac:dyDescent="0.2">
      <c r="A116" s="294">
        <v>30</v>
      </c>
      <c r="B116" s="295" t="s">
        <v>653</v>
      </c>
      <c r="C116" s="296" t="s">
        <v>654</v>
      </c>
      <c r="D116" s="297" t="s">
        <v>12</v>
      </c>
      <c r="E116" s="298"/>
      <c r="F116" s="298">
        <v>0</v>
      </c>
      <c r="G116" s="299">
        <f>E116*F116</f>
        <v>0</v>
      </c>
      <c r="H116" s="300">
        <v>0</v>
      </c>
      <c r="I116" s="301">
        <f>E116*H116</f>
        <v>0</v>
      </c>
      <c r="J116" s="300"/>
      <c r="K116" s="301">
        <f>E116*J116</f>
        <v>0</v>
      </c>
      <c r="O116" s="293">
        <v>2</v>
      </c>
      <c r="AA116" s="262">
        <v>7</v>
      </c>
      <c r="AB116" s="262">
        <v>1002</v>
      </c>
      <c r="AC116" s="262">
        <v>5</v>
      </c>
      <c r="AZ116" s="262">
        <v>2</v>
      </c>
      <c r="BA116" s="262">
        <f>IF(AZ116=1,G116,0)</f>
        <v>0</v>
      </c>
      <c r="BB116" s="262">
        <f>IF(AZ116=2,G116,0)</f>
        <v>0</v>
      </c>
      <c r="BC116" s="262">
        <f>IF(AZ116=3,G116,0)</f>
        <v>0</v>
      </c>
      <c r="BD116" s="262">
        <f>IF(AZ116=4,G116,0)</f>
        <v>0</v>
      </c>
      <c r="BE116" s="262">
        <f>IF(AZ116=5,G116,0)</f>
        <v>0</v>
      </c>
      <c r="CA116" s="293">
        <v>7</v>
      </c>
      <c r="CB116" s="293">
        <v>1002</v>
      </c>
    </row>
    <row r="117" spans="1:80" x14ac:dyDescent="0.2">
      <c r="A117" s="317"/>
      <c r="B117" s="318" t="s">
        <v>101</v>
      </c>
      <c r="C117" s="319" t="s">
        <v>645</v>
      </c>
      <c r="D117" s="320"/>
      <c r="E117" s="321"/>
      <c r="F117" s="322"/>
      <c r="G117" s="323">
        <f>SUM(G88:G116)</f>
        <v>0</v>
      </c>
      <c r="H117" s="324"/>
      <c r="I117" s="325">
        <f>SUM(I88:I116)</f>
        <v>0.2394</v>
      </c>
      <c r="J117" s="324"/>
      <c r="K117" s="325">
        <f>SUM(K88:K116)</f>
        <v>-0.23</v>
      </c>
      <c r="O117" s="293">
        <v>4</v>
      </c>
      <c r="BA117" s="326">
        <f>SUM(BA88:BA116)</f>
        <v>0</v>
      </c>
      <c r="BB117" s="326">
        <f>SUM(BB88:BB116)</f>
        <v>0</v>
      </c>
      <c r="BC117" s="326">
        <f>SUM(BC88:BC116)</f>
        <v>0</v>
      </c>
      <c r="BD117" s="326">
        <f>SUM(BD88:BD116)</f>
        <v>0</v>
      </c>
      <c r="BE117" s="326">
        <f>SUM(BE88:BE116)</f>
        <v>0</v>
      </c>
    </row>
    <row r="118" spans="1:80" x14ac:dyDescent="0.2">
      <c r="A118" s="283" t="s">
        <v>97</v>
      </c>
      <c r="B118" s="284" t="s">
        <v>266</v>
      </c>
      <c r="C118" s="285" t="s">
        <v>267</v>
      </c>
      <c r="D118" s="286"/>
      <c r="E118" s="287"/>
      <c r="F118" s="287"/>
      <c r="G118" s="288"/>
      <c r="H118" s="289"/>
      <c r="I118" s="290"/>
      <c r="J118" s="291"/>
      <c r="K118" s="292"/>
      <c r="O118" s="293">
        <v>1</v>
      </c>
    </row>
    <row r="119" spans="1:80" ht="22.5" x14ac:dyDescent="0.2">
      <c r="A119" s="294">
        <v>31</v>
      </c>
      <c r="B119" s="295" t="s">
        <v>269</v>
      </c>
      <c r="C119" s="296" t="s">
        <v>270</v>
      </c>
      <c r="D119" s="297" t="s">
        <v>227</v>
      </c>
      <c r="E119" s="298">
        <v>5.3803999999999998</v>
      </c>
      <c r="F119" s="298">
        <v>0</v>
      </c>
      <c r="G119" s="299">
        <f>E119*F119</f>
        <v>0</v>
      </c>
      <c r="H119" s="300">
        <v>0</v>
      </c>
      <c r="I119" s="301">
        <f>E119*H119</f>
        <v>0</v>
      </c>
      <c r="J119" s="300"/>
      <c r="K119" s="301">
        <f>E119*J119</f>
        <v>0</v>
      </c>
      <c r="O119" s="293">
        <v>2</v>
      </c>
      <c r="AA119" s="262">
        <v>8</v>
      </c>
      <c r="AB119" s="262">
        <v>0</v>
      </c>
      <c r="AC119" s="262">
        <v>3</v>
      </c>
      <c r="AZ119" s="262">
        <v>1</v>
      </c>
      <c r="BA119" s="262">
        <f>IF(AZ119=1,G119,0)</f>
        <v>0</v>
      </c>
      <c r="BB119" s="262">
        <f>IF(AZ119=2,G119,0)</f>
        <v>0</v>
      </c>
      <c r="BC119" s="262">
        <f>IF(AZ119=3,G119,0)</f>
        <v>0</v>
      </c>
      <c r="BD119" s="262">
        <f>IF(AZ119=4,G119,0)</f>
        <v>0</v>
      </c>
      <c r="BE119" s="262">
        <f>IF(AZ119=5,G119,0)</f>
        <v>0</v>
      </c>
      <c r="CA119" s="293">
        <v>8</v>
      </c>
      <c r="CB119" s="293">
        <v>0</v>
      </c>
    </row>
    <row r="120" spans="1:80" x14ac:dyDescent="0.2">
      <c r="A120" s="302"/>
      <c r="B120" s="303"/>
      <c r="C120" s="304" t="s">
        <v>234</v>
      </c>
      <c r="D120" s="305"/>
      <c r="E120" s="305"/>
      <c r="F120" s="305"/>
      <c r="G120" s="306"/>
      <c r="I120" s="307"/>
      <c r="K120" s="307"/>
      <c r="L120" s="308" t="s">
        <v>234</v>
      </c>
      <c r="O120" s="293">
        <v>3</v>
      </c>
    </row>
    <row r="121" spans="1:80" x14ac:dyDescent="0.2">
      <c r="A121" s="302"/>
      <c r="B121" s="303"/>
      <c r="C121" s="304"/>
      <c r="D121" s="305"/>
      <c r="E121" s="305"/>
      <c r="F121" s="305"/>
      <c r="G121" s="306"/>
      <c r="I121" s="307"/>
      <c r="K121" s="307"/>
      <c r="L121" s="308"/>
      <c r="O121" s="293">
        <v>3</v>
      </c>
    </row>
    <row r="122" spans="1:80" ht="22.5" x14ac:dyDescent="0.2">
      <c r="A122" s="302"/>
      <c r="B122" s="303"/>
      <c r="C122" s="304" t="s">
        <v>271</v>
      </c>
      <c r="D122" s="305"/>
      <c r="E122" s="305"/>
      <c r="F122" s="305"/>
      <c r="G122" s="306"/>
      <c r="I122" s="307"/>
      <c r="K122" s="307"/>
      <c r="L122" s="308" t="s">
        <v>271</v>
      </c>
      <c r="O122" s="293">
        <v>3</v>
      </c>
    </row>
    <row r="123" spans="1:80" x14ac:dyDescent="0.2">
      <c r="A123" s="317"/>
      <c r="B123" s="318" t="s">
        <v>101</v>
      </c>
      <c r="C123" s="319" t="s">
        <v>268</v>
      </c>
      <c r="D123" s="320"/>
      <c r="E123" s="321"/>
      <c r="F123" s="322"/>
      <c r="G123" s="323">
        <f>SUM(G118:G122)</f>
        <v>0</v>
      </c>
      <c r="H123" s="324"/>
      <c r="I123" s="325">
        <f>SUM(I118:I122)</f>
        <v>0</v>
      </c>
      <c r="J123" s="324"/>
      <c r="K123" s="325">
        <f>SUM(K118:K122)</f>
        <v>0</v>
      </c>
      <c r="O123" s="293">
        <v>4</v>
      </c>
      <c r="BA123" s="326">
        <f>SUM(BA118:BA122)</f>
        <v>0</v>
      </c>
      <c r="BB123" s="326">
        <f>SUM(BB118:BB122)</f>
        <v>0</v>
      </c>
      <c r="BC123" s="326">
        <f>SUM(BC118:BC122)</f>
        <v>0</v>
      </c>
      <c r="BD123" s="326">
        <f>SUM(BD118:BD122)</f>
        <v>0</v>
      </c>
      <c r="BE123" s="326">
        <f>SUM(BE118:BE122)</f>
        <v>0</v>
      </c>
    </row>
    <row r="124" spans="1:80" x14ac:dyDescent="0.2">
      <c r="E124" s="262"/>
    </row>
    <row r="125" spans="1:80" x14ac:dyDescent="0.2">
      <c r="E125" s="262"/>
    </row>
    <row r="126" spans="1:80" x14ac:dyDescent="0.2">
      <c r="E126" s="262"/>
    </row>
    <row r="127" spans="1:80" x14ac:dyDescent="0.2">
      <c r="E127" s="262"/>
    </row>
    <row r="128" spans="1:80" x14ac:dyDescent="0.2">
      <c r="E128" s="262"/>
    </row>
    <row r="129" spans="5:5" x14ac:dyDescent="0.2">
      <c r="E129" s="262"/>
    </row>
    <row r="130" spans="5:5" x14ac:dyDescent="0.2">
      <c r="E130" s="262"/>
    </row>
    <row r="131" spans="5:5" x14ac:dyDescent="0.2">
      <c r="E131" s="262"/>
    </row>
    <row r="132" spans="5:5" x14ac:dyDescent="0.2">
      <c r="E132" s="262"/>
    </row>
    <row r="133" spans="5:5" x14ac:dyDescent="0.2">
      <c r="E133" s="262"/>
    </row>
    <row r="134" spans="5:5" x14ac:dyDescent="0.2">
      <c r="E134" s="262"/>
    </row>
    <row r="135" spans="5:5" x14ac:dyDescent="0.2">
      <c r="E135" s="262"/>
    </row>
    <row r="136" spans="5:5" x14ac:dyDescent="0.2">
      <c r="E136" s="262"/>
    </row>
    <row r="137" spans="5:5" x14ac:dyDescent="0.2">
      <c r="E137" s="262"/>
    </row>
    <row r="138" spans="5:5" x14ac:dyDescent="0.2">
      <c r="E138" s="262"/>
    </row>
    <row r="139" spans="5:5" x14ac:dyDescent="0.2">
      <c r="E139" s="262"/>
    </row>
    <row r="140" spans="5:5" x14ac:dyDescent="0.2">
      <c r="E140" s="262"/>
    </row>
    <row r="141" spans="5:5" x14ac:dyDescent="0.2">
      <c r="E141" s="262"/>
    </row>
    <row r="142" spans="5:5" x14ac:dyDescent="0.2">
      <c r="E142" s="262"/>
    </row>
    <row r="143" spans="5:5" x14ac:dyDescent="0.2">
      <c r="E143" s="262"/>
    </row>
    <row r="144" spans="5:5" x14ac:dyDescent="0.2">
      <c r="E144" s="262"/>
    </row>
    <row r="145" spans="1:7" x14ac:dyDescent="0.2">
      <c r="E145" s="262"/>
    </row>
    <row r="146" spans="1:7" x14ac:dyDescent="0.2">
      <c r="E146" s="262"/>
    </row>
    <row r="147" spans="1:7" x14ac:dyDescent="0.2">
      <c r="A147" s="316"/>
      <c r="B147" s="316"/>
      <c r="C147" s="316"/>
      <c r="D147" s="316"/>
      <c r="E147" s="316"/>
      <c r="F147" s="316"/>
      <c r="G147" s="316"/>
    </row>
    <row r="148" spans="1:7" x14ac:dyDescent="0.2">
      <c r="A148" s="316"/>
      <c r="B148" s="316"/>
      <c r="C148" s="316"/>
      <c r="D148" s="316"/>
      <c r="E148" s="316"/>
      <c r="F148" s="316"/>
      <c r="G148" s="316"/>
    </row>
    <row r="149" spans="1:7" x14ac:dyDescent="0.2">
      <c r="A149" s="316"/>
      <c r="B149" s="316"/>
      <c r="C149" s="316"/>
      <c r="D149" s="316"/>
      <c r="E149" s="316"/>
      <c r="F149" s="316"/>
      <c r="G149" s="316"/>
    </row>
    <row r="150" spans="1:7" x14ac:dyDescent="0.2">
      <c r="A150" s="316"/>
      <c r="B150" s="316"/>
      <c r="C150" s="316"/>
      <c r="D150" s="316"/>
      <c r="E150" s="316"/>
      <c r="F150" s="316"/>
      <c r="G150" s="316"/>
    </row>
    <row r="151" spans="1:7" x14ac:dyDescent="0.2">
      <c r="E151" s="262"/>
    </row>
    <row r="152" spans="1:7" x14ac:dyDescent="0.2">
      <c r="E152" s="262"/>
    </row>
    <row r="153" spans="1:7" x14ac:dyDescent="0.2">
      <c r="E153" s="262"/>
    </row>
    <row r="154" spans="1:7" x14ac:dyDescent="0.2">
      <c r="E154" s="262"/>
    </row>
    <row r="155" spans="1:7" x14ac:dyDescent="0.2">
      <c r="E155" s="262"/>
    </row>
    <row r="156" spans="1:7" x14ac:dyDescent="0.2">
      <c r="E156" s="262"/>
    </row>
    <row r="157" spans="1:7" x14ac:dyDescent="0.2">
      <c r="E157" s="262"/>
    </row>
    <row r="158" spans="1:7" x14ac:dyDescent="0.2">
      <c r="E158" s="262"/>
    </row>
    <row r="159" spans="1:7" x14ac:dyDescent="0.2">
      <c r="E159" s="262"/>
    </row>
    <row r="160" spans="1:7" x14ac:dyDescent="0.2">
      <c r="E160" s="262"/>
    </row>
    <row r="161" spans="5:5" x14ac:dyDescent="0.2">
      <c r="E161" s="262"/>
    </row>
    <row r="162" spans="5:5" x14ac:dyDescent="0.2">
      <c r="E162" s="262"/>
    </row>
    <row r="163" spans="5:5" x14ac:dyDescent="0.2">
      <c r="E163" s="262"/>
    </row>
    <row r="164" spans="5:5" x14ac:dyDescent="0.2">
      <c r="E164" s="262"/>
    </row>
    <row r="165" spans="5:5" x14ac:dyDescent="0.2">
      <c r="E165" s="262"/>
    </row>
    <row r="166" spans="5:5" x14ac:dyDescent="0.2">
      <c r="E166" s="262"/>
    </row>
    <row r="167" spans="5:5" x14ac:dyDescent="0.2">
      <c r="E167" s="262"/>
    </row>
    <row r="168" spans="5:5" x14ac:dyDescent="0.2">
      <c r="E168" s="262"/>
    </row>
    <row r="169" spans="5:5" x14ac:dyDescent="0.2">
      <c r="E169" s="262"/>
    </row>
    <row r="170" spans="5:5" x14ac:dyDescent="0.2">
      <c r="E170" s="262"/>
    </row>
    <row r="171" spans="5:5" x14ac:dyDescent="0.2">
      <c r="E171" s="262"/>
    </row>
    <row r="172" spans="5:5" x14ac:dyDescent="0.2">
      <c r="E172" s="262"/>
    </row>
    <row r="173" spans="5:5" x14ac:dyDescent="0.2">
      <c r="E173" s="262"/>
    </row>
    <row r="174" spans="5:5" x14ac:dyDescent="0.2">
      <c r="E174" s="262"/>
    </row>
    <row r="175" spans="5:5" x14ac:dyDescent="0.2">
      <c r="E175" s="262"/>
    </row>
    <row r="176" spans="5:5" x14ac:dyDescent="0.2">
      <c r="E176" s="262"/>
    </row>
    <row r="177" spans="1:7" x14ac:dyDescent="0.2">
      <c r="E177" s="262"/>
    </row>
    <row r="178" spans="1:7" x14ac:dyDescent="0.2">
      <c r="E178" s="262"/>
    </row>
    <row r="179" spans="1:7" x14ac:dyDescent="0.2">
      <c r="E179" s="262"/>
    </row>
    <row r="180" spans="1:7" x14ac:dyDescent="0.2">
      <c r="E180" s="262"/>
    </row>
    <row r="181" spans="1:7" x14ac:dyDescent="0.2">
      <c r="E181" s="262"/>
    </row>
    <row r="182" spans="1:7" x14ac:dyDescent="0.2">
      <c r="A182" s="327"/>
      <c r="B182" s="327"/>
    </row>
    <row r="183" spans="1:7" x14ac:dyDescent="0.2">
      <c r="A183" s="316"/>
      <c r="B183" s="316"/>
      <c r="C183" s="328"/>
      <c r="D183" s="328"/>
      <c r="E183" s="329"/>
      <c r="F183" s="328"/>
      <c r="G183" s="330"/>
    </row>
    <row r="184" spans="1:7" x14ac:dyDescent="0.2">
      <c r="A184" s="331"/>
      <c r="B184" s="331"/>
      <c r="C184" s="316"/>
      <c r="D184" s="316"/>
      <c r="E184" s="332"/>
      <c r="F184" s="316"/>
      <c r="G184" s="316"/>
    </row>
    <row r="185" spans="1:7" x14ac:dyDescent="0.2">
      <c r="A185" s="316"/>
      <c r="B185" s="316"/>
      <c r="C185" s="316"/>
      <c r="D185" s="316"/>
      <c r="E185" s="332"/>
      <c r="F185" s="316"/>
      <c r="G185" s="316"/>
    </row>
    <row r="186" spans="1:7" x14ac:dyDescent="0.2">
      <c r="A186" s="316"/>
      <c r="B186" s="316"/>
      <c r="C186" s="316"/>
      <c r="D186" s="316"/>
      <c r="E186" s="332"/>
      <c r="F186" s="316"/>
      <c r="G186" s="316"/>
    </row>
    <row r="187" spans="1:7" x14ac:dyDescent="0.2">
      <c r="A187" s="316"/>
      <c r="B187" s="316"/>
      <c r="C187" s="316"/>
      <c r="D187" s="316"/>
      <c r="E187" s="332"/>
      <c r="F187" s="316"/>
      <c r="G187" s="316"/>
    </row>
    <row r="188" spans="1:7" x14ac:dyDescent="0.2">
      <c r="A188" s="316"/>
      <c r="B188" s="316"/>
      <c r="C188" s="316"/>
      <c r="D188" s="316"/>
      <c r="E188" s="332"/>
      <c r="F188" s="316"/>
      <c r="G188" s="316"/>
    </row>
    <row r="189" spans="1:7" x14ac:dyDescent="0.2">
      <c r="A189" s="316"/>
      <c r="B189" s="316"/>
      <c r="C189" s="316"/>
      <c r="D189" s="316"/>
      <c r="E189" s="332"/>
      <c r="F189" s="316"/>
      <c r="G189" s="316"/>
    </row>
    <row r="190" spans="1:7" x14ac:dyDescent="0.2">
      <c r="A190" s="316"/>
      <c r="B190" s="316"/>
      <c r="C190" s="316"/>
      <c r="D190" s="316"/>
      <c r="E190" s="332"/>
      <c r="F190" s="316"/>
      <c r="G190" s="316"/>
    </row>
    <row r="191" spans="1:7" x14ac:dyDescent="0.2">
      <c r="A191" s="316"/>
      <c r="B191" s="316"/>
      <c r="C191" s="316"/>
      <c r="D191" s="316"/>
      <c r="E191" s="332"/>
      <c r="F191" s="316"/>
      <c r="G191" s="316"/>
    </row>
    <row r="192" spans="1:7" x14ac:dyDescent="0.2">
      <c r="A192" s="316"/>
      <c r="B192" s="316"/>
      <c r="C192" s="316"/>
      <c r="D192" s="316"/>
      <c r="E192" s="332"/>
      <c r="F192" s="316"/>
      <c r="G192" s="316"/>
    </row>
    <row r="193" spans="1:7" x14ac:dyDescent="0.2">
      <c r="A193" s="316"/>
      <c r="B193" s="316"/>
      <c r="C193" s="316"/>
      <c r="D193" s="316"/>
      <c r="E193" s="332"/>
      <c r="F193" s="316"/>
      <c r="G193" s="316"/>
    </row>
    <row r="194" spans="1:7" x14ac:dyDescent="0.2">
      <c r="A194" s="316"/>
      <c r="B194" s="316"/>
      <c r="C194" s="316"/>
      <c r="D194" s="316"/>
      <c r="E194" s="332"/>
      <c r="F194" s="316"/>
      <c r="G194" s="316"/>
    </row>
    <row r="195" spans="1:7" x14ac:dyDescent="0.2">
      <c r="A195" s="316"/>
      <c r="B195" s="316"/>
      <c r="C195" s="316"/>
      <c r="D195" s="316"/>
      <c r="E195" s="332"/>
      <c r="F195" s="316"/>
      <c r="G195" s="316"/>
    </row>
    <row r="196" spans="1:7" x14ac:dyDescent="0.2">
      <c r="A196" s="316"/>
      <c r="B196" s="316"/>
      <c r="C196" s="316"/>
      <c r="D196" s="316"/>
      <c r="E196" s="332"/>
      <c r="F196" s="316"/>
      <c r="G196" s="316"/>
    </row>
  </sheetData>
  <mergeCells count="66">
    <mergeCell ref="C111:D111"/>
    <mergeCell ref="C112:D112"/>
    <mergeCell ref="C114:G114"/>
    <mergeCell ref="C115:D115"/>
    <mergeCell ref="C120:G120"/>
    <mergeCell ref="C121:G121"/>
    <mergeCell ref="C122:G122"/>
    <mergeCell ref="C102:G102"/>
    <mergeCell ref="C103:D103"/>
    <mergeCell ref="C105:D105"/>
    <mergeCell ref="C107:G107"/>
    <mergeCell ref="C108:G108"/>
    <mergeCell ref="C109:D109"/>
    <mergeCell ref="C95:D95"/>
    <mergeCell ref="C97:G97"/>
    <mergeCell ref="C98:G98"/>
    <mergeCell ref="C99:G99"/>
    <mergeCell ref="C100:G100"/>
    <mergeCell ref="C101:G101"/>
    <mergeCell ref="C85:D85"/>
    <mergeCell ref="C90:G90"/>
    <mergeCell ref="C91:G91"/>
    <mergeCell ref="C92:G92"/>
    <mergeCell ref="C93:G93"/>
    <mergeCell ref="C94:G94"/>
    <mergeCell ref="C77:D77"/>
    <mergeCell ref="C78:D78"/>
    <mergeCell ref="C67:G67"/>
    <mergeCell ref="C68:D68"/>
    <mergeCell ref="C72:G72"/>
    <mergeCell ref="C73:D73"/>
    <mergeCell ref="C54:G54"/>
    <mergeCell ref="C55:D55"/>
    <mergeCell ref="C59:G59"/>
    <mergeCell ref="C60:D60"/>
    <mergeCell ref="C62:G62"/>
    <mergeCell ref="C63:D63"/>
    <mergeCell ref="C45:D45"/>
    <mergeCell ref="C46:D46"/>
    <mergeCell ref="C48:G48"/>
    <mergeCell ref="C49:G49"/>
    <mergeCell ref="C50:D50"/>
    <mergeCell ref="C31:D31"/>
    <mergeCell ref="C33:G33"/>
    <mergeCell ref="C34:D34"/>
    <mergeCell ref="C38:D38"/>
    <mergeCell ref="C40:G40"/>
    <mergeCell ref="C41:G41"/>
    <mergeCell ref="C42:D42"/>
    <mergeCell ref="C44:G44"/>
    <mergeCell ref="C14:D14"/>
    <mergeCell ref="C18:G18"/>
    <mergeCell ref="C19:G19"/>
    <mergeCell ref="C20:D20"/>
    <mergeCell ref="C24:G24"/>
    <mergeCell ref="C25:D25"/>
    <mergeCell ref="C27:D27"/>
    <mergeCell ref="C29:D29"/>
    <mergeCell ref="A1:G1"/>
    <mergeCell ref="A3:B3"/>
    <mergeCell ref="A4:B4"/>
    <mergeCell ref="E4:G4"/>
    <mergeCell ref="C9:G9"/>
    <mergeCell ref="C10:D10"/>
    <mergeCell ref="C11:D11"/>
    <mergeCell ref="C13:D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276</v>
      </c>
      <c r="D2" s="106" t="s">
        <v>1045</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1042</v>
      </c>
      <c r="B5" s="119"/>
      <c r="C5" s="120" t="s">
        <v>1043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'S02 02-01 Rek'!E12</f>
        <v>0</v>
      </c>
      <c r="D15" s="161" t="str">
        <f>'S02 02-01 Rek'!A17</f>
        <v>Ztížené výrobní podmínky</v>
      </c>
      <c r="E15" s="162"/>
      <c r="F15" s="163"/>
      <c r="G15" s="160">
        <f>'S02 02-01 Rek'!I17</f>
        <v>0</v>
      </c>
    </row>
    <row r="16" spans="1:57" ht="15.95" customHeight="1" x14ac:dyDescent="0.2">
      <c r="A16" s="158" t="s">
        <v>52</v>
      </c>
      <c r="B16" s="159" t="s">
        <v>53</v>
      </c>
      <c r="C16" s="160">
        <f>'S02 02-01 Rek'!F12</f>
        <v>0</v>
      </c>
      <c r="D16" s="110" t="str">
        <f>'S02 02-01 Rek'!A18</f>
        <v>Oborová přirážka</v>
      </c>
      <c r="E16" s="164"/>
      <c r="F16" s="165"/>
      <c r="G16" s="160">
        <f>'S02 02-01 Rek'!I18</f>
        <v>0</v>
      </c>
    </row>
    <row r="17" spans="1:7" ht="15.95" customHeight="1" x14ac:dyDescent="0.2">
      <c r="A17" s="158" t="s">
        <v>54</v>
      </c>
      <c r="B17" s="159" t="s">
        <v>55</v>
      </c>
      <c r="C17" s="160">
        <f>'S02 02-01 Rek'!H12</f>
        <v>0</v>
      </c>
      <c r="D17" s="110" t="str">
        <f>'S02 02-01 Rek'!A19</f>
        <v>Přesun stavebních kapacit</v>
      </c>
      <c r="E17" s="164"/>
      <c r="F17" s="165"/>
      <c r="G17" s="160">
        <f>'S02 02-01 Rek'!I19</f>
        <v>0</v>
      </c>
    </row>
    <row r="18" spans="1:7" ht="15.95" customHeight="1" x14ac:dyDescent="0.2">
      <c r="A18" s="166" t="s">
        <v>56</v>
      </c>
      <c r="B18" s="167" t="s">
        <v>57</v>
      </c>
      <c r="C18" s="160">
        <f>'S02 02-01 Rek'!G12</f>
        <v>0</v>
      </c>
      <c r="D18" s="110" t="str">
        <f>'S02 02-01 Rek'!A20</f>
        <v>Mimostaveništní doprava</v>
      </c>
      <c r="E18" s="164"/>
      <c r="F18" s="165"/>
      <c r="G18" s="160">
        <f>'S02 02-01 Rek'!I20</f>
        <v>0</v>
      </c>
    </row>
    <row r="19" spans="1:7" ht="15.95" customHeight="1" x14ac:dyDescent="0.2">
      <c r="A19" s="168" t="s">
        <v>58</v>
      </c>
      <c r="B19" s="159"/>
      <c r="C19" s="160">
        <f>SUM(C15:C18)</f>
        <v>0</v>
      </c>
      <c r="D19" s="110" t="str">
        <f>'S02 02-01 Rek'!A21</f>
        <v>Zařízení staveniště</v>
      </c>
      <c r="E19" s="164"/>
      <c r="F19" s="165"/>
      <c r="G19" s="160">
        <f>'S02 02-01 Rek'!I21</f>
        <v>0</v>
      </c>
    </row>
    <row r="20" spans="1:7" ht="15.95" customHeight="1" x14ac:dyDescent="0.2">
      <c r="A20" s="168"/>
      <c r="B20" s="159"/>
      <c r="C20" s="160"/>
      <c r="D20" s="110" t="str">
        <f>'S02 02-01 Rek'!A22</f>
        <v>Provoz investora</v>
      </c>
      <c r="E20" s="164"/>
      <c r="F20" s="165"/>
      <c r="G20" s="160">
        <f>'S02 02-01 Rek'!I22</f>
        <v>0</v>
      </c>
    </row>
    <row r="21" spans="1:7" ht="15.95" customHeight="1" x14ac:dyDescent="0.2">
      <c r="A21" s="168" t="s">
        <v>29</v>
      </c>
      <c r="B21" s="159"/>
      <c r="C21" s="160">
        <f>'S02 02-01 Rek'!I12</f>
        <v>0</v>
      </c>
      <c r="D21" s="110" t="str">
        <f>'S02 02-01 Rek'!A23</f>
        <v>Kompletační činnost (IČD)</v>
      </c>
      <c r="E21" s="164"/>
      <c r="F21" s="165"/>
      <c r="G21" s="160">
        <f>'S02 02-01 Rek'!I23</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'S02 02-01 Rek'!H25</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BE76"/>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276</v>
      </c>
      <c r="I1" s="213"/>
    </row>
    <row r="2" spans="1:57" ht="13.5" thickBot="1" x14ac:dyDescent="0.25">
      <c r="A2" s="214" t="s">
        <v>76</v>
      </c>
      <c r="B2" s="215"/>
      <c r="C2" s="216" t="s">
        <v>1044</v>
      </c>
      <c r="D2" s="217"/>
      <c r="E2" s="218"/>
      <c r="F2" s="217"/>
      <c r="G2" s="219" t="s">
        <v>1045</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'S02 02-01 Pol'!B7</f>
        <v>1</v>
      </c>
      <c r="B7" s="70" t="str">
        <f>'S02 02-01 Pol'!C7</f>
        <v>Zemní práce</v>
      </c>
      <c r="D7" s="231"/>
      <c r="E7" s="334">
        <f>'S02 02-01 Pol'!BA29</f>
        <v>0</v>
      </c>
      <c r="F7" s="335">
        <f>'S02 02-01 Pol'!BB29</f>
        <v>0</v>
      </c>
      <c r="G7" s="335">
        <f>'S02 02-01 Pol'!BC29</f>
        <v>0</v>
      </c>
      <c r="H7" s="335">
        <f>'S02 02-01 Pol'!BD29</f>
        <v>0</v>
      </c>
      <c r="I7" s="336">
        <f>'S02 02-01 Pol'!BE29</f>
        <v>0</v>
      </c>
    </row>
    <row r="8" spans="1:57" s="138" customFormat="1" x14ac:dyDescent="0.2">
      <c r="A8" s="333" t="str">
        <f>'S02 02-01 Pol'!B30</f>
        <v>2</v>
      </c>
      <c r="B8" s="70" t="str">
        <f>'S02 02-01 Pol'!C30</f>
        <v>Základy a zvláštní zakládání</v>
      </c>
      <c r="D8" s="231"/>
      <c r="E8" s="334">
        <f>'S02 02-01 Pol'!BA47</f>
        <v>0</v>
      </c>
      <c r="F8" s="335">
        <f>'S02 02-01 Pol'!BB47</f>
        <v>0</v>
      </c>
      <c r="G8" s="335">
        <f>'S02 02-01 Pol'!BC47</f>
        <v>0</v>
      </c>
      <c r="H8" s="335">
        <f>'S02 02-01 Pol'!BD47</f>
        <v>0</v>
      </c>
      <c r="I8" s="336">
        <f>'S02 02-01 Pol'!BE47</f>
        <v>0</v>
      </c>
    </row>
    <row r="9" spans="1:57" s="138" customFormat="1" x14ac:dyDescent="0.2">
      <c r="A9" s="333" t="str">
        <f>'S02 02-01 Pol'!B48</f>
        <v>5</v>
      </c>
      <c r="B9" s="70" t="str">
        <f>'S02 02-01 Pol'!C48</f>
        <v>Komunikace</v>
      </c>
      <c r="D9" s="231"/>
      <c r="E9" s="334">
        <f>'S02 02-01 Pol'!BA55</f>
        <v>0</v>
      </c>
      <c r="F9" s="335">
        <f>'S02 02-01 Pol'!BB55</f>
        <v>0</v>
      </c>
      <c r="G9" s="335">
        <f>'S02 02-01 Pol'!BC55</f>
        <v>0</v>
      </c>
      <c r="H9" s="335">
        <f>'S02 02-01 Pol'!BD55</f>
        <v>0</v>
      </c>
      <c r="I9" s="336">
        <f>'S02 02-01 Pol'!BE55</f>
        <v>0</v>
      </c>
    </row>
    <row r="10" spans="1:57" s="138" customFormat="1" x14ac:dyDescent="0.2">
      <c r="A10" s="333" t="str">
        <f>'S02 02-01 Pol'!B56</f>
        <v>91</v>
      </c>
      <c r="B10" s="70" t="str">
        <f>'S02 02-01 Pol'!C56</f>
        <v>Doplňující práce na komunikaci</v>
      </c>
      <c r="D10" s="231"/>
      <c r="E10" s="334">
        <f>'S02 02-01 Pol'!BA62</f>
        <v>0</v>
      </c>
      <c r="F10" s="335">
        <f>'S02 02-01 Pol'!BB62</f>
        <v>0</v>
      </c>
      <c r="G10" s="335">
        <f>'S02 02-01 Pol'!BC62</f>
        <v>0</v>
      </c>
      <c r="H10" s="335">
        <f>'S02 02-01 Pol'!BD62</f>
        <v>0</v>
      </c>
      <c r="I10" s="336">
        <f>'S02 02-01 Pol'!BE62</f>
        <v>0</v>
      </c>
    </row>
    <row r="11" spans="1:57" s="138" customFormat="1" ht="13.5" thickBot="1" x14ac:dyDescent="0.25">
      <c r="A11" s="333" t="str">
        <f>'S02 02-01 Pol'!B63</f>
        <v>99</v>
      </c>
      <c r="B11" s="70" t="str">
        <f>'S02 02-01 Pol'!C63</f>
        <v>Staveništní přesun hmot</v>
      </c>
      <c r="D11" s="231"/>
      <c r="E11" s="334">
        <f>'S02 02-01 Pol'!BA65</f>
        <v>0</v>
      </c>
      <c r="F11" s="335">
        <f>'S02 02-01 Pol'!BB65</f>
        <v>0</v>
      </c>
      <c r="G11" s="335">
        <f>'S02 02-01 Pol'!BC65</f>
        <v>0</v>
      </c>
      <c r="H11" s="335">
        <f>'S02 02-01 Pol'!BD65</f>
        <v>0</v>
      </c>
      <c r="I11" s="336">
        <f>'S02 02-01 Pol'!BE65</f>
        <v>0</v>
      </c>
    </row>
    <row r="12" spans="1:57" s="14" customFormat="1" ht="13.5" thickBot="1" x14ac:dyDescent="0.25">
      <c r="A12" s="232"/>
      <c r="B12" s="233" t="s">
        <v>79</v>
      </c>
      <c r="C12" s="233"/>
      <c r="D12" s="234"/>
      <c r="E12" s="235">
        <f>SUM(E7:E11)</f>
        <v>0</v>
      </c>
      <c r="F12" s="236">
        <f>SUM(F7:F11)</f>
        <v>0</v>
      </c>
      <c r="G12" s="236">
        <f>SUM(G7:G11)</f>
        <v>0</v>
      </c>
      <c r="H12" s="236">
        <f>SUM(H7:H11)</f>
        <v>0</v>
      </c>
      <c r="I12" s="237">
        <f>SUM(I7:I11)</f>
        <v>0</v>
      </c>
    </row>
    <row r="13" spans="1:57" x14ac:dyDescent="0.2">
      <c r="A13" s="138"/>
      <c r="B13" s="138"/>
      <c r="C13" s="138"/>
      <c r="D13" s="138"/>
      <c r="E13" s="138"/>
      <c r="F13" s="138"/>
      <c r="G13" s="138"/>
      <c r="H13" s="138"/>
      <c r="I13" s="138"/>
    </row>
    <row r="14" spans="1:57" ht="19.5" customHeight="1" x14ac:dyDescent="0.25">
      <c r="A14" s="223" t="s">
        <v>80</v>
      </c>
      <c r="B14" s="223"/>
      <c r="C14" s="223"/>
      <c r="D14" s="223"/>
      <c r="E14" s="223"/>
      <c r="F14" s="223"/>
      <c r="G14" s="238"/>
      <c r="H14" s="223"/>
      <c r="I14" s="223"/>
      <c r="BA14" s="144"/>
      <c r="BB14" s="144"/>
      <c r="BC14" s="144"/>
      <c r="BD14" s="144"/>
      <c r="BE14" s="144"/>
    </row>
    <row r="15" spans="1:57" ht="13.5" thickBot="1" x14ac:dyDescent="0.25"/>
    <row r="16" spans="1:57" x14ac:dyDescent="0.2">
      <c r="A16" s="176" t="s">
        <v>81</v>
      </c>
      <c r="B16" s="177"/>
      <c r="C16" s="177"/>
      <c r="D16" s="239"/>
      <c r="E16" s="240" t="s">
        <v>82</v>
      </c>
      <c r="F16" s="241" t="s">
        <v>12</v>
      </c>
      <c r="G16" s="242" t="s">
        <v>83</v>
      </c>
      <c r="H16" s="243"/>
      <c r="I16" s="244" t="s">
        <v>82</v>
      </c>
    </row>
    <row r="17" spans="1:53" x14ac:dyDescent="0.2">
      <c r="A17" s="168" t="s">
        <v>145</v>
      </c>
      <c r="B17" s="159"/>
      <c r="C17" s="159"/>
      <c r="D17" s="245"/>
      <c r="E17" s="246"/>
      <c r="F17" s="247"/>
      <c r="G17" s="248">
        <v>0</v>
      </c>
      <c r="H17" s="249"/>
      <c r="I17" s="250">
        <f>E17+F17*G17/100</f>
        <v>0</v>
      </c>
      <c r="BA17" s="1">
        <v>0</v>
      </c>
    </row>
    <row r="18" spans="1:53" x14ac:dyDescent="0.2">
      <c r="A18" s="168" t="s">
        <v>146</v>
      </c>
      <c r="B18" s="159"/>
      <c r="C18" s="159"/>
      <c r="D18" s="245"/>
      <c r="E18" s="246"/>
      <c r="F18" s="247"/>
      <c r="G18" s="248">
        <v>0</v>
      </c>
      <c r="H18" s="249"/>
      <c r="I18" s="250">
        <f>E18+F18*G18/100</f>
        <v>0</v>
      </c>
      <c r="BA18" s="1">
        <v>0</v>
      </c>
    </row>
    <row r="19" spans="1:53" x14ac:dyDescent="0.2">
      <c r="A19" s="168" t="s">
        <v>147</v>
      </c>
      <c r="B19" s="159"/>
      <c r="C19" s="159"/>
      <c r="D19" s="245"/>
      <c r="E19" s="246"/>
      <c r="F19" s="247"/>
      <c r="G19" s="248">
        <v>0</v>
      </c>
      <c r="H19" s="249"/>
      <c r="I19" s="250">
        <f>E19+F19*G19/100</f>
        <v>0</v>
      </c>
      <c r="BA19" s="1">
        <v>0</v>
      </c>
    </row>
    <row r="20" spans="1:53" x14ac:dyDescent="0.2">
      <c r="A20" s="168" t="s">
        <v>148</v>
      </c>
      <c r="B20" s="159"/>
      <c r="C20" s="159"/>
      <c r="D20" s="245"/>
      <c r="E20" s="246"/>
      <c r="F20" s="247"/>
      <c r="G20" s="248">
        <v>0</v>
      </c>
      <c r="H20" s="249"/>
      <c r="I20" s="250">
        <f>E20+F20*G20/100</f>
        <v>0</v>
      </c>
      <c r="BA20" s="1">
        <v>0</v>
      </c>
    </row>
    <row r="21" spans="1:53" x14ac:dyDescent="0.2">
      <c r="A21" s="168" t="s">
        <v>149</v>
      </c>
      <c r="B21" s="159"/>
      <c r="C21" s="159"/>
      <c r="D21" s="245"/>
      <c r="E21" s="246"/>
      <c r="F21" s="247"/>
      <c r="G21" s="248">
        <v>0</v>
      </c>
      <c r="H21" s="249"/>
      <c r="I21" s="250">
        <f>E21+F21*G21/100</f>
        <v>0</v>
      </c>
      <c r="BA21" s="1">
        <v>1</v>
      </c>
    </row>
    <row r="22" spans="1:53" x14ac:dyDescent="0.2">
      <c r="A22" s="168" t="s">
        <v>150</v>
      </c>
      <c r="B22" s="159"/>
      <c r="C22" s="159"/>
      <c r="D22" s="245"/>
      <c r="E22" s="246"/>
      <c r="F22" s="247"/>
      <c r="G22" s="248">
        <v>0</v>
      </c>
      <c r="H22" s="249"/>
      <c r="I22" s="250">
        <f>E22+F22*G22/100</f>
        <v>0</v>
      </c>
      <c r="BA22" s="1">
        <v>1</v>
      </c>
    </row>
    <row r="23" spans="1:53" x14ac:dyDescent="0.2">
      <c r="A23" s="168" t="s">
        <v>151</v>
      </c>
      <c r="B23" s="159"/>
      <c r="C23" s="159"/>
      <c r="D23" s="245"/>
      <c r="E23" s="246"/>
      <c r="F23" s="247"/>
      <c r="G23" s="248">
        <v>0</v>
      </c>
      <c r="H23" s="249"/>
      <c r="I23" s="250">
        <f>E23+F23*G23/100</f>
        <v>0</v>
      </c>
      <c r="BA23" s="1">
        <v>2</v>
      </c>
    </row>
    <row r="24" spans="1:53" x14ac:dyDescent="0.2">
      <c r="A24" s="168" t="s">
        <v>152</v>
      </c>
      <c r="B24" s="159"/>
      <c r="C24" s="159"/>
      <c r="D24" s="245"/>
      <c r="E24" s="246"/>
      <c r="F24" s="247"/>
      <c r="G24" s="248">
        <v>0</v>
      </c>
      <c r="H24" s="249"/>
      <c r="I24" s="250">
        <f>E24+F24*G24/100</f>
        <v>0</v>
      </c>
      <c r="BA24" s="1">
        <v>2</v>
      </c>
    </row>
    <row r="25" spans="1:53" ht="13.5" thickBot="1" x14ac:dyDescent="0.25">
      <c r="A25" s="251"/>
      <c r="B25" s="252" t="s">
        <v>84</v>
      </c>
      <c r="C25" s="253"/>
      <c r="D25" s="254"/>
      <c r="E25" s="255"/>
      <c r="F25" s="256"/>
      <c r="G25" s="256"/>
      <c r="H25" s="257">
        <f>SUM(I17:I24)</f>
        <v>0</v>
      </c>
      <c r="I25" s="258"/>
    </row>
    <row r="27" spans="1:53" x14ac:dyDescent="0.2">
      <c r="B27" s="14"/>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sheetData>
  <mergeCells count="4">
    <mergeCell ref="A1:B1"/>
    <mergeCell ref="A2:B2"/>
    <mergeCell ref="G2:I2"/>
    <mergeCell ref="H25:I25"/>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CB117"/>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'00 1 Rek'!H1</f>
        <v>1</v>
      </c>
      <c r="G3" s="269"/>
    </row>
    <row r="4" spans="1:80" ht="13.5" thickBot="1" x14ac:dyDescent="0.25">
      <c r="A4" s="270" t="s">
        <v>76</v>
      </c>
      <c r="B4" s="215"/>
      <c r="C4" s="216" t="s">
        <v>109</v>
      </c>
      <c r="D4" s="271"/>
      <c r="E4" s="272" t="str">
        <f>'00 1 Rek'!G2</f>
        <v>Ostatní náklady</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111</v>
      </c>
      <c r="C7" s="285" t="s">
        <v>112</v>
      </c>
      <c r="D7" s="286"/>
      <c r="E7" s="287"/>
      <c r="F7" s="287"/>
      <c r="G7" s="288"/>
      <c r="H7" s="289"/>
      <c r="I7" s="290"/>
      <c r="J7" s="291"/>
      <c r="K7" s="292"/>
      <c r="O7" s="293">
        <v>1</v>
      </c>
    </row>
    <row r="8" spans="1:80" ht="22.5" x14ac:dyDescent="0.2">
      <c r="A8" s="294">
        <v>1</v>
      </c>
      <c r="B8" s="295" t="s">
        <v>114</v>
      </c>
      <c r="C8" s="296" t="s">
        <v>115</v>
      </c>
      <c r="D8" s="297" t="s">
        <v>116</v>
      </c>
      <c r="E8" s="298">
        <v>1</v>
      </c>
      <c r="F8" s="298">
        <v>0</v>
      </c>
      <c r="G8" s="299">
        <f>E8*F8</f>
        <v>0</v>
      </c>
      <c r="H8" s="300">
        <v>0</v>
      </c>
      <c r="I8" s="301">
        <f>E8*H8</f>
        <v>0</v>
      </c>
      <c r="J8" s="300">
        <v>0</v>
      </c>
      <c r="K8" s="301">
        <f>E8*J8</f>
        <v>0</v>
      </c>
      <c r="O8" s="293">
        <v>2</v>
      </c>
      <c r="AA8" s="262">
        <v>1</v>
      </c>
      <c r="AB8" s="262">
        <v>1</v>
      </c>
      <c r="AC8" s="262">
        <v>1</v>
      </c>
      <c r="AZ8" s="262">
        <v>2</v>
      </c>
      <c r="BA8" s="262">
        <f>IF(AZ8=1,G8,0)</f>
        <v>0</v>
      </c>
      <c r="BB8" s="262">
        <f>IF(AZ8=2,G8,0)</f>
        <v>0</v>
      </c>
      <c r="BC8" s="262">
        <f>IF(AZ8=3,G8,0)</f>
        <v>0</v>
      </c>
      <c r="BD8" s="262">
        <f>IF(AZ8=4,G8,0)</f>
        <v>0</v>
      </c>
      <c r="BE8" s="262">
        <f>IF(AZ8=5,G8,0)</f>
        <v>0</v>
      </c>
      <c r="CA8" s="293">
        <v>1</v>
      </c>
      <c r="CB8" s="293">
        <v>1</v>
      </c>
    </row>
    <row r="9" spans="1:80" x14ac:dyDescent="0.2">
      <c r="A9" s="302"/>
      <c r="B9" s="303"/>
      <c r="C9" s="304" t="s">
        <v>117</v>
      </c>
      <c r="D9" s="305"/>
      <c r="E9" s="305"/>
      <c r="F9" s="305"/>
      <c r="G9" s="306"/>
      <c r="I9" s="307"/>
      <c r="K9" s="307"/>
      <c r="L9" s="308" t="s">
        <v>117</v>
      </c>
      <c r="O9" s="293">
        <v>3</v>
      </c>
    </row>
    <row r="10" spans="1:80" x14ac:dyDescent="0.2">
      <c r="A10" s="302"/>
      <c r="B10" s="303"/>
      <c r="C10" s="304"/>
      <c r="D10" s="305"/>
      <c r="E10" s="305"/>
      <c r="F10" s="305"/>
      <c r="G10" s="306"/>
      <c r="I10" s="307"/>
      <c r="K10" s="307"/>
      <c r="L10" s="308"/>
      <c r="O10" s="293">
        <v>3</v>
      </c>
    </row>
    <row r="11" spans="1:80" x14ac:dyDescent="0.2">
      <c r="A11" s="302"/>
      <c r="B11" s="303"/>
      <c r="C11" s="304" t="s">
        <v>118</v>
      </c>
      <c r="D11" s="305"/>
      <c r="E11" s="305"/>
      <c r="F11" s="305"/>
      <c r="G11" s="306"/>
      <c r="I11" s="307"/>
      <c r="K11" s="307"/>
      <c r="L11" s="308" t="s">
        <v>118</v>
      </c>
      <c r="O11" s="293">
        <v>3</v>
      </c>
    </row>
    <row r="12" spans="1:80" x14ac:dyDescent="0.2">
      <c r="A12" s="302"/>
      <c r="B12" s="309"/>
      <c r="C12" s="310" t="s">
        <v>98</v>
      </c>
      <c r="D12" s="311"/>
      <c r="E12" s="312">
        <v>1</v>
      </c>
      <c r="F12" s="313"/>
      <c r="G12" s="314"/>
      <c r="H12" s="315"/>
      <c r="I12" s="307"/>
      <c r="J12" s="316"/>
      <c r="K12" s="307"/>
      <c r="M12" s="308">
        <v>1</v>
      </c>
      <c r="O12" s="293"/>
    </row>
    <row r="13" spans="1:80" x14ac:dyDescent="0.2">
      <c r="A13" s="294">
        <v>2</v>
      </c>
      <c r="B13" s="295" t="s">
        <v>119</v>
      </c>
      <c r="C13" s="296" t="s">
        <v>120</v>
      </c>
      <c r="D13" s="297" t="s">
        <v>116</v>
      </c>
      <c r="E13" s="298">
        <v>1</v>
      </c>
      <c r="F13" s="298">
        <v>0</v>
      </c>
      <c r="G13" s="299">
        <f>E13*F13</f>
        <v>0</v>
      </c>
      <c r="H13" s="300">
        <v>0</v>
      </c>
      <c r="I13" s="301">
        <f>E13*H13</f>
        <v>0</v>
      </c>
      <c r="J13" s="300">
        <v>0</v>
      </c>
      <c r="K13" s="301">
        <f>E13*J13</f>
        <v>0</v>
      </c>
      <c r="O13" s="293">
        <v>2</v>
      </c>
      <c r="AA13" s="262">
        <v>1</v>
      </c>
      <c r="AB13" s="262">
        <v>1</v>
      </c>
      <c r="AC13" s="262">
        <v>1</v>
      </c>
      <c r="AZ13" s="262">
        <v>2</v>
      </c>
      <c r="BA13" s="262">
        <f>IF(AZ13=1,G13,0)</f>
        <v>0</v>
      </c>
      <c r="BB13" s="262">
        <f>IF(AZ13=2,G13,0)</f>
        <v>0</v>
      </c>
      <c r="BC13" s="262">
        <f>IF(AZ13=3,G13,0)</f>
        <v>0</v>
      </c>
      <c r="BD13" s="262">
        <f>IF(AZ13=4,G13,0)</f>
        <v>0</v>
      </c>
      <c r="BE13" s="262">
        <f>IF(AZ13=5,G13,0)</f>
        <v>0</v>
      </c>
      <c r="CA13" s="293">
        <v>1</v>
      </c>
      <c r="CB13" s="293">
        <v>1</v>
      </c>
    </row>
    <row r="14" spans="1:80" ht="22.5" x14ac:dyDescent="0.2">
      <c r="A14" s="302"/>
      <c r="B14" s="303"/>
      <c r="C14" s="304" t="s">
        <v>121</v>
      </c>
      <c r="D14" s="305"/>
      <c r="E14" s="305"/>
      <c r="F14" s="305"/>
      <c r="G14" s="306"/>
      <c r="I14" s="307"/>
      <c r="K14" s="307"/>
      <c r="L14" s="308" t="s">
        <v>121</v>
      </c>
      <c r="O14" s="293">
        <v>3</v>
      </c>
    </row>
    <row r="15" spans="1:80" x14ac:dyDescent="0.2">
      <c r="A15" s="302"/>
      <c r="B15" s="303"/>
      <c r="C15" s="304"/>
      <c r="D15" s="305"/>
      <c r="E15" s="305"/>
      <c r="F15" s="305"/>
      <c r="G15" s="306"/>
      <c r="I15" s="307"/>
      <c r="K15" s="307"/>
      <c r="L15" s="308"/>
      <c r="O15" s="293">
        <v>3</v>
      </c>
    </row>
    <row r="16" spans="1:80" ht="22.5" x14ac:dyDescent="0.2">
      <c r="A16" s="302"/>
      <c r="B16" s="303"/>
      <c r="C16" s="304" t="s">
        <v>122</v>
      </c>
      <c r="D16" s="305"/>
      <c r="E16" s="305"/>
      <c r="F16" s="305"/>
      <c r="G16" s="306"/>
      <c r="I16" s="307"/>
      <c r="K16" s="307"/>
      <c r="L16" s="308" t="s">
        <v>122</v>
      </c>
      <c r="O16" s="293">
        <v>3</v>
      </c>
    </row>
    <row r="17" spans="1:80" x14ac:dyDescent="0.2">
      <c r="A17" s="302"/>
      <c r="B17" s="303"/>
      <c r="C17" s="304"/>
      <c r="D17" s="305"/>
      <c r="E17" s="305"/>
      <c r="F17" s="305"/>
      <c r="G17" s="306"/>
      <c r="I17" s="307"/>
      <c r="K17" s="307"/>
      <c r="L17" s="308"/>
      <c r="O17" s="293">
        <v>3</v>
      </c>
    </row>
    <row r="18" spans="1:80" x14ac:dyDescent="0.2">
      <c r="A18" s="302"/>
      <c r="B18" s="303"/>
      <c r="C18" s="304" t="s">
        <v>123</v>
      </c>
      <c r="D18" s="305"/>
      <c r="E18" s="305"/>
      <c r="F18" s="305"/>
      <c r="G18" s="306"/>
      <c r="I18" s="307"/>
      <c r="K18" s="307"/>
      <c r="L18" s="308" t="s">
        <v>123</v>
      </c>
      <c r="O18" s="293">
        <v>3</v>
      </c>
    </row>
    <row r="19" spans="1:80" x14ac:dyDescent="0.2">
      <c r="A19" s="302"/>
      <c r="B19" s="303"/>
      <c r="C19" s="304" t="s">
        <v>124</v>
      </c>
      <c r="D19" s="305"/>
      <c r="E19" s="305"/>
      <c r="F19" s="305"/>
      <c r="G19" s="306"/>
      <c r="I19" s="307"/>
      <c r="K19" s="307"/>
      <c r="L19" s="308" t="s">
        <v>124</v>
      </c>
      <c r="O19" s="293">
        <v>3</v>
      </c>
    </row>
    <row r="20" spans="1:80" x14ac:dyDescent="0.2">
      <c r="A20" s="302"/>
      <c r="B20" s="303"/>
      <c r="C20" s="304"/>
      <c r="D20" s="305"/>
      <c r="E20" s="305"/>
      <c r="F20" s="305"/>
      <c r="G20" s="306"/>
      <c r="I20" s="307"/>
      <c r="K20" s="307"/>
      <c r="L20" s="308"/>
      <c r="O20" s="293">
        <v>3</v>
      </c>
    </row>
    <row r="21" spans="1:80" x14ac:dyDescent="0.2">
      <c r="A21" s="302"/>
      <c r="B21" s="303"/>
      <c r="C21" s="304" t="s">
        <v>125</v>
      </c>
      <c r="D21" s="305"/>
      <c r="E21" s="305"/>
      <c r="F21" s="305"/>
      <c r="G21" s="306"/>
      <c r="I21" s="307"/>
      <c r="K21" s="307"/>
      <c r="L21" s="308" t="s">
        <v>125</v>
      </c>
      <c r="O21" s="293">
        <v>3</v>
      </c>
    </row>
    <row r="22" spans="1:80" x14ac:dyDescent="0.2">
      <c r="A22" s="302"/>
      <c r="B22" s="303"/>
      <c r="C22" s="304"/>
      <c r="D22" s="305"/>
      <c r="E22" s="305"/>
      <c r="F22" s="305"/>
      <c r="G22" s="306"/>
      <c r="I22" s="307"/>
      <c r="K22" s="307"/>
      <c r="L22" s="308"/>
      <c r="O22" s="293">
        <v>3</v>
      </c>
    </row>
    <row r="23" spans="1:80" ht="22.5" x14ac:dyDescent="0.2">
      <c r="A23" s="302"/>
      <c r="B23" s="303"/>
      <c r="C23" s="304" t="s">
        <v>126</v>
      </c>
      <c r="D23" s="305"/>
      <c r="E23" s="305"/>
      <c r="F23" s="305"/>
      <c r="G23" s="306"/>
      <c r="I23" s="307"/>
      <c r="K23" s="307"/>
      <c r="L23" s="308" t="s">
        <v>126</v>
      </c>
      <c r="O23" s="293">
        <v>3</v>
      </c>
    </row>
    <row r="24" spans="1:80" x14ac:dyDescent="0.2">
      <c r="A24" s="302"/>
      <c r="B24" s="303"/>
      <c r="C24" s="304"/>
      <c r="D24" s="305"/>
      <c r="E24" s="305"/>
      <c r="F24" s="305"/>
      <c r="G24" s="306"/>
      <c r="I24" s="307"/>
      <c r="K24" s="307"/>
      <c r="L24" s="308"/>
      <c r="O24" s="293">
        <v>3</v>
      </c>
    </row>
    <row r="25" spans="1:80" x14ac:dyDescent="0.2">
      <c r="A25" s="302"/>
      <c r="B25" s="309"/>
      <c r="C25" s="310" t="s">
        <v>98</v>
      </c>
      <c r="D25" s="311"/>
      <c r="E25" s="312">
        <v>1</v>
      </c>
      <c r="F25" s="313"/>
      <c r="G25" s="314"/>
      <c r="H25" s="315"/>
      <c r="I25" s="307"/>
      <c r="J25" s="316"/>
      <c r="K25" s="307"/>
      <c r="M25" s="308">
        <v>1</v>
      </c>
      <c r="O25" s="293"/>
    </row>
    <row r="26" spans="1:80" ht="22.5" x14ac:dyDescent="0.2">
      <c r="A26" s="294">
        <v>3</v>
      </c>
      <c r="B26" s="295" t="s">
        <v>127</v>
      </c>
      <c r="C26" s="296" t="s">
        <v>128</v>
      </c>
      <c r="D26" s="297" t="s">
        <v>116</v>
      </c>
      <c r="E26" s="298">
        <v>1</v>
      </c>
      <c r="F26" s="298">
        <v>0</v>
      </c>
      <c r="G26" s="299">
        <f>E26*F26</f>
        <v>0</v>
      </c>
      <c r="H26" s="300">
        <v>0</v>
      </c>
      <c r="I26" s="301">
        <f>E26*H26</f>
        <v>0</v>
      </c>
      <c r="J26" s="300">
        <v>0</v>
      </c>
      <c r="K26" s="301">
        <f>E26*J26</f>
        <v>0</v>
      </c>
      <c r="O26" s="293">
        <v>2</v>
      </c>
      <c r="AA26" s="262">
        <v>1</v>
      </c>
      <c r="AB26" s="262">
        <v>1</v>
      </c>
      <c r="AC26" s="262">
        <v>1</v>
      </c>
      <c r="AZ26" s="262">
        <v>2</v>
      </c>
      <c r="BA26" s="262">
        <f>IF(AZ26=1,G26,0)</f>
        <v>0</v>
      </c>
      <c r="BB26" s="262">
        <f>IF(AZ26=2,G26,0)</f>
        <v>0</v>
      </c>
      <c r="BC26" s="262">
        <f>IF(AZ26=3,G26,0)</f>
        <v>0</v>
      </c>
      <c r="BD26" s="262">
        <f>IF(AZ26=4,G26,0)</f>
        <v>0</v>
      </c>
      <c r="BE26" s="262">
        <f>IF(AZ26=5,G26,0)</f>
        <v>0</v>
      </c>
      <c r="CA26" s="293">
        <v>1</v>
      </c>
      <c r="CB26" s="293">
        <v>1</v>
      </c>
    </row>
    <row r="27" spans="1:80" x14ac:dyDescent="0.2">
      <c r="A27" s="302"/>
      <c r="B27" s="303"/>
      <c r="C27" s="304" t="s">
        <v>129</v>
      </c>
      <c r="D27" s="305"/>
      <c r="E27" s="305"/>
      <c r="F27" s="305"/>
      <c r="G27" s="306"/>
      <c r="I27" s="307"/>
      <c r="K27" s="307"/>
      <c r="L27" s="308" t="s">
        <v>129</v>
      </c>
      <c r="O27" s="293">
        <v>3</v>
      </c>
    </row>
    <row r="28" spans="1:80" x14ac:dyDescent="0.2">
      <c r="A28" s="302"/>
      <c r="B28" s="309"/>
      <c r="C28" s="310" t="s">
        <v>98</v>
      </c>
      <c r="D28" s="311"/>
      <c r="E28" s="312">
        <v>1</v>
      </c>
      <c r="F28" s="313"/>
      <c r="G28" s="314"/>
      <c r="H28" s="315"/>
      <c r="I28" s="307"/>
      <c r="J28" s="316"/>
      <c r="K28" s="307"/>
      <c r="M28" s="308">
        <v>1</v>
      </c>
      <c r="O28" s="293"/>
    </row>
    <row r="29" spans="1:80" x14ac:dyDescent="0.2">
      <c r="A29" s="294">
        <v>4</v>
      </c>
      <c r="B29" s="295" t="s">
        <v>130</v>
      </c>
      <c r="C29" s="296" t="s">
        <v>131</v>
      </c>
      <c r="D29" s="297" t="s">
        <v>116</v>
      </c>
      <c r="E29" s="298">
        <v>1</v>
      </c>
      <c r="F29" s="298">
        <v>0</v>
      </c>
      <c r="G29" s="299">
        <f>E29*F29</f>
        <v>0</v>
      </c>
      <c r="H29" s="300">
        <v>0</v>
      </c>
      <c r="I29" s="301">
        <f>E29*H29</f>
        <v>0</v>
      </c>
      <c r="J29" s="300">
        <v>0</v>
      </c>
      <c r="K29" s="301">
        <f>E29*J29</f>
        <v>0</v>
      </c>
      <c r="O29" s="293">
        <v>2</v>
      </c>
      <c r="AA29" s="262">
        <v>1</v>
      </c>
      <c r="AB29" s="262">
        <v>1</v>
      </c>
      <c r="AC29" s="262">
        <v>1</v>
      </c>
      <c r="AZ29" s="262">
        <v>2</v>
      </c>
      <c r="BA29" s="262">
        <f>IF(AZ29=1,G29,0)</f>
        <v>0</v>
      </c>
      <c r="BB29" s="262">
        <f>IF(AZ29=2,G29,0)</f>
        <v>0</v>
      </c>
      <c r="BC29" s="262">
        <f>IF(AZ29=3,G29,0)</f>
        <v>0</v>
      </c>
      <c r="BD29" s="262">
        <f>IF(AZ29=4,G29,0)</f>
        <v>0</v>
      </c>
      <c r="BE29" s="262">
        <f>IF(AZ29=5,G29,0)</f>
        <v>0</v>
      </c>
      <c r="CA29" s="293">
        <v>1</v>
      </c>
      <c r="CB29" s="293">
        <v>1</v>
      </c>
    </row>
    <row r="30" spans="1:80" x14ac:dyDescent="0.2">
      <c r="A30" s="302"/>
      <c r="B30" s="303"/>
      <c r="C30" s="304" t="s">
        <v>132</v>
      </c>
      <c r="D30" s="305"/>
      <c r="E30" s="305"/>
      <c r="F30" s="305"/>
      <c r="G30" s="306"/>
      <c r="I30" s="307"/>
      <c r="K30" s="307"/>
      <c r="L30" s="308" t="s">
        <v>132</v>
      </c>
      <c r="O30" s="293">
        <v>3</v>
      </c>
    </row>
    <row r="31" spans="1:80" ht="22.5" x14ac:dyDescent="0.2">
      <c r="A31" s="302"/>
      <c r="B31" s="303"/>
      <c r="C31" s="304" t="s">
        <v>133</v>
      </c>
      <c r="D31" s="305"/>
      <c r="E31" s="305"/>
      <c r="F31" s="305"/>
      <c r="G31" s="306"/>
      <c r="I31" s="307"/>
      <c r="K31" s="307"/>
      <c r="L31" s="308" t="s">
        <v>133</v>
      </c>
      <c r="O31" s="293">
        <v>3</v>
      </c>
    </row>
    <row r="32" spans="1:80" x14ac:dyDescent="0.2">
      <c r="A32" s="302"/>
      <c r="B32" s="303"/>
      <c r="C32" s="304" t="s">
        <v>134</v>
      </c>
      <c r="D32" s="305"/>
      <c r="E32" s="305"/>
      <c r="F32" s="305"/>
      <c r="G32" s="306"/>
      <c r="I32" s="307"/>
      <c r="K32" s="307"/>
      <c r="L32" s="308" t="s">
        <v>134</v>
      </c>
      <c r="O32" s="293">
        <v>3</v>
      </c>
    </row>
    <row r="33" spans="1:80" x14ac:dyDescent="0.2">
      <c r="A33" s="302"/>
      <c r="B33" s="303"/>
      <c r="C33" s="304" t="s">
        <v>135</v>
      </c>
      <c r="D33" s="305"/>
      <c r="E33" s="305"/>
      <c r="F33" s="305"/>
      <c r="G33" s="306"/>
      <c r="I33" s="307"/>
      <c r="K33" s="307"/>
      <c r="L33" s="308" t="s">
        <v>135</v>
      </c>
      <c r="O33" s="293">
        <v>3</v>
      </c>
    </row>
    <row r="34" spans="1:80" x14ac:dyDescent="0.2">
      <c r="A34" s="302"/>
      <c r="B34" s="309"/>
      <c r="C34" s="310" t="s">
        <v>98</v>
      </c>
      <c r="D34" s="311"/>
      <c r="E34" s="312">
        <v>1</v>
      </c>
      <c r="F34" s="313"/>
      <c r="G34" s="314"/>
      <c r="H34" s="315"/>
      <c r="I34" s="307"/>
      <c r="J34" s="316"/>
      <c r="K34" s="307"/>
      <c r="M34" s="308">
        <v>1</v>
      </c>
      <c r="O34" s="293"/>
    </row>
    <row r="35" spans="1:80" x14ac:dyDescent="0.2">
      <c r="A35" s="294">
        <v>5</v>
      </c>
      <c r="B35" s="295" t="s">
        <v>136</v>
      </c>
      <c r="C35" s="296" t="s">
        <v>137</v>
      </c>
      <c r="D35" s="297" t="s">
        <v>116</v>
      </c>
      <c r="E35" s="298">
        <v>1</v>
      </c>
      <c r="F35" s="298">
        <v>0</v>
      </c>
      <c r="G35" s="299">
        <f>E35*F35</f>
        <v>0</v>
      </c>
      <c r="H35" s="300">
        <v>0</v>
      </c>
      <c r="I35" s="301">
        <f>E35*H35</f>
        <v>0</v>
      </c>
      <c r="J35" s="300">
        <v>0</v>
      </c>
      <c r="K35" s="301">
        <f>E35*J35</f>
        <v>0</v>
      </c>
      <c r="O35" s="293">
        <v>2</v>
      </c>
      <c r="AA35" s="262">
        <v>1</v>
      </c>
      <c r="AB35" s="262">
        <v>1</v>
      </c>
      <c r="AC35" s="262">
        <v>1</v>
      </c>
      <c r="AZ35" s="262">
        <v>2</v>
      </c>
      <c r="BA35" s="262">
        <f>IF(AZ35=1,G35,0)</f>
        <v>0</v>
      </c>
      <c r="BB35" s="262">
        <f>IF(AZ35=2,G35,0)</f>
        <v>0</v>
      </c>
      <c r="BC35" s="262">
        <f>IF(AZ35=3,G35,0)</f>
        <v>0</v>
      </c>
      <c r="BD35" s="262">
        <f>IF(AZ35=4,G35,0)</f>
        <v>0</v>
      </c>
      <c r="BE35" s="262">
        <f>IF(AZ35=5,G35,0)</f>
        <v>0</v>
      </c>
      <c r="CA35" s="293">
        <v>1</v>
      </c>
      <c r="CB35" s="293">
        <v>1</v>
      </c>
    </row>
    <row r="36" spans="1:80" ht="22.5" x14ac:dyDescent="0.2">
      <c r="A36" s="302"/>
      <c r="B36" s="303"/>
      <c r="C36" s="304" t="s">
        <v>138</v>
      </c>
      <c r="D36" s="305"/>
      <c r="E36" s="305"/>
      <c r="F36" s="305"/>
      <c r="G36" s="306"/>
      <c r="I36" s="307"/>
      <c r="K36" s="307"/>
      <c r="L36" s="308" t="s">
        <v>138</v>
      </c>
      <c r="O36" s="293">
        <v>3</v>
      </c>
    </row>
    <row r="37" spans="1:80" x14ac:dyDescent="0.2">
      <c r="A37" s="302"/>
      <c r="B37" s="309"/>
      <c r="C37" s="310" t="s">
        <v>98</v>
      </c>
      <c r="D37" s="311"/>
      <c r="E37" s="312">
        <v>1</v>
      </c>
      <c r="F37" s="313"/>
      <c r="G37" s="314"/>
      <c r="H37" s="315"/>
      <c r="I37" s="307"/>
      <c r="J37" s="316"/>
      <c r="K37" s="307"/>
      <c r="M37" s="308">
        <v>1</v>
      </c>
      <c r="O37" s="293"/>
    </row>
    <row r="38" spans="1:80" x14ac:dyDescent="0.2">
      <c r="A38" s="294">
        <v>6</v>
      </c>
      <c r="B38" s="295" t="s">
        <v>139</v>
      </c>
      <c r="C38" s="296" t="s">
        <v>140</v>
      </c>
      <c r="D38" s="297" t="s">
        <v>116</v>
      </c>
      <c r="E38" s="298">
        <v>1</v>
      </c>
      <c r="F38" s="298">
        <v>0</v>
      </c>
      <c r="G38" s="299">
        <f>E38*F38</f>
        <v>0</v>
      </c>
      <c r="H38" s="300">
        <v>0</v>
      </c>
      <c r="I38" s="301">
        <f>E38*H38</f>
        <v>0</v>
      </c>
      <c r="J38" s="300">
        <v>0</v>
      </c>
      <c r="K38" s="301">
        <f>E38*J38</f>
        <v>0</v>
      </c>
      <c r="O38" s="293">
        <v>2</v>
      </c>
      <c r="AA38" s="262">
        <v>1</v>
      </c>
      <c r="AB38" s="262">
        <v>1</v>
      </c>
      <c r="AC38" s="262">
        <v>1</v>
      </c>
      <c r="AZ38" s="262">
        <v>2</v>
      </c>
      <c r="BA38" s="262">
        <f>IF(AZ38=1,G38,0)</f>
        <v>0</v>
      </c>
      <c r="BB38" s="262">
        <f>IF(AZ38=2,G38,0)</f>
        <v>0</v>
      </c>
      <c r="BC38" s="262">
        <f>IF(AZ38=3,G38,0)</f>
        <v>0</v>
      </c>
      <c r="BD38" s="262">
        <f>IF(AZ38=4,G38,0)</f>
        <v>0</v>
      </c>
      <c r="BE38" s="262">
        <f>IF(AZ38=5,G38,0)</f>
        <v>0</v>
      </c>
      <c r="CA38" s="293">
        <v>1</v>
      </c>
      <c r="CB38" s="293">
        <v>1</v>
      </c>
    </row>
    <row r="39" spans="1:80" ht="22.5" x14ac:dyDescent="0.2">
      <c r="A39" s="302"/>
      <c r="B39" s="303"/>
      <c r="C39" s="304" t="s">
        <v>141</v>
      </c>
      <c r="D39" s="305"/>
      <c r="E39" s="305"/>
      <c r="F39" s="305"/>
      <c r="G39" s="306"/>
      <c r="I39" s="307"/>
      <c r="K39" s="307"/>
      <c r="L39" s="308" t="s">
        <v>141</v>
      </c>
      <c r="O39" s="293">
        <v>3</v>
      </c>
    </row>
    <row r="40" spans="1:80" x14ac:dyDescent="0.2">
      <c r="A40" s="302"/>
      <c r="B40" s="309"/>
      <c r="C40" s="310" t="s">
        <v>98</v>
      </c>
      <c r="D40" s="311"/>
      <c r="E40" s="312">
        <v>1</v>
      </c>
      <c r="F40" s="313"/>
      <c r="G40" s="314"/>
      <c r="H40" s="315"/>
      <c r="I40" s="307"/>
      <c r="J40" s="316"/>
      <c r="K40" s="307"/>
      <c r="M40" s="308">
        <v>1</v>
      </c>
      <c r="O40" s="293"/>
    </row>
    <row r="41" spans="1:80" x14ac:dyDescent="0.2">
      <c r="A41" s="294">
        <v>7</v>
      </c>
      <c r="B41" s="295" t="s">
        <v>142</v>
      </c>
      <c r="C41" s="296" t="s">
        <v>143</v>
      </c>
      <c r="D41" s="297" t="s">
        <v>116</v>
      </c>
      <c r="E41" s="298">
        <v>1</v>
      </c>
      <c r="F41" s="298">
        <v>0</v>
      </c>
      <c r="G41" s="299">
        <f>E41*F41</f>
        <v>0</v>
      </c>
      <c r="H41" s="300">
        <v>0</v>
      </c>
      <c r="I41" s="301">
        <f>E41*H41</f>
        <v>0</v>
      </c>
      <c r="J41" s="300">
        <v>0</v>
      </c>
      <c r="K41" s="301">
        <f>E41*J41</f>
        <v>0</v>
      </c>
      <c r="O41" s="293">
        <v>2</v>
      </c>
      <c r="AA41" s="262">
        <v>1</v>
      </c>
      <c r="AB41" s="262">
        <v>1</v>
      </c>
      <c r="AC41" s="262">
        <v>1</v>
      </c>
      <c r="AZ41" s="262">
        <v>2</v>
      </c>
      <c r="BA41" s="262">
        <f>IF(AZ41=1,G41,0)</f>
        <v>0</v>
      </c>
      <c r="BB41" s="262">
        <f>IF(AZ41=2,G41,0)</f>
        <v>0</v>
      </c>
      <c r="BC41" s="262">
        <f>IF(AZ41=3,G41,0)</f>
        <v>0</v>
      </c>
      <c r="BD41" s="262">
        <f>IF(AZ41=4,G41,0)</f>
        <v>0</v>
      </c>
      <c r="BE41" s="262">
        <f>IF(AZ41=5,G41,0)</f>
        <v>0</v>
      </c>
      <c r="CA41" s="293">
        <v>1</v>
      </c>
      <c r="CB41" s="293">
        <v>1</v>
      </c>
    </row>
    <row r="42" spans="1:80" x14ac:dyDescent="0.2">
      <c r="A42" s="302"/>
      <c r="B42" s="303"/>
      <c r="C42" s="304" t="s">
        <v>144</v>
      </c>
      <c r="D42" s="305"/>
      <c r="E42" s="305"/>
      <c r="F42" s="305"/>
      <c r="G42" s="306"/>
      <c r="I42" s="307"/>
      <c r="K42" s="307"/>
      <c r="L42" s="308" t="s">
        <v>144</v>
      </c>
      <c r="O42" s="293">
        <v>3</v>
      </c>
    </row>
    <row r="43" spans="1:80" x14ac:dyDescent="0.2">
      <c r="A43" s="302"/>
      <c r="B43" s="309"/>
      <c r="C43" s="310" t="s">
        <v>98</v>
      </c>
      <c r="D43" s="311"/>
      <c r="E43" s="312">
        <v>1</v>
      </c>
      <c r="F43" s="313"/>
      <c r="G43" s="314"/>
      <c r="H43" s="315"/>
      <c r="I43" s="307"/>
      <c r="J43" s="316"/>
      <c r="K43" s="307"/>
      <c r="M43" s="308">
        <v>1</v>
      </c>
      <c r="O43" s="293"/>
    </row>
    <row r="44" spans="1:80" x14ac:dyDescent="0.2">
      <c r="A44" s="317"/>
      <c r="B44" s="318" t="s">
        <v>101</v>
      </c>
      <c r="C44" s="319" t="s">
        <v>113</v>
      </c>
      <c r="D44" s="320"/>
      <c r="E44" s="321"/>
      <c r="F44" s="322"/>
      <c r="G44" s="323">
        <f>SUM(G7:G43)</f>
        <v>0</v>
      </c>
      <c r="H44" s="324"/>
      <c r="I44" s="325">
        <f>SUM(I7:I43)</f>
        <v>0</v>
      </c>
      <c r="J44" s="324"/>
      <c r="K44" s="325">
        <f>SUM(K7:K43)</f>
        <v>0</v>
      </c>
      <c r="O44" s="293">
        <v>4</v>
      </c>
      <c r="BA44" s="326">
        <f>SUM(BA7:BA43)</f>
        <v>0</v>
      </c>
      <c r="BB44" s="326">
        <f>SUM(BB7:BB43)</f>
        <v>0</v>
      </c>
      <c r="BC44" s="326">
        <f>SUM(BC7:BC43)</f>
        <v>0</v>
      </c>
      <c r="BD44" s="326">
        <f>SUM(BD7:BD43)</f>
        <v>0</v>
      </c>
      <c r="BE44" s="326">
        <f>SUM(BE7:BE43)</f>
        <v>0</v>
      </c>
    </row>
    <row r="45" spans="1:80" x14ac:dyDescent="0.2">
      <c r="E45" s="262"/>
    </row>
    <row r="46" spans="1:80" x14ac:dyDescent="0.2">
      <c r="E46" s="262"/>
    </row>
    <row r="47" spans="1:80" x14ac:dyDescent="0.2">
      <c r="E47" s="262"/>
    </row>
    <row r="48" spans="1:80" x14ac:dyDescent="0.2">
      <c r="E48" s="262"/>
    </row>
    <row r="49" spans="5:5" x14ac:dyDescent="0.2">
      <c r="E49" s="262"/>
    </row>
    <row r="50" spans="5:5" x14ac:dyDescent="0.2">
      <c r="E50" s="262"/>
    </row>
    <row r="51" spans="5:5" x14ac:dyDescent="0.2">
      <c r="E51" s="262"/>
    </row>
    <row r="52" spans="5:5" x14ac:dyDescent="0.2">
      <c r="E52" s="262"/>
    </row>
    <row r="53" spans="5:5" x14ac:dyDescent="0.2">
      <c r="E53" s="262"/>
    </row>
    <row r="54" spans="5:5" x14ac:dyDescent="0.2">
      <c r="E54" s="262"/>
    </row>
    <row r="55" spans="5:5" x14ac:dyDescent="0.2">
      <c r="E55" s="262"/>
    </row>
    <row r="56" spans="5:5" x14ac:dyDescent="0.2">
      <c r="E56" s="262"/>
    </row>
    <row r="57" spans="5:5" x14ac:dyDescent="0.2">
      <c r="E57" s="262"/>
    </row>
    <row r="58" spans="5:5" x14ac:dyDescent="0.2">
      <c r="E58" s="262"/>
    </row>
    <row r="59" spans="5:5" x14ac:dyDescent="0.2">
      <c r="E59" s="262"/>
    </row>
    <row r="60" spans="5:5" x14ac:dyDescent="0.2">
      <c r="E60" s="262"/>
    </row>
    <row r="61" spans="5:5" x14ac:dyDescent="0.2">
      <c r="E61" s="262"/>
    </row>
    <row r="62" spans="5:5" x14ac:dyDescent="0.2">
      <c r="E62" s="262"/>
    </row>
    <row r="63" spans="5:5" x14ac:dyDescent="0.2">
      <c r="E63" s="262"/>
    </row>
    <row r="64" spans="5:5" x14ac:dyDescent="0.2">
      <c r="E64" s="262"/>
    </row>
    <row r="65" spans="1:7" x14ac:dyDescent="0.2">
      <c r="E65" s="262"/>
    </row>
    <row r="66" spans="1:7" x14ac:dyDescent="0.2">
      <c r="E66" s="262"/>
    </row>
    <row r="67" spans="1:7" x14ac:dyDescent="0.2">
      <c r="E67" s="262"/>
    </row>
    <row r="68" spans="1:7" x14ac:dyDescent="0.2">
      <c r="A68" s="316"/>
      <c r="B68" s="316"/>
      <c r="C68" s="316"/>
      <c r="D68" s="316"/>
      <c r="E68" s="316"/>
      <c r="F68" s="316"/>
      <c r="G68" s="316"/>
    </row>
    <row r="69" spans="1:7" x14ac:dyDescent="0.2">
      <c r="A69" s="316"/>
      <c r="B69" s="316"/>
      <c r="C69" s="316"/>
      <c r="D69" s="316"/>
      <c r="E69" s="316"/>
      <c r="F69" s="316"/>
      <c r="G69" s="316"/>
    </row>
    <row r="70" spans="1:7" x14ac:dyDescent="0.2">
      <c r="A70" s="316"/>
      <c r="B70" s="316"/>
      <c r="C70" s="316"/>
      <c r="D70" s="316"/>
      <c r="E70" s="316"/>
      <c r="F70" s="316"/>
      <c r="G70" s="316"/>
    </row>
    <row r="71" spans="1:7" x14ac:dyDescent="0.2">
      <c r="A71" s="316"/>
      <c r="B71" s="316"/>
      <c r="C71" s="316"/>
      <c r="D71" s="316"/>
      <c r="E71" s="316"/>
      <c r="F71" s="316"/>
      <c r="G71" s="316"/>
    </row>
    <row r="72" spans="1:7" x14ac:dyDescent="0.2">
      <c r="E72" s="262"/>
    </row>
    <row r="73" spans="1:7" x14ac:dyDescent="0.2">
      <c r="E73" s="262"/>
    </row>
    <row r="74" spans="1:7" x14ac:dyDescent="0.2">
      <c r="E74" s="262"/>
    </row>
    <row r="75" spans="1:7" x14ac:dyDescent="0.2">
      <c r="E75" s="262"/>
    </row>
    <row r="76" spans="1:7" x14ac:dyDescent="0.2">
      <c r="E76" s="262"/>
    </row>
    <row r="77" spans="1:7" x14ac:dyDescent="0.2">
      <c r="E77" s="262"/>
    </row>
    <row r="78" spans="1:7" x14ac:dyDescent="0.2">
      <c r="E78" s="262"/>
    </row>
    <row r="79" spans="1:7" x14ac:dyDescent="0.2">
      <c r="E79" s="262"/>
    </row>
    <row r="80" spans="1:7" x14ac:dyDescent="0.2">
      <c r="E80" s="262"/>
    </row>
    <row r="81" spans="5:5" x14ac:dyDescent="0.2">
      <c r="E81" s="262"/>
    </row>
    <row r="82" spans="5:5" x14ac:dyDescent="0.2">
      <c r="E82" s="262"/>
    </row>
    <row r="83" spans="5:5" x14ac:dyDescent="0.2">
      <c r="E83" s="262"/>
    </row>
    <row r="84" spans="5:5" x14ac:dyDescent="0.2">
      <c r="E84" s="262"/>
    </row>
    <row r="85" spans="5:5" x14ac:dyDescent="0.2">
      <c r="E85" s="262"/>
    </row>
    <row r="86" spans="5:5" x14ac:dyDescent="0.2">
      <c r="E86" s="262"/>
    </row>
    <row r="87" spans="5:5" x14ac:dyDescent="0.2">
      <c r="E87" s="262"/>
    </row>
    <row r="88" spans="5:5" x14ac:dyDescent="0.2">
      <c r="E88" s="262"/>
    </row>
    <row r="89" spans="5:5" x14ac:dyDescent="0.2">
      <c r="E89" s="262"/>
    </row>
    <row r="90" spans="5:5" x14ac:dyDescent="0.2">
      <c r="E90" s="262"/>
    </row>
    <row r="91" spans="5:5" x14ac:dyDescent="0.2">
      <c r="E91" s="262"/>
    </row>
    <row r="92" spans="5:5" x14ac:dyDescent="0.2">
      <c r="E92" s="262"/>
    </row>
    <row r="93" spans="5:5" x14ac:dyDescent="0.2">
      <c r="E93" s="262"/>
    </row>
    <row r="94" spans="5:5" x14ac:dyDescent="0.2">
      <c r="E94" s="262"/>
    </row>
    <row r="95" spans="5:5" x14ac:dyDescent="0.2">
      <c r="E95" s="262"/>
    </row>
    <row r="96" spans="5:5" x14ac:dyDescent="0.2">
      <c r="E96" s="262"/>
    </row>
    <row r="97" spans="1:7" x14ac:dyDescent="0.2">
      <c r="E97" s="262"/>
    </row>
    <row r="98" spans="1:7" x14ac:dyDescent="0.2">
      <c r="E98" s="262"/>
    </row>
    <row r="99" spans="1:7" x14ac:dyDescent="0.2">
      <c r="E99" s="262"/>
    </row>
    <row r="100" spans="1:7" x14ac:dyDescent="0.2">
      <c r="E100" s="262"/>
    </row>
    <row r="101" spans="1:7" x14ac:dyDescent="0.2">
      <c r="E101" s="262"/>
    </row>
    <row r="102" spans="1:7" x14ac:dyDescent="0.2">
      <c r="E102" s="262"/>
    </row>
    <row r="103" spans="1:7" x14ac:dyDescent="0.2">
      <c r="A103" s="327"/>
      <c r="B103" s="327"/>
    </row>
    <row r="104" spans="1:7" x14ac:dyDescent="0.2">
      <c r="A104" s="316"/>
      <c r="B104" s="316"/>
      <c r="C104" s="328"/>
      <c r="D104" s="328"/>
      <c r="E104" s="329"/>
      <c r="F104" s="328"/>
      <c r="G104" s="330"/>
    </row>
    <row r="105" spans="1:7" x14ac:dyDescent="0.2">
      <c r="A105" s="331"/>
      <c r="B105" s="331"/>
      <c r="C105" s="316"/>
      <c r="D105" s="316"/>
      <c r="E105" s="332"/>
      <c r="F105" s="316"/>
      <c r="G105" s="316"/>
    </row>
    <row r="106" spans="1:7" x14ac:dyDescent="0.2">
      <c r="A106" s="316"/>
      <c r="B106" s="316"/>
      <c r="C106" s="316"/>
      <c r="D106" s="316"/>
      <c r="E106" s="332"/>
      <c r="F106" s="316"/>
      <c r="G106" s="316"/>
    </row>
    <row r="107" spans="1:7" x14ac:dyDescent="0.2">
      <c r="A107" s="316"/>
      <c r="B107" s="316"/>
      <c r="C107" s="316"/>
      <c r="D107" s="316"/>
      <c r="E107" s="332"/>
      <c r="F107" s="316"/>
      <c r="G107" s="316"/>
    </row>
    <row r="108" spans="1:7" x14ac:dyDescent="0.2">
      <c r="A108" s="316"/>
      <c r="B108" s="316"/>
      <c r="C108" s="316"/>
      <c r="D108" s="316"/>
      <c r="E108" s="332"/>
      <c r="F108" s="316"/>
      <c r="G108" s="316"/>
    </row>
    <row r="109" spans="1:7" x14ac:dyDescent="0.2">
      <c r="A109" s="316"/>
      <c r="B109" s="316"/>
      <c r="C109" s="316"/>
      <c r="D109" s="316"/>
      <c r="E109" s="332"/>
      <c r="F109" s="316"/>
      <c r="G109" s="316"/>
    </row>
    <row r="110" spans="1:7" x14ac:dyDescent="0.2">
      <c r="A110" s="316"/>
      <c r="B110" s="316"/>
      <c r="C110" s="316"/>
      <c r="D110" s="316"/>
      <c r="E110" s="332"/>
      <c r="F110" s="316"/>
      <c r="G110" s="316"/>
    </row>
    <row r="111" spans="1:7" x14ac:dyDescent="0.2">
      <c r="A111" s="316"/>
      <c r="B111" s="316"/>
      <c r="C111" s="316"/>
      <c r="D111" s="316"/>
      <c r="E111" s="332"/>
      <c r="F111" s="316"/>
      <c r="G111" s="316"/>
    </row>
    <row r="112" spans="1:7" x14ac:dyDescent="0.2">
      <c r="A112" s="316"/>
      <c r="B112" s="316"/>
      <c r="C112" s="316"/>
      <c r="D112" s="316"/>
      <c r="E112" s="332"/>
      <c r="F112" s="316"/>
      <c r="G112" s="316"/>
    </row>
    <row r="113" spans="1:7" x14ac:dyDescent="0.2">
      <c r="A113" s="316"/>
      <c r="B113" s="316"/>
      <c r="C113" s="316"/>
      <c r="D113" s="316"/>
      <c r="E113" s="332"/>
      <c r="F113" s="316"/>
      <c r="G113" s="316"/>
    </row>
    <row r="114" spans="1:7" x14ac:dyDescent="0.2">
      <c r="A114" s="316"/>
      <c r="B114" s="316"/>
      <c r="C114" s="316"/>
      <c r="D114" s="316"/>
      <c r="E114" s="332"/>
      <c r="F114" s="316"/>
      <c r="G114" s="316"/>
    </row>
    <row r="115" spans="1:7" x14ac:dyDescent="0.2">
      <c r="A115" s="316"/>
      <c r="B115" s="316"/>
      <c r="C115" s="316"/>
      <c r="D115" s="316"/>
      <c r="E115" s="332"/>
      <c r="F115" s="316"/>
      <c r="G115" s="316"/>
    </row>
    <row r="116" spans="1:7" x14ac:dyDescent="0.2">
      <c r="A116" s="316"/>
      <c r="B116" s="316"/>
      <c r="C116" s="316"/>
      <c r="D116" s="316"/>
      <c r="E116" s="332"/>
      <c r="F116" s="316"/>
      <c r="G116" s="316"/>
    </row>
    <row r="117" spans="1:7" x14ac:dyDescent="0.2">
      <c r="A117" s="316"/>
      <c r="B117" s="316"/>
      <c r="C117" s="316"/>
      <c r="D117" s="316"/>
      <c r="E117" s="332"/>
      <c r="F117" s="316"/>
      <c r="G117" s="316"/>
    </row>
  </sheetData>
  <mergeCells count="33">
    <mergeCell ref="C43:D43"/>
    <mergeCell ref="C34:D34"/>
    <mergeCell ref="C36:G36"/>
    <mergeCell ref="C37:D37"/>
    <mergeCell ref="C39:G39"/>
    <mergeCell ref="C40:D40"/>
    <mergeCell ref="C42:G42"/>
    <mergeCell ref="C27:G27"/>
    <mergeCell ref="C28:D28"/>
    <mergeCell ref="C30:G30"/>
    <mergeCell ref="C31:G31"/>
    <mergeCell ref="C32:G32"/>
    <mergeCell ref="C33:G33"/>
    <mergeCell ref="C20:G20"/>
    <mergeCell ref="C21:G21"/>
    <mergeCell ref="C22:G22"/>
    <mergeCell ref="C23:G23"/>
    <mergeCell ref="C24:G24"/>
    <mergeCell ref="C25:D25"/>
    <mergeCell ref="C14:G14"/>
    <mergeCell ref="C15:G15"/>
    <mergeCell ref="C16:G16"/>
    <mergeCell ref="C17:G17"/>
    <mergeCell ref="C18:G18"/>
    <mergeCell ref="C19:G19"/>
    <mergeCell ref="A1:G1"/>
    <mergeCell ref="A3:B3"/>
    <mergeCell ref="A4:B4"/>
    <mergeCell ref="E4:G4"/>
    <mergeCell ref="C9:G9"/>
    <mergeCell ref="C10:G10"/>
    <mergeCell ref="C11:G11"/>
    <mergeCell ref="C12:D12"/>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CB138"/>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'S02 02-01 Rek'!H1</f>
        <v>02-01</v>
      </c>
      <c r="G3" s="269"/>
    </row>
    <row r="4" spans="1:80" ht="13.5" thickBot="1" x14ac:dyDescent="0.25">
      <c r="A4" s="270" t="s">
        <v>76</v>
      </c>
      <c r="B4" s="215"/>
      <c r="C4" s="216" t="s">
        <v>1044</v>
      </c>
      <c r="D4" s="271"/>
      <c r="E4" s="272" t="str">
        <f>'S02 02-01 Rek'!G2</f>
        <v>Stavební práce SO 2</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1046</v>
      </c>
      <c r="C8" s="296" t="s">
        <v>1047</v>
      </c>
      <c r="D8" s="297" t="s">
        <v>233</v>
      </c>
      <c r="E8" s="298">
        <v>603.82979999999998</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1048</v>
      </c>
      <c r="D9" s="311"/>
      <c r="E9" s="312">
        <v>303.49560000000002</v>
      </c>
      <c r="F9" s="313"/>
      <c r="G9" s="314"/>
      <c r="H9" s="315"/>
      <c r="I9" s="307"/>
      <c r="J9" s="316"/>
      <c r="K9" s="307"/>
      <c r="M9" s="308" t="s">
        <v>1048</v>
      </c>
      <c r="O9" s="293"/>
    </row>
    <row r="10" spans="1:80" x14ac:dyDescent="0.2">
      <c r="A10" s="302"/>
      <c r="B10" s="309"/>
      <c r="C10" s="310" t="s">
        <v>1049</v>
      </c>
      <c r="D10" s="311"/>
      <c r="E10" s="312">
        <v>252.91300000000001</v>
      </c>
      <c r="F10" s="313"/>
      <c r="G10" s="314"/>
      <c r="H10" s="315"/>
      <c r="I10" s="307"/>
      <c r="J10" s="316"/>
      <c r="K10" s="307"/>
      <c r="M10" s="308" t="s">
        <v>1049</v>
      </c>
      <c r="O10" s="293"/>
    </row>
    <row r="11" spans="1:80" x14ac:dyDescent="0.2">
      <c r="A11" s="302"/>
      <c r="B11" s="309"/>
      <c r="C11" s="310" t="s">
        <v>1050</v>
      </c>
      <c r="D11" s="311"/>
      <c r="E11" s="312">
        <v>189.68469999999999</v>
      </c>
      <c r="F11" s="313"/>
      <c r="G11" s="314"/>
      <c r="H11" s="315"/>
      <c r="I11" s="307"/>
      <c r="J11" s="316"/>
      <c r="K11" s="307"/>
      <c r="M11" s="308" t="s">
        <v>1050</v>
      </c>
      <c r="O11" s="293"/>
    </row>
    <row r="12" spans="1:80" x14ac:dyDescent="0.2">
      <c r="A12" s="302"/>
      <c r="B12" s="309"/>
      <c r="C12" s="310" t="s">
        <v>1051</v>
      </c>
      <c r="D12" s="311"/>
      <c r="E12" s="312">
        <v>-142.26349999999999</v>
      </c>
      <c r="F12" s="313"/>
      <c r="G12" s="314"/>
      <c r="H12" s="315"/>
      <c r="I12" s="307"/>
      <c r="J12" s="316"/>
      <c r="K12" s="307"/>
      <c r="M12" s="308" t="s">
        <v>1051</v>
      </c>
      <c r="O12" s="293"/>
    </row>
    <row r="13" spans="1:80" x14ac:dyDescent="0.2">
      <c r="A13" s="294">
        <v>2</v>
      </c>
      <c r="B13" s="295" t="s">
        <v>761</v>
      </c>
      <c r="C13" s="296" t="s">
        <v>762</v>
      </c>
      <c r="D13" s="297" t="s">
        <v>233</v>
      </c>
      <c r="E13" s="298">
        <v>11.1225</v>
      </c>
      <c r="F13" s="298">
        <v>0</v>
      </c>
      <c r="G13" s="299">
        <f>E13*F13</f>
        <v>0</v>
      </c>
      <c r="H13" s="300">
        <v>0</v>
      </c>
      <c r="I13" s="301">
        <f>E13*H13</f>
        <v>0</v>
      </c>
      <c r="J13" s="300">
        <v>0</v>
      </c>
      <c r="K13" s="301">
        <f>E13*J13</f>
        <v>0</v>
      </c>
      <c r="O13" s="293">
        <v>2</v>
      </c>
      <c r="AA13" s="262">
        <v>1</v>
      </c>
      <c r="AB13" s="262">
        <v>1</v>
      </c>
      <c r="AC13" s="262">
        <v>1</v>
      </c>
      <c r="AZ13" s="262">
        <v>1</v>
      </c>
      <c r="BA13" s="262">
        <f>IF(AZ13=1,G13,0)</f>
        <v>0</v>
      </c>
      <c r="BB13" s="262">
        <f>IF(AZ13=2,G13,0)</f>
        <v>0</v>
      </c>
      <c r="BC13" s="262">
        <f>IF(AZ13=3,G13,0)</f>
        <v>0</v>
      </c>
      <c r="BD13" s="262">
        <f>IF(AZ13=4,G13,0)</f>
        <v>0</v>
      </c>
      <c r="BE13" s="262">
        <f>IF(AZ13=5,G13,0)</f>
        <v>0</v>
      </c>
      <c r="CA13" s="293">
        <v>1</v>
      </c>
      <c r="CB13" s="293">
        <v>1</v>
      </c>
    </row>
    <row r="14" spans="1:80" x14ac:dyDescent="0.2">
      <c r="A14" s="302"/>
      <c r="B14" s="309"/>
      <c r="C14" s="310" t="s">
        <v>1052</v>
      </c>
      <c r="D14" s="311"/>
      <c r="E14" s="312">
        <v>11.1225</v>
      </c>
      <c r="F14" s="313"/>
      <c r="G14" s="314"/>
      <c r="H14" s="315"/>
      <c r="I14" s="307"/>
      <c r="J14" s="316"/>
      <c r="K14" s="307"/>
      <c r="M14" s="308" t="s">
        <v>1052</v>
      </c>
      <c r="O14" s="293"/>
    </row>
    <row r="15" spans="1:80" x14ac:dyDescent="0.2">
      <c r="A15" s="294">
        <v>3</v>
      </c>
      <c r="B15" s="295" t="s">
        <v>379</v>
      </c>
      <c r="C15" s="296" t="s">
        <v>380</v>
      </c>
      <c r="D15" s="297" t="s">
        <v>233</v>
      </c>
      <c r="E15" s="298">
        <v>603.82979999999998</v>
      </c>
      <c r="F15" s="298">
        <v>0</v>
      </c>
      <c r="G15" s="299">
        <f>E15*F15</f>
        <v>0</v>
      </c>
      <c r="H15" s="300">
        <v>0</v>
      </c>
      <c r="I15" s="301">
        <f>E15*H15</f>
        <v>0</v>
      </c>
      <c r="J15" s="300">
        <v>0</v>
      </c>
      <c r="K15" s="301">
        <f>E15*J15</f>
        <v>0</v>
      </c>
      <c r="O15" s="293">
        <v>2</v>
      </c>
      <c r="AA15" s="262">
        <v>1</v>
      </c>
      <c r="AB15" s="262">
        <v>0</v>
      </c>
      <c r="AC15" s="262">
        <v>0</v>
      </c>
      <c r="AZ15" s="262">
        <v>1</v>
      </c>
      <c r="BA15" s="262">
        <f>IF(AZ15=1,G15,0)</f>
        <v>0</v>
      </c>
      <c r="BB15" s="262">
        <f>IF(AZ15=2,G15,0)</f>
        <v>0</v>
      </c>
      <c r="BC15" s="262">
        <f>IF(AZ15=3,G15,0)</f>
        <v>0</v>
      </c>
      <c r="BD15" s="262">
        <f>IF(AZ15=4,G15,0)</f>
        <v>0</v>
      </c>
      <c r="BE15" s="262">
        <f>IF(AZ15=5,G15,0)</f>
        <v>0</v>
      </c>
      <c r="CA15" s="293">
        <v>1</v>
      </c>
      <c r="CB15" s="293">
        <v>0</v>
      </c>
    </row>
    <row r="16" spans="1:80" x14ac:dyDescent="0.2">
      <c r="A16" s="302"/>
      <c r="B16" s="309"/>
      <c r="C16" s="310" t="s">
        <v>1053</v>
      </c>
      <c r="D16" s="311"/>
      <c r="E16" s="312">
        <v>603.82979999999998</v>
      </c>
      <c r="F16" s="313"/>
      <c r="G16" s="314"/>
      <c r="H16" s="315"/>
      <c r="I16" s="307"/>
      <c r="J16" s="316"/>
      <c r="K16" s="307"/>
      <c r="M16" s="337">
        <v>6038298</v>
      </c>
      <c r="O16" s="293"/>
    </row>
    <row r="17" spans="1:80" x14ac:dyDescent="0.2">
      <c r="A17" s="294">
        <v>4</v>
      </c>
      <c r="B17" s="295" t="s">
        <v>764</v>
      </c>
      <c r="C17" s="296" t="s">
        <v>765</v>
      </c>
      <c r="D17" s="297" t="s">
        <v>233</v>
      </c>
      <c r="E17" s="298">
        <v>11.1225</v>
      </c>
      <c r="F17" s="298">
        <v>0</v>
      </c>
      <c r="G17" s="299">
        <f>E17*F17</f>
        <v>0</v>
      </c>
      <c r="H17" s="300">
        <v>0</v>
      </c>
      <c r="I17" s="301">
        <f>E17*H17</f>
        <v>0</v>
      </c>
      <c r="J17" s="300">
        <v>0</v>
      </c>
      <c r="K17" s="301">
        <f>E17*J17</f>
        <v>0</v>
      </c>
      <c r="O17" s="293">
        <v>2</v>
      </c>
      <c r="AA17" s="262">
        <v>1</v>
      </c>
      <c r="AB17" s="262">
        <v>1</v>
      </c>
      <c r="AC17" s="262">
        <v>1</v>
      </c>
      <c r="AZ17" s="262">
        <v>1</v>
      </c>
      <c r="BA17" s="262">
        <f>IF(AZ17=1,G17,0)</f>
        <v>0</v>
      </c>
      <c r="BB17" s="262">
        <f>IF(AZ17=2,G17,0)</f>
        <v>0</v>
      </c>
      <c r="BC17" s="262">
        <f>IF(AZ17=3,G17,0)</f>
        <v>0</v>
      </c>
      <c r="BD17" s="262">
        <f>IF(AZ17=4,G17,0)</f>
        <v>0</v>
      </c>
      <c r="BE17" s="262">
        <f>IF(AZ17=5,G17,0)</f>
        <v>0</v>
      </c>
      <c r="CA17" s="293">
        <v>1</v>
      </c>
      <c r="CB17" s="293">
        <v>1</v>
      </c>
    </row>
    <row r="18" spans="1:80" x14ac:dyDescent="0.2">
      <c r="A18" s="302"/>
      <c r="B18" s="303"/>
      <c r="C18" s="304" t="s">
        <v>1054</v>
      </c>
      <c r="D18" s="305"/>
      <c r="E18" s="305"/>
      <c r="F18" s="305"/>
      <c r="G18" s="306"/>
      <c r="I18" s="307"/>
      <c r="K18" s="307"/>
      <c r="L18" s="308" t="s">
        <v>1054</v>
      </c>
      <c r="O18" s="293">
        <v>3</v>
      </c>
    </row>
    <row r="19" spans="1:80" x14ac:dyDescent="0.2">
      <c r="A19" s="302"/>
      <c r="B19" s="309"/>
      <c r="C19" s="310" t="s">
        <v>1052</v>
      </c>
      <c r="D19" s="311"/>
      <c r="E19" s="312">
        <v>11.1225</v>
      </c>
      <c r="F19" s="313"/>
      <c r="G19" s="314"/>
      <c r="H19" s="315"/>
      <c r="I19" s="307"/>
      <c r="J19" s="316"/>
      <c r="K19" s="307"/>
      <c r="M19" s="308" t="s">
        <v>1052</v>
      </c>
      <c r="O19" s="293"/>
    </row>
    <row r="20" spans="1:80" x14ac:dyDescent="0.2">
      <c r="A20" s="294">
        <v>5</v>
      </c>
      <c r="B20" s="295" t="s">
        <v>387</v>
      </c>
      <c r="C20" s="296" t="s">
        <v>388</v>
      </c>
      <c r="D20" s="297" t="s">
        <v>233</v>
      </c>
      <c r="E20" s="298">
        <v>11.1225</v>
      </c>
      <c r="F20" s="298">
        <v>0</v>
      </c>
      <c r="G20" s="299">
        <f>E20*F20</f>
        <v>0</v>
      </c>
      <c r="H20" s="300">
        <v>0</v>
      </c>
      <c r="I20" s="301">
        <f>E20*H20</f>
        <v>0</v>
      </c>
      <c r="J20" s="300">
        <v>0</v>
      </c>
      <c r="K20" s="301">
        <f>E20*J20</f>
        <v>0</v>
      </c>
      <c r="O20" s="293">
        <v>2</v>
      </c>
      <c r="AA20" s="262">
        <v>1</v>
      </c>
      <c r="AB20" s="262">
        <v>1</v>
      </c>
      <c r="AC20" s="262">
        <v>1</v>
      </c>
      <c r="AZ20" s="262">
        <v>1</v>
      </c>
      <c r="BA20" s="262">
        <f>IF(AZ20=1,G20,0)</f>
        <v>0</v>
      </c>
      <c r="BB20" s="262">
        <f>IF(AZ20=2,G20,0)</f>
        <v>0</v>
      </c>
      <c r="BC20" s="262">
        <f>IF(AZ20=3,G20,0)</f>
        <v>0</v>
      </c>
      <c r="BD20" s="262">
        <f>IF(AZ20=4,G20,0)</f>
        <v>0</v>
      </c>
      <c r="BE20" s="262">
        <f>IF(AZ20=5,G20,0)</f>
        <v>0</v>
      </c>
      <c r="CA20" s="293">
        <v>1</v>
      </c>
      <c r="CB20" s="293">
        <v>1</v>
      </c>
    </row>
    <row r="21" spans="1:80" x14ac:dyDescent="0.2">
      <c r="A21" s="302"/>
      <c r="B21" s="309"/>
      <c r="C21" s="310" t="s">
        <v>1052</v>
      </c>
      <c r="D21" s="311"/>
      <c r="E21" s="312">
        <v>11.1225</v>
      </c>
      <c r="F21" s="313"/>
      <c r="G21" s="314"/>
      <c r="H21" s="315"/>
      <c r="I21" s="307"/>
      <c r="J21" s="316"/>
      <c r="K21" s="307"/>
      <c r="M21" s="308" t="s">
        <v>1052</v>
      </c>
      <c r="O21" s="293"/>
    </row>
    <row r="22" spans="1:80" x14ac:dyDescent="0.2">
      <c r="A22" s="294">
        <v>6</v>
      </c>
      <c r="B22" s="295" t="s">
        <v>391</v>
      </c>
      <c r="C22" s="296" t="s">
        <v>392</v>
      </c>
      <c r="D22" s="297" t="s">
        <v>233</v>
      </c>
      <c r="E22" s="298">
        <v>11.1225</v>
      </c>
      <c r="F22" s="298">
        <v>0</v>
      </c>
      <c r="G22" s="299">
        <f>E22*F22</f>
        <v>0</v>
      </c>
      <c r="H22" s="300">
        <v>0</v>
      </c>
      <c r="I22" s="301">
        <f>E22*H22</f>
        <v>0</v>
      </c>
      <c r="J22" s="300">
        <v>0</v>
      </c>
      <c r="K22" s="301">
        <f>E22*J22</f>
        <v>0</v>
      </c>
      <c r="O22" s="293">
        <v>2</v>
      </c>
      <c r="AA22" s="262">
        <v>1</v>
      </c>
      <c r="AB22" s="262">
        <v>1</v>
      </c>
      <c r="AC22" s="262">
        <v>1</v>
      </c>
      <c r="AZ22" s="262">
        <v>1</v>
      </c>
      <c r="BA22" s="262">
        <f>IF(AZ22=1,G22,0)</f>
        <v>0</v>
      </c>
      <c r="BB22" s="262">
        <f>IF(AZ22=2,G22,0)</f>
        <v>0</v>
      </c>
      <c r="BC22" s="262">
        <f>IF(AZ22=3,G22,0)</f>
        <v>0</v>
      </c>
      <c r="BD22" s="262">
        <f>IF(AZ22=4,G22,0)</f>
        <v>0</v>
      </c>
      <c r="BE22" s="262">
        <f>IF(AZ22=5,G22,0)</f>
        <v>0</v>
      </c>
      <c r="CA22" s="293">
        <v>1</v>
      </c>
      <c r="CB22" s="293">
        <v>1</v>
      </c>
    </row>
    <row r="23" spans="1:80" x14ac:dyDescent="0.2">
      <c r="A23" s="302"/>
      <c r="B23" s="309"/>
      <c r="C23" s="310" t="s">
        <v>1052</v>
      </c>
      <c r="D23" s="311"/>
      <c r="E23" s="312">
        <v>11.1225</v>
      </c>
      <c r="F23" s="313"/>
      <c r="G23" s="314"/>
      <c r="H23" s="315"/>
      <c r="I23" s="307"/>
      <c r="J23" s="316"/>
      <c r="K23" s="307"/>
      <c r="M23" s="308" t="s">
        <v>1052</v>
      </c>
      <c r="O23" s="293"/>
    </row>
    <row r="24" spans="1:80" ht="22.5" x14ac:dyDescent="0.2">
      <c r="A24" s="294">
        <v>7</v>
      </c>
      <c r="B24" s="295" t="s">
        <v>231</v>
      </c>
      <c r="C24" s="296" t="s">
        <v>232</v>
      </c>
      <c r="D24" s="297" t="s">
        <v>233</v>
      </c>
      <c r="E24" s="298">
        <v>614.95230000000004</v>
      </c>
      <c r="F24" s="298">
        <v>0</v>
      </c>
      <c r="G24" s="299">
        <f>E24*F24</f>
        <v>0</v>
      </c>
      <c r="H24" s="300">
        <v>0</v>
      </c>
      <c r="I24" s="301">
        <f>E24*H24</f>
        <v>0</v>
      </c>
      <c r="J24" s="300">
        <v>0</v>
      </c>
      <c r="K24" s="301">
        <f>E24*J24</f>
        <v>0</v>
      </c>
      <c r="O24" s="293">
        <v>2</v>
      </c>
      <c r="AA24" s="262">
        <v>1</v>
      </c>
      <c r="AB24" s="262">
        <v>1</v>
      </c>
      <c r="AC24" s="262">
        <v>1</v>
      </c>
      <c r="AZ24" s="262">
        <v>1</v>
      </c>
      <c r="BA24" s="262">
        <f>IF(AZ24=1,G24,0)</f>
        <v>0</v>
      </c>
      <c r="BB24" s="262">
        <f>IF(AZ24=2,G24,0)</f>
        <v>0</v>
      </c>
      <c r="BC24" s="262">
        <f>IF(AZ24=3,G24,0)</f>
        <v>0</v>
      </c>
      <c r="BD24" s="262">
        <f>IF(AZ24=4,G24,0)</f>
        <v>0</v>
      </c>
      <c r="BE24" s="262">
        <f>IF(AZ24=5,G24,0)</f>
        <v>0</v>
      </c>
      <c r="CA24" s="293">
        <v>1</v>
      </c>
      <c r="CB24" s="293">
        <v>1</v>
      </c>
    </row>
    <row r="25" spans="1:80" x14ac:dyDescent="0.2">
      <c r="A25" s="302"/>
      <c r="B25" s="303"/>
      <c r="C25" s="304" t="s">
        <v>234</v>
      </c>
      <c r="D25" s="305"/>
      <c r="E25" s="305"/>
      <c r="F25" s="305"/>
      <c r="G25" s="306"/>
      <c r="I25" s="307"/>
      <c r="K25" s="307"/>
      <c r="L25" s="308" t="s">
        <v>234</v>
      </c>
      <c r="O25" s="293">
        <v>3</v>
      </c>
    </row>
    <row r="26" spans="1:80" ht="22.5" x14ac:dyDescent="0.2">
      <c r="A26" s="302"/>
      <c r="B26" s="303"/>
      <c r="C26" s="304" t="s">
        <v>235</v>
      </c>
      <c r="D26" s="305"/>
      <c r="E26" s="305"/>
      <c r="F26" s="305"/>
      <c r="G26" s="306"/>
      <c r="I26" s="307"/>
      <c r="K26" s="307"/>
      <c r="L26" s="308" t="s">
        <v>235</v>
      </c>
      <c r="O26" s="293">
        <v>3</v>
      </c>
    </row>
    <row r="27" spans="1:80" x14ac:dyDescent="0.2">
      <c r="A27" s="302"/>
      <c r="B27" s="309"/>
      <c r="C27" s="310" t="s">
        <v>1053</v>
      </c>
      <c r="D27" s="311"/>
      <c r="E27" s="312">
        <v>603.82979999999998</v>
      </c>
      <c r="F27" s="313"/>
      <c r="G27" s="314"/>
      <c r="H27" s="315"/>
      <c r="I27" s="307"/>
      <c r="J27" s="316"/>
      <c r="K27" s="307"/>
      <c r="M27" s="337">
        <v>6038298</v>
      </c>
      <c r="O27" s="293"/>
    </row>
    <row r="28" spans="1:80" x14ac:dyDescent="0.2">
      <c r="A28" s="302"/>
      <c r="B28" s="309"/>
      <c r="C28" s="310" t="s">
        <v>1055</v>
      </c>
      <c r="D28" s="311"/>
      <c r="E28" s="312">
        <v>11.1225</v>
      </c>
      <c r="F28" s="313"/>
      <c r="G28" s="314"/>
      <c r="H28" s="315"/>
      <c r="I28" s="307"/>
      <c r="J28" s="316"/>
      <c r="K28" s="307"/>
      <c r="M28" s="337">
        <v>111225</v>
      </c>
      <c r="O28" s="293"/>
    </row>
    <row r="29" spans="1:80" x14ac:dyDescent="0.2">
      <c r="A29" s="317"/>
      <c r="B29" s="318" t="s">
        <v>101</v>
      </c>
      <c r="C29" s="319" t="s">
        <v>192</v>
      </c>
      <c r="D29" s="320"/>
      <c r="E29" s="321"/>
      <c r="F29" s="322"/>
      <c r="G29" s="323">
        <f>SUM(G7:G28)</f>
        <v>0</v>
      </c>
      <c r="H29" s="324"/>
      <c r="I29" s="325">
        <f>SUM(I7:I28)</f>
        <v>0</v>
      </c>
      <c r="J29" s="324"/>
      <c r="K29" s="325">
        <f>SUM(K7:K28)</f>
        <v>0</v>
      </c>
      <c r="O29" s="293">
        <v>4</v>
      </c>
      <c r="BA29" s="326">
        <f>SUM(BA7:BA28)</f>
        <v>0</v>
      </c>
      <c r="BB29" s="326">
        <f>SUM(BB7:BB28)</f>
        <v>0</v>
      </c>
      <c r="BC29" s="326">
        <f>SUM(BC7:BC28)</f>
        <v>0</v>
      </c>
      <c r="BD29" s="326">
        <f>SUM(BD7:BD28)</f>
        <v>0</v>
      </c>
      <c r="BE29" s="326">
        <f>SUM(BE7:BE28)</f>
        <v>0</v>
      </c>
    </row>
    <row r="30" spans="1:80" x14ac:dyDescent="0.2">
      <c r="A30" s="283" t="s">
        <v>97</v>
      </c>
      <c r="B30" s="284" t="s">
        <v>154</v>
      </c>
      <c r="C30" s="285" t="s">
        <v>405</v>
      </c>
      <c r="D30" s="286"/>
      <c r="E30" s="287"/>
      <c r="F30" s="287"/>
      <c r="G30" s="288"/>
      <c r="H30" s="289"/>
      <c r="I30" s="290"/>
      <c r="J30" s="291"/>
      <c r="K30" s="292"/>
      <c r="O30" s="293">
        <v>1</v>
      </c>
    </row>
    <row r="31" spans="1:80" x14ac:dyDescent="0.2">
      <c r="A31" s="294">
        <v>8</v>
      </c>
      <c r="B31" s="295" t="s">
        <v>1056</v>
      </c>
      <c r="C31" s="296" t="s">
        <v>1057</v>
      </c>
      <c r="D31" s="297" t="s">
        <v>233</v>
      </c>
      <c r="E31" s="298">
        <v>303.49560000000002</v>
      </c>
      <c r="F31" s="298">
        <v>0</v>
      </c>
      <c r="G31" s="299">
        <f>E31*F31</f>
        <v>0</v>
      </c>
      <c r="H31" s="300">
        <v>2.16</v>
      </c>
      <c r="I31" s="301">
        <f>E31*H31</f>
        <v>655.55049600000007</v>
      </c>
      <c r="J31" s="300">
        <v>0</v>
      </c>
      <c r="K31" s="301">
        <f>E31*J31</f>
        <v>0</v>
      </c>
      <c r="O31" s="293">
        <v>2</v>
      </c>
      <c r="AA31" s="262">
        <v>1</v>
      </c>
      <c r="AB31" s="262">
        <v>1</v>
      </c>
      <c r="AC31" s="262">
        <v>1</v>
      </c>
      <c r="AZ31" s="262">
        <v>1</v>
      </c>
      <c r="BA31" s="262">
        <f>IF(AZ31=1,G31,0)</f>
        <v>0</v>
      </c>
      <c r="BB31" s="262">
        <f>IF(AZ31=2,G31,0)</f>
        <v>0</v>
      </c>
      <c r="BC31" s="262">
        <f>IF(AZ31=3,G31,0)</f>
        <v>0</v>
      </c>
      <c r="BD31" s="262">
        <f>IF(AZ31=4,G31,0)</f>
        <v>0</v>
      </c>
      <c r="BE31" s="262">
        <f>IF(AZ31=5,G31,0)</f>
        <v>0</v>
      </c>
      <c r="CA31" s="293">
        <v>1</v>
      </c>
      <c r="CB31" s="293">
        <v>1</v>
      </c>
    </row>
    <row r="32" spans="1:80" x14ac:dyDescent="0.2">
      <c r="A32" s="302"/>
      <c r="B32" s="303"/>
      <c r="C32" s="304" t="s">
        <v>1058</v>
      </c>
      <c r="D32" s="305"/>
      <c r="E32" s="305"/>
      <c r="F32" s="305"/>
      <c r="G32" s="306"/>
      <c r="I32" s="307"/>
      <c r="K32" s="307"/>
      <c r="L32" s="308" t="s">
        <v>1058</v>
      </c>
      <c r="O32" s="293">
        <v>3</v>
      </c>
    </row>
    <row r="33" spans="1:80" x14ac:dyDescent="0.2">
      <c r="A33" s="302"/>
      <c r="B33" s="309"/>
      <c r="C33" s="310" t="s">
        <v>1059</v>
      </c>
      <c r="D33" s="311"/>
      <c r="E33" s="312">
        <v>303.49560000000002</v>
      </c>
      <c r="F33" s="313"/>
      <c r="G33" s="314"/>
      <c r="H33" s="315"/>
      <c r="I33" s="307"/>
      <c r="J33" s="316"/>
      <c r="K33" s="307"/>
      <c r="M33" s="308" t="s">
        <v>1059</v>
      </c>
      <c r="O33" s="293"/>
    </row>
    <row r="34" spans="1:80" ht="22.5" x14ac:dyDescent="0.2">
      <c r="A34" s="294">
        <v>9</v>
      </c>
      <c r="B34" s="295" t="s">
        <v>407</v>
      </c>
      <c r="C34" s="296" t="s">
        <v>1060</v>
      </c>
      <c r="D34" s="297" t="s">
        <v>233</v>
      </c>
      <c r="E34" s="298">
        <v>252.91300000000001</v>
      </c>
      <c r="F34" s="298">
        <v>0</v>
      </c>
      <c r="G34" s="299">
        <f>E34*F34</f>
        <v>0</v>
      </c>
      <c r="H34" s="300">
        <v>2.1</v>
      </c>
      <c r="I34" s="301">
        <f>E34*H34</f>
        <v>531.1173</v>
      </c>
      <c r="J34" s="300">
        <v>0</v>
      </c>
      <c r="K34" s="301">
        <f>E34*J34</f>
        <v>0</v>
      </c>
      <c r="O34" s="293">
        <v>2</v>
      </c>
      <c r="AA34" s="262">
        <v>1</v>
      </c>
      <c r="AB34" s="262">
        <v>0</v>
      </c>
      <c r="AC34" s="262">
        <v>0</v>
      </c>
      <c r="AZ34" s="262">
        <v>1</v>
      </c>
      <c r="BA34" s="262">
        <f>IF(AZ34=1,G34,0)</f>
        <v>0</v>
      </c>
      <c r="BB34" s="262">
        <f>IF(AZ34=2,G34,0)</f>
        <v>0</v>
      </c>
      <c r="BC34" s="262">
        <f>IF(AZ34=3,G34,0)</f>
        <v>0</v>
      </c>
      <c r="BD34" s="262">
        <f>IF(AZ34=4,G34,0)</f>
        <v>0</v>
      </c>
      <c r="BE34" s="262">
        <f>IF(AZ34=5,G34,0)</f>
        <v>0</v>
      </c>
      <c r="CA34" s="293">
        <v>1</v>
      </c>
      <c r="CB34" s="293">
        <v>0</v>
      </c>
    </row>
    <row r="35" spans="1:80" x14ac:dyDescent="0.2">
      <c r="A35" s="302"/>
      <c r="B35" s="303"/>
      <c r="C35" s="304" t="s">
        <v>1061</v>
      </c>
      <c r="D35" s="305"/>
      <c r="E35" s="305"/>
      <c r="F35" s="305"/>
      <c r="G35" s="306"/>
      <c r="I35" s="307"/>
      <c r="K35" s="307"/>
      <c r="L35" s="308" t="s">
        <v>1061</v>
      </c>
      <c r="O35" s="293">
        <v>3</v>
      </c>
    </row>
    <row r="36" spans="1:80" x14ac:dyDescent="0.2">
      <c r="A36" s="302"/>
      <c r="B36" s="303"/>
      <c r="C36" s="304"/>
      <c r="D36" s="305"/>
      <c r="E36" s="305"/>
      <c r="F36" s="305"/>
      <c r="G36" s="306"/>
      <c r="I36" s="307"/>
      <c r="K36" s="307"/>
      <c r="L36" s="308"/>
      <c r="O36" s="293">
        <v>3</v>
      </c>
    </row>
    <row r="37" spans="1:80" ht="22.5" x14ac:dyDescent="0.2">
      <c r="A37" s="302"/>
      <c r="B37" s="303"/>
      <c r="C37" s="304" t="s">
        <v>1062</v>
      </c>
      <c r="D37" s="305"/>
      <c r="E37" s="305"/>
      <c r="F37" s="305"/>
      <c r="G37" s="306"/>
      <c r="I37" s="307"/>
      <c r="K37" s="307"/>
      <c r="L37" s="308" t="s">
        <v>1062</v>
      </c>
      <c r="O37" s="293">
        <v>3</v>
      </c>
    </row>
    <row r="38" spans="1:80" x14ac:dyDescent="0.2">
      <c r="A38" s="302"/>
      <c r="B38" s="309"/>
      <c r="C38" s="310" t="s">
        <v>1063</v>
      </c>
      <c r="D38" s="311"/>
      <c r="E38" s="312">
        <v>252.91300000000001</v>
      </c>
      <c r="F38" s="313"/>
      <c r="G38" s="314"/>
      <c r="H38" s="315"/>
      <c r="I38" s="307"/>
      <c r="J38" s="316"/>
      <c r="K38" s="307"/>
      <c r="M38" s="308" t="s">
        <v>1063</v>
      </c>
      <c r="O38" s="293"/>
    </row>
    <row r="39" spans="1:80" x14ac:dyDescent="0.2">
      <c r="A39" s="294">
        <v>10</v>
      </c>
      <c r="B39" s="295" t="s">
        <v>1064</v>
      </c>
      <c r="C39" s="296" t="s">
        <v>1065</v>
      </c>
      <c r="D39" s="297" t="s">
        <v>233</v>
      </c>
      <c r="E39" s="298">
        <v>0.76800000000000002</v>
      </c>
      <c r="F39" s="298">
        <v>0</v>
      </c>
      <c r="G39" s="299">
        <f>E39*F39</f>
        <v>0</v>
      </c>
      <c r="H39" s="300">
        <v>2.5249999999999999</v>
      </c>
      <c r="I39" s="301">
        <f>E39*H39</f>
        <v>1.9392</v>
      </c>
      <c r="J39" s="300">
        <v>0</v>
      </c>
      <c r="K39" s="301">
        <f>E39*J39</f>
        <v>0</v>
      </c>
      <c r="O39" s="293">
        <v>2</v>
      </c>
      <c r="AA39" s="262">
        <v>1</v>
      </c>
      <c r="AB39" s="262">
        <v>1</v>
      </c>
      <c r="AC39" s="262">
        <v>1</v>
      </c>
      <c r="AZ39" s="262">
        <v>1</v>
      </c>
      <c r="BA39" s="262">
        <f>IF(AZ39=1,G39,0)</f>
        <v>0</v>
      </c>
      <c r="BB39" s="262">
        <f>IF(AZ39=2,G39,0)</f>
        <v>0</v>
      </c>
      <c r="BC39" s="262">
        <f>IF(AZ39=3,G39,0)</f>
        <v>0</v>
      </c>
      <c r="BD39" s="262">
        <f>IF(AZ39=4,G39,0)</f>
        <v>0</v>
      </c>
      <c r="BE39" s="262">
        <f>IF(AZ39=5,G39,0)</f>
        <v>0</v>
      </c>
      <c r="CA39" s="293">
        <v>1</v>
      </c>
      <c r="CB39" s="293">
        <v>1</v>
      </c>
    </row>
    <row r="40" spans="1:80" x14ac:dyDescent="0.2">
      <c r="A40" s="302"/>
      <c r="B40" s="309"/>
      <c r="C40" s="310" t="s">
        <v>1066</v>
      </c>
      <c r="D40" s="311"/>
      <c r="E40" s="312">
        <v>0.76800000000000002</v>
      </c>
      <c r="F40" s="313"/>
      <c r="G40" s="314"/>
      <c r="H40" s="315"/>
      <c r="I40" s="307"/>
      <c r="J40" s="316"/>
      <c r="K40" s="307"/>
      <c r="M40" s="308" t="s">
        <v>1066</v>
      </c>
      <c r="O40" s="293"/>
    </row>
    <row r="41" spans="1:80" x14ac:dyDescent="0.2">
      <c r="A41" s="294">
        <v>11</v>
      </c>
      <c r="B41" s="295" t="s">
        <v>1067</v>
      </c>
      <c r="C41" s="296" t="s">
        <v>1068</v>
      </c>
      <c r="D41" s="297" t="s">
        <v>195</v>
      </c>
      <c r="E41" s="298">
        <v>7.68</v>
      </c>
      <c r="F41" s="298">
        <v>0</v>
      </c>
      <c r="G41" s="299">
        <f>E41*F41</f>
        <v>0</v>
      </c>
      <c r="H41" s="300">
        <v>3.9199999999999999E-2</v>
      </c>
      <c r="I41" s="301">
        <f>E41*H41</f>
        <v>0.30105599999999999</v>
      </c>
      <c r="J41" s="300">
        <v>0</v>
      </c>
      <c r="K41" s="301">
        <f>E41*J41</f>
        <v>0</v>
      </c>
      <c r="O41" s="293">
        <v>2</v>
      </c>
      <c r="AA41" s="262">
        <v>1</v>
      </c>
      <c r="AB41" s="262">
        <v>1</v>
      </c>
      <c r="AC41" s="262">
        <v>1</v>
      </c>
      <c r="AZ41" s="262">
        <v>1</v>
      </c>
      <c r="BA41" s="262">
        <f>IF(AZ41=1,G41,0)</f>
        <v>0</v>
      </c>
      <c r="BB41" s="262">
        <f>IF(AZ41=2,G41,0)</f>
        <v>0</v>
      </c>
      <c r="BC41" s="262">
        <f>IF(AZ41=3,G41,0)</f>
        <v>0</v>
      </c>
      <c r="BD41" s="262">
        <f>IF(AZ41=4,G41,0)</f>
        <v>0</v>
      </c>
      <c r="BE41" s="262">
        <f>IF(AZ41=5,G41,0)</f>
        <v>0</v>
      </c>
      <c r="CA41" s="293">
        <v>1</v>
      </c>
      <c r="CB41" s="293">
        <v>1</v>
      </c>
    </row>
    <row r="42" spans="1:80" x14ac:dyDescent="0.2">
      <c r="A42" s="302"/>
      <c r="B42" s="309"/>
      <c r="C42" s="310" t="s">
        <v>1069</v>
      </c>
      <c r="D42" s="311"/>
      <c r="E42" s="312">
        <v>7.68</v>
      </c>
      <c r="F42" s="313"/>
      <c r="G42" s="314"/>
      <c r="H42" s="315"/>
      <c r="I42" s="307"/>
      <c r="J42" s="316"/>
      <c r="K42" s="307"/>
      <c r="M42" s="308" t="s">
        <v>1069</v>
      </c>
      <c r="O42" s="293"/>
    </row>
    <row r="43" spans="1:80" x14ac:dyDescent="0.2">
      <c r="A43" s="294">
        <v>12</v>
      </c>
      <c r="B43" s="295" t="s">
        <v>1070</v>
      </c>
      <c r="C43" s="296" t="s">
        <v>1071</v>
      </c>
      <c r="D43" s="297" t="s">
        <v>195</v>
      </c>
      <c r="E43" s="298">
        <v>7.68</v>
      </c>
      <c r="F43" s="298">
        <v>0</v>
      </c>
      <c r="G43" s="299">
        <f>E43*F43</f>
        <v>0</v>
      </c>
      <c r="H43" s="300">
        <v>0</v>
      </c>
      <c r="I43" s="301">
        <f>E43*H43</f>
        <v>0</v>
      </c>
      <c r="J43" s="300">
        <v>0</v>
      </c>
      <c r="K43" s="301">
        <f>E43*J43</f>
        <v>0</v>
      </c>
      <c r="O43" s="293">
        <v>2</v>
      </c>
      <c r="AA43" s="262">
        <v>1</v>
      </c>
      <c r="AB43" s="262">
        <v>1</v>
      </c>
      <c r="AC43" s="262">
        <v>1</v>
      </c>
      <c r="AZ43" s="262">
        <v>1</v>
      </c>
      <c r="BA43" s="262">
        <f>IF(AZ43=1,G43,0)</f>
        <v>0</v>
      </c>
      <c r="BB43" s="262">
        <f>IF(AZ43=2,G43,0)</f>
        <v>0</v>
      </c>
      <c r="BC43" s="262">
        <f>IF(AZ43=3,G43,0)</f>
        <v>0</v>
      </c>
      <c r="BD43" s="262">
        <f>IF(AZ43=4,G43,0)</f>
        <v>0</v>
      </c>
      <c r="BE43" s="262">
        <f>IF(AZ43=5,G43,0)</f>
        <v>0</v>
      </c>
      <c r="CA43" s="293">
        <v>1</v>
      </c>
      <c r="CB43" s="293">
        <v>1</v>
      </c>
    </row>
    <row r="44" spans="1:80" x14ac:dyDescent="0.2">
      <c r="A44" s="302"/>
      <c r="B44" s="309"/>
      <c r="C44" s="310" t="s">
        <v>1069</v>
      </c>
      <c r="D44" s="311"/>
      <c r="E44" s="312">
        <v>7.68</v>
      </c>
      <c r="F44" s="313"/>
      <c r="G44" s="314"/>
      <c r="H44" s="315"/>
      <c r="I44" s="307"/>
      <c r="J44" s="316"/>
      <c r="K44" s="307"/>
      <c r="M44" s="308" t="s">
        <v>1069</v>
      </c>
      <c r="O44" s="293"/>
    </row>
    <row r="45" spans="1:80" ht="22.5" x14ac:dyDescent="0.2">
      <c r="A45" s="294">
        <v>13</v>
      </c>
      <c r="B45" s="295" t="s">
        <v>980</v>
      </c>
      <c r="C45" s="296" t="s">
        <v>981</v>
      </c>
      <c r="D45" s="297" t="s">
        <v>227</v>
      </c>
      <c r="E45" s="298">
        <v>2.2200000000000001E-2</v>
      </c>
      <c r="F45" s="298">
        <v>0</v>
      </c>
      <c r="G45" s="299">
        <f>E45*F45</f>
        <v>0</v>
      </c>
      <c r="H45" s="300">
        <v>1.0554399999999999</v>
      </c>
      <c r="I45" s="301">
        <f>E45*H45</f>
        <v>2.3430768000000001E-2</v>
      </c>
      <c r="J45" s="300">
        <v>0</v>
      </c>
      <c r="K45" s="301">
        <f>E45*J45</f>
        <v>0</v>
      </c>
      <c r="O45" s="293">
        <v>2</v>
      </c>
      <c r="AA45" s="262">
        <v>1</v>
      </c>
      <c r="AB45" s="262">
        <v>1</v>
      </c>
      <c r="AC45" s="262">
        <v>1</v>
      </c>
      <c r="AZ45" s="262">
        <v>1</v>
      </c>
      <c r="BA45" s="262">
        <f>IF(AZ45=1,G45,0)</f>
        <v>0</v>
      </c>
      <c r="BB45" s="262">
        <f>IF(AZ45=2,G45,0)</f>
        <v>0</v>
      </c>
      <c r="BC45" s="262">
        <f>IF(AZ45=3,G45,0)</f>
        <v>0</v>
      </c>
      <c r="BD45" s="262">
        <f>IF(AZ45=4,G45,0)</f>
        <v>0</v>
      </c>
      <c r="BE45" s="262">
        <f>IF(AZ45=5,G45,0)</f>
        <v>0</v>
      </c>
      <c r="CA45" s="293">
        <v>1</v>
      </c>
      <c r="CB45" s="293">
        <v>1</v>
      </c>
    </row>
    <row r="46" spans="1:80" x14ac:dyDescent="0.2">
      <c r="A46" s="302"/>
      <c r="B46" s="309"/>
      <c r="C46" s="310" t="s">
        <v>1072</v>
      </c>
      <c r="D46" s="311"/>
      <c r="E46" s="312">
        <v>2.2200000000000001E-2</v>
      </c>
      <c r="F46" s="313"/>
      <c r="G46" s="314"/>
      <c r="H46" s="315"/>
      <c r="I46" s="307"/>
      <c r="J46" s="316"/>
      <c r="K46" s="307"/>
      <c r="M46" s="308" t="s">
        <v>1072</v>
      </c>
      <c r="O46" s="293"/>
    </row>
    <row r="47" spans="1:80" x14ac:dyDescent="0.2">
      <c r="A47" s="317"/>
      <c r="B47" s="318" t="s">
        <v>101</v>
      </c>
      <c r="C47" s="319" t="s">
        <v>406</v>
      </c>
      <c r="D47" s="320"/>
      <c r="E47" s="321"/>
      <c r="F47" s="322"/>
      <c r="G47" s="323">
        <f>SUM(G30:G46)</f>
        <v>0</v>
      </c>
      <c r="H47" s="324"/>
      <c r="I47" s="325">
        <f>SUM(I30:I46)</f>
        <v>1188.9314827680003</v>
      </c>
      <c r="J47" s="324"/>
      <c r="K47" s="325">
        <f>SUM(K30:K46)</f>
        <v>0</v>
      </c>
      <c r="O47" s="293">
        <v>4</v>
      </c>
      <c r="BA47" s="326">
        <f>SUM(BA30:BA46)</f>
        <v>0</v>
      </c>
      <c r="BB47" s="326">
        <f>SUM(BB30:BB46)</f>
        <v>0</v>
      </c>
      <c r="BC47" s="326">
        <f>SUM(BC30:BC46)</f>
        <v>0</v>
      </c>
      <c r="BD47" s="326">
        <f>SUM(BD30:BD46)</f>
        <v>0</v>
      </c>
      <c r="BE47" s="326">
        <f>SUM(BE30:BE46)</f>
        <v>0</v>
      </c>
    </row>
    <row r="48" spans="1:80" x14ac:dyDescent="0.2">
      <c r="A48" s="283" t="s">
        <v>97</v>
      </c>
      <c r="B48" s="284" t="s">
        <v>204</v>
      </c>
      <c r="C48" s="285" t="s">
        <v>205</v>
      </c>
      <c r="D48" s="286"/>
      <c r="E48" s="287"/>
      <c r="F48" s="287"/>
      <c r="G48" s="288"/>
      <c r="H48" s="289"/>
      <c r="I48" s="290"/>
      <c r="J48" s="291"/>
      <c r="K48" s="292"/>
      <c r="O48" s="293">
        <v>1</v>
      </c>
    </row>
    <row r="49" spans="1:80" x14ac:dyDescent="0.2">
      <c r="A49" s="294">
        <v>14</v>
      </c>
      <c r="B49" s="295" t="s">
        <v>1073</v>
      </c>
      <c r="C49" s="296" t="s">
        <v>1074</v>
      </c>
      <c r="D49" s="297" t="s">
        <v>195</v>
      </c>
      <c r="E49" s="298">
        <v>1264.5650000000001</v>
      </c>
      <c r="F49" s="298">
        <v>0</v>
      </c>
      <c r="G49" s="299">
        <f>E49*F49</f>
        <v>0</v>
      </c>
      <c r="H49" s="300">
        <v>0.10141</v>
      </c>
      <c r="I49" s="301">
        <f>E49*H49</f>
        <v>128.23953665000002</v>
      </c>
      <c r="J49" s="300">
        <v>0</v>
      </c>
      <c r="K49" s="301">
        <f>E49*J49</f>
        <v>0</v>
      </c>
      <c r="O49" s="293">
        <v>2</v>
      </c>
      <c r="AA49" s="262">
        <v>1</v>
      </c>
      <c r="AB49" s="262">
        <v>0</v>
      </c>
      <c r="AC49" s="262">
        <v>0</v>
      </c>
      <c r="AZ49" s="262">
        <v>1</v>
      </c>
      <c r="BA49" s="262">
        <f>IF(AZ49=1,G49,0)</f>
        <v>0</v>
      </c>
      <c r="BB49" s="262">
        <f>IF(AZ49=2,G49,0)</f>
        <v>0</v>
      </c>
      <c r="BC49" s="262">
        <f>IF(AZ49=3,G49,0)</f>
        <v>0</v>
      </c>
      <c r="BD49" s="262">
        <f>IF(AZ49=4,G49,0)</f>
        <v>0</v>
      </c>
      <c r="BE49" s="262">
        <f>IF(AZ49=5,G49,0)</f>
        <v>0</v>
      </c>
      <c r="CA49" s="293">
        <v>1</v>
      </c>
      <c r="CB49" s="293">
        <v>0</v>
      </c>
    </row>
    <row r="50" spans="1:80" x14ac:dyDescent="0.2">
      <c r="A50" s="302"/>
      <c r="B50" s="303"/>
      <c r="C50" s="304" t="s">
        <v>1075</v>
      </c>
      <c r="D50" s="305"/>
      <c r="E50" s="305"/>
      <c r="F50" s="305"/>
      <c r="G50" s="306"/>
      <c r="I50" s="307"/>
      <c r="K50" s="307"/>
      <c r="L50" s="308" t="s">
        <v>1075</v>
      </c>
      <c r="O50" s="293">
        <v>3</v>
      </c>
    </row>
    <row r="51" spans="1:80" x14ac:dyDescent="0.2">
      <c r="A51" s="302"/>
      <c r="B51" s="309"/>
      <c r="C51" s="310" t="s">
        <v>1076</v>
      </c>
      <c r="D51" s="311"/>
      <c r="E51" s="312">
        <v>1264.5650000000001</v>
      </c>
      <c r="F51" s="313"/>
      <c r="G51" s="314"/>
      <c r="H51" s="315"/>
      <c r="I51" s="307"/>
      <c r="J51" s="316"/>
      <c r="K51" s="307"/>
      <c r="M51" s="308" t="s">
        <v>1076</v>
      </c>
      <c r="O51" s="293"/>
    </row>
    <row r="52" spans="1:80" x14ac:dyDescent="0.2">
      <c r="A52" s="294">
        <v>15</v>
      </c>
      <c r="B52" s="295" t="s">
        <v>1077</v>
      </c>
      <c r="C52" s="296" t="s">
        <v>1078</v>
      </c>
      <c r="D52" s="297" t="s">
        <v>195</v>
      </c>
      <c r="E52" s="298">
        <v>1264.5650000000001</v>
      </c>
      <c r="F52" s="298">
        <v>0</v>
      </c>
      <c r="G52" s="299">
        <f>E52*F52</f>
        <v>0</v>
      </c>
      <c r="H52" s="300">
        <v>0.15559000000000001</v>
      </c>
      <c r="I52" s="301">
        <f>E52*H52</f>
        <v>196.75366835000003</v>
      </c>
      <c r="J52" s="300">
        <v>0</v>
      </c>
      <c r="K52" s="301">
        <f>E52*J52</f>
        <v>0</v>
      </c>
      <c r="O52" s="293">
        <v>2</v>
      </c>
      <c r="AA52" s="262">
        <v>1</v>
      </c>
      <c r="AB52" s="262">
        <v>1</v>
      </c>
      <c r="AC52" s="262">
        <v>1</v>
      </c>
      <c r="AZ52" s="262">
        <v>1</v>
      </c>
      <c r="BA52" s="262">
        <f>IF(AZ52=1,G52,0)</f>
        <v>0</v>
      </c>
      <c r="BB52" s="262">
        <f>IF(AZ52=2,G52,0)</f>
        <v>0</v>
      </c>
      <c r="BC52" s="262">
        <f>IF(AZ52=3,G52,0)</f>
        <v>0</v>
      </c>
      <c r="BD52" s="262">
        <f>IF(AZ52=4,G52,0)</f>
        <v>0</v>
      </c>
      <c r="BE52" s="262">
        <f>IF(AZ52=5,G52,0)</f>
        <v>0</v>
      </c>
      <c r="CA52" s="293">
        <v>1</v>
      </c>
      <c r="CB52" s="293">
        <v>1</v>
      </c>
    </row>
    <row r="53" spans="1:80" x14ac:dyDescent="0.2">
      <c r="A53" s="302"/>
      <c r="B53" s="303"/>
      <c r="C53" s="304" t="s">
        <v>1079</v>
      </c>
      <c r="D53" s="305"/>
      <c r="E53" s="305"/>
      <c r="F53" s="305"/>
      <c r="G53" s="306"/>
      <c r="I53" s="307"/>
      <c r="K53" s="307"/>
      <c r="L53" s="308" t="s">
        <v>1079</v>
      </c>
      <c r="O53" s="293">
        <v>3</v>
      </c>
    </row>
    <row r="54" spans="1:80" x14ac:dyDescent="0.2">
      <c r="A54" s="302"/>
      <c r="B54" s="309"/>
      <c r="C54" s="310" t="s">
        <v>1076</v>
      </c>
      <c r="D54" s="311"/>
      <c r="E54" s="312">
        <v>1264.5650000000001</v>
      </c>
      <c r="F54" s="313"/>
      <c r="G54" s="314"/>
      <c r="H54" s="315"/>
      <c r="I54" s="307"/>
      <c r="J54" s="316"/>
      <c r="K54" s="307"/>
      <c r="M54" s="308" t="s">
        <v>1076</v>
      </c>
      <c r="O54" s="293"/>
    </row>
    <row r="55" spans="1:80" x14ac:dyDescent="0.2">
      <c r="A55" s="317"/>
      <c r="B55" s="318" t="s">
        <v>101</v>
      </c>
      <c r="C55" s="319" t="s">
        <v>206</v>
      </c>
      <c r="D55" s="320"/>
      <c r="E55" s="321"/>
      <c r="F55" s="322"/>
      <c r="G55" s="323">
        <f>SUM(G48:G54)</f>
        <v>0</v>
      </c>
      <c r="H55" s="324"/>
      <c r="I55" s="325">
        <f>SUM(I48:I54)</f>
        <v>324.99320500000005</v>
      </c>
      <c r="J55" s="324"/>
      <c r="K55" s="325">
        <f>SUM(K48:K54)</f>
        <v>0</v>
      </c>
      <c r="O55" s="293">
        <v>4</v>
      </c>
      <c r="BA55" s="326">
        <f>SUM(BA48:BA54)</f>
        <v>0</v>
      </c>
      <c r="BB55" s="326">
        <f>SUM(BB48:BB54)</f>
        <v>0</v>
      </c>
      <c r="BC55" s="326">
        <f>SUM(BC48:BC54)</f>
        <v>0</v>
      </c>
      <c r="BD55" s="326">
        <f>SUM(BD48:BD54)</f>
        <v>0</v>
      </c>
      <c r="BE55" s="326">
        <f>SUM(BE48:BE54)</f>
        <v>0</v>
      </c>
    </row>
    <row r="56" spans="1:80" x14ac:dyDescent="0.2">
      <c r="A56" s="283" t="s">
        <v>97</v>
      </c>
      <c r="B56" s="284" t="s">
        <v>216</v>
      </c>
      <c r="C56" s="285" t="s">
        <v>217</v>
      </c>
      <c r="D56" s="286"/>
      <c r="E56" s="287"/>
      <c r="F56" s="287"/>
      <c r="G56" s="288"/>
      <c r="H56" s="289"/>
      <c r="I56" s="290"/>
      <c r="J56" s="291"/>
      <c r="K56" s="292"/>
      <c r="O56" s="293">
        <v>1</v>
      </c>
    </row>
    <row r="57" spans="1:80" ht="22.5" x14ac:dyDescent="0.2">
      <c r="A57" s="294">
        <v>16</v>
      </c>
      <c r="B57" s="295" t="s">
        <v>1080</v>
      </c>
      <c r="C57" s="296" t="s">
        <v>1081</v>
      </c>
      <c r="D57" s="297" t="s">
        <v>202</v>
      </c>
      <c r="E57" s="298">
        <v>183.85</v>
      </c>
      <c r="F57" s="298">
        <v>0</v>
      </c>
      <c r="G57" s="299">
        <f>E57*F57</f>
        <v>0</v>
      </c>
      <c r="H57" s="300">
        <v>0.11693000000000001</v>
      </c>
      <c r="I57" s="301">
        <f>E57*H57</f>
        <v>21.497580500000002</v>
      </c>
      <c r="J57" s="300">
        <v>0</v>
      </c>
      <c r="K57" s="301">
        <f>E57*J57</f>
        <v>0</v>
      </c>
      <c r="O57" s="293">
        <v>2</v>
      </c>
      <c r="AA57" s="262">
        <v>1</v>
      </c>
      <c r="AB57" s="262">
        <v>0</v>
      </c>
      <c r="AC57" s="262">
        <v>0</v>
      </c>
      <c r="AZ57" s="262">
        <v>1</v>
      </c>
      <c r="BA57" s="262">
        <f>IF(AZ57=1,G57,0)</f>
        <v>0</v>
      </c>
      <c r="BB57" s="262">
        <f>IF(AZ57=2,G57,0)</f>
        <v>0</v>
      </c>
      <c r="BC57" s="262">
        <f>IF(AZ57=3,G57,0)</f>
        <v>0</v>
      </c>
      <c r="BD57" s="262">
        <f>IF(AZ57=4,G57,0)</f>
        <v>0</v>
      </c>
      <c r="BE57" s="262">
        <f>IF(AZ57=5,G57,0)</f>
        <v>0</v>
      </c>
      <c r="CA57" s="293">
        <v>1</v>
      </c>
      <c r="CB57" s="293">
        <v>0</v>
      </c>
    </row>
    <row r="58" spans="1:80" x14ac:dyDescent="0.2">
      <c r="A58" s="302"/>
      <c r="B58" s="309"/>
      <c r="C58" s="310" t="s">
        <v>1082</v>
      </c>
      <c r="D58" s="311"/>
      <c r="E58" s="312">
        <v>183.85</v>
      </c>
      <c r="F58" s="313"/>
      <c r="G58" s="314"/>
      <c r="H58" s="315"/>
      <c r="I58" s="307"/>
      <c r="J58" s="316"/>
      <c r="K58" s="307"/>
      <c r="M58" s="308" t="s">
        <v>1082</v>
      </c>
      <c r="O58" s="293"/>
    </row>
    <row r="59" spans="1:80" ht="22.5" x14ac:dyDescent="0.2">
      <c r="A59" s="294">
        <v>17</v>
      </c>
      <c r="B59" s="295" t="s">
        <v>1083</v>
      </c>
      <c r="C59" s="296" t="s">
        <v>1084</v>
      </c>
      <c r="D59" s="297" t="s">
        <v>202</v>
      </c>
      <c r="E59" s="298">
        <v>38.6</v>
      </c>
      <c r="F59" s="298">
        <v>0</v>
      </c>
      <c r="G59" s="299">
        <f>E59*F59</f>
        <v>0</v>
      </c>
      <c r="H59" s="300">
        <v>0.11693000000000001</v>
      </c>
      <c r="I59" s="301">
        <f>E59*H59</f>
        <v>4.5134980000000002</v>
      </c>
      <c r="J59" s="300">
        <v>0</v>
      </c>
      <c r="K59" s="301">
        <f>E59*J59</f>
        <v>0</v>
      </c>
      <c r="O59" s="293">
        <v>2</v>
      </c>
      <c r="AA59" s="262">
        <v>1</v>
      </c>
      <c r="AB59" s="262">
        <v>0</v>
      </c>
      <c r="AC59" s="262">
        <v>0</v>
      </c>
      <c r="AZ59" s="262">
        <v>1</v>
      </c>
      <c r="BA59" s="262">
        <f>IF(AZ59=1,G59,0)</f>
        <v>0</v>
      </c>
      <c r="BB59" s="262">
        <f>IF(AZ59=2,G59,0)</f>
        <v>0</v>
      </c>
      <c r="BC59" s="262">
        <f>IF(AZ59=3,G59,0)</f>
        <v>0</v>
      </c>
      <c r="BD59" s="262">
        <f>IF(AZ59=4,G59,0)</f>
        <v>0</v>
      </c>
      <c r="BE59" s="262">
        <f>IF(AZ59=5,G59,0)</f>
        <v>0</v>
      </c>
      <c r="CA59" s="293">
        <v>1</v>
      </c>
      <c r="CB59" s="293">
        <v>0</v>
      </c>
    </row>
    <row r="60" spans="1:80" x14ac:dyDescent="0.2">
      <c r="A60" s="302"/>
      <c r="B60" s="303"/>
      <c r="C60" s="304" t="s">
        <v>1085</v>
      </c>
      <c r="D60" s="305"/>
      <c r="E60" s="305"/>
      <c r="F60" s="305"/>
      <c r="G60" s="306"/>
      <c r="I60" s="307"/>
      <c r="K60" s="307"/>
      <c r="L60" s="308" t="s">
        <v>1085</v>
      </c>
      <c r="O60" s="293">
        <v>3</v>
      </c>
    </row>
    <row r="61" spans="1:80" x14ac:dyDescent="0.2">
      <c r="A61" s="302"/>
      <c r="B61" s="309"/>
      <c r="C61" s="310" t="s">
        <v>1086</v>
      </c>
      <c r="D61" s="311"/>
      <c r="E61" s="312">
        <v>38.6</v>
      </c>
      <c r="F61" s="313"/>
      <c r="G61" s="314"/>
      <c r="H61" s="315"/>
      <c r="I61" s="307"/>
      <c r="J61" s="316"/>
      <c r="K61" s="307"/>
      <c r="M61" s="308" t="s">
        <v>1086</v>
      </c>
      <c r="O61" s="293"/>
    </row>
    <row r="62" spans="1:80" x14ac:dyDescent="0.2">
      <c r="A62" s="317"/>
      <c r="B62" s="318" t="s">
        <v>101</v>
      </c>
      <c r="C62" s="319" t="s">
        <v>218</v>
      </c>
      <c r="D62" s="320"/>
      <c r="E62" s="321"/>
      <c r="F62" s="322"/>
      <c r="G62" s="323">
        <f>SUM(G56:G61)</f>
        <v>0</v>
      </c>
      <c r="H62" s="324"/>
      <c r="I62" s="325">
        <f>SUM(I56:I61)</f>
        <v>26.011078500000004</v>
      </c>
      <c r="J62" s="324"/>
      <c r="K62" s="325">
        <f>SUM(K56:K61)</f>
        <v>0</v>
      </c>
      <c r="O62" s="293">
        <v>4</v>
      </c>
      <c r="BA62" s="326">
        <f>SUM(BA56:BA61)</f>
        <v>0</v>
      </c>
      <c r="BB62" s="326">
        <f>SUM(BB56:BB61)</f>
        <v>0</v>
      </c>
      <c r="BC62" s="326">
        <f>SUM(BC56:BC61)</f>
        <v>0</v>
      </c>
      <c r="BD62" s="326">
        <f>SUM(BD56:BD61)</f>
        <v>0</v>
      </c>
      <c r="BE62" s="326">
        <f>SUM(BE56:BE61)</f>
        <v>0</v>
      </c>
    </row>
    <row r="63" spans="1:80" x14ac:dyDescent="0.2">
      <c r="A63" s="283" t="s">
        <v>97</v>
      </c>
      <c r="B63" s="284" t="s">
        <v>222</v>
      </c>
      <c r="C63" s="285" t="s">
        <v>223</v>
      </c>
      <c r="D63" s="286"/>
      <c r="E63" s="287"/>
      <c r="F63" s="287"/>
      <c r="G63" s="288"/>
      <c r="H63" s="289"/>
      <c r="I63" s="290"/>
      <c r="J63" s="291"/>
      <c r="K63" s="292"/>
      <c r="O63" s="293">
        <v>1</v>
      </c>
    </row>
    <row r="64" spans="1:80" x14ac:dyDescent="0.2">
      <c r="A64" s="294">
        <v>18</v>
      </c>
      <c r="B64" s="295" t="s">
        <v>225</v>
      </c>
      <c r="C64" s="296" t="s">
        <v>226</v>
      </c>
      <c r="D64" s="297" t="s">
        <v>227</v>
      </c>
      <c r="E64" s="298">
        <v>1539.935766268</v>
      </c>
      <c r="F64" s="298">
        <v>0</v>
      </c>
      <c r="G64" s="299">
        <f>E64*F64</f>
        <v>0</v>
      </c>
      <c r="H64" s="300">
        <v>0</v>
      </c>
      <c r="I64" s="301">
        <f>E64*H64</f>
        <v>0</v>
      </c>
      <c r="J64" s="300"/>
      <c r="K64" s="301">
        <f>E64*J64</f>
        <v>0</v>
      </c>
      <c r="O64" s="293">
        <v>2</v>
      </c>
      <c r="AA64" s="262">
        <v>7</v>
      </c>
      <c r="AB64" s="262">
        <v>1</v>
      </c>
      <c r="AC64" s="262">
        <v>2</v>
      </c>
      <c r="AZ64" s="262">
        <v>1</v>
      </c>
      <c r="BA64" s="262">
        <f>IF(AZ64=1,G64,0)</f>
        <v>0</v>
      </c>
      <c r="BB64" s="262">
        <f>IF(AZ64=2,G64,0)</f>
        <v>0</v>
      </c>
      <c r="BC64" s="262">
        <f>IF(AZ64=3,G64,0)</f>
        <v>0</v>
      </c>
      <c r="BD64" s="262">
        <f>IF(AZ64=4,G64,0)</f>
        <v>0</v>
      </c>
      <c r="BE64" s="262">
        <f>IF(AZ64=5,G64,0)</f>
        <v>0</v>
      </c>
      <c r="CA64" s="293">
        <v>7</v>
      </c>
      <c r="CB64" s="293">
        <v>1</v>
      </c>
    </row>
    <row r="65" spans="1:57" x14ac:dyDescent="0.2">
      <c r="A65" s="317"/>
      <c r="B65" s="318" t="s">
        <v>101</v>
      </c>
      <c r="C65" s="319" t="s">
        <v>224</v>
      </c>
      <c r="D65" s="320"/>
      <c r="E65" s="321"/>
      <c r="F65" s="322"/>
      <c r="G65" s="323">
        <f>SUM(G63:G64)</f>
        <v>0</v>
      </c>
      <c r="H65" s="324"/>
      <c r="I65" s="325">
        <f>SUM(I63:I64)</f>
        <v>0</v>
      </c>
      <c r="J65" s="324"/>
      <c r="K65" s="325">
        <f>SUM(K63:K64)</f>
        <v>0</v>
      </c>
      <c r="O65" s="293">
        <v>4</v>
      </c>
      <c r="BA65" s="326">
        <f>SUM(BA63:BA64)</f>
        <v>0</v>
      </c>
      <c r="BB65" s="326">
        <f>SUM(BB63:BB64)</f>
        <v>0</v>
      </c>
      <c r="BC65" s="326">
        <f>SUM(BC63:BC64)</f>
        <v>0</v>
      </c>
      <c r="BD65" s="326">
        <f>SUM(BD63:BD64)</f>
        <v>0</v>
      </c>
      <c r="BE65" s="326">
        <f>SUM(BE63:BE64)</f>
        <v>0</v>
      </c>
    </row>
    <row r="66" spans="1:57" x14ac:dyDescent="0.2">
      <c r="E66" s="262"/>
    </row>
    <row r="67" spans="1:57" x14ac:dyDescent="0.2">
      <c r="E67" s="262"/>
    </row>
    <row r="68" spans="1:57" x14ac:dyDescent="0.2">
      <c r="E68" s="262"/>
    </row>
    <row r="69" spans="1:57" x14ac:dyDescent="0.2">
      <c r="E69" s="262"/>
    </row>
    <row r="70" spans="1:57" x14ac:dyDescent="0.2">
      <c r="E70" s="262"/>
    </row>
    <row r="71" spans="1:57" x14ac:dyDescent="0.2">
      <c r="E71" s="262"/>
    </row>
    <row r="72" spans="1:57" x14ac:dyDescent="0.2">
      <c r="E72" s="262"/>
    </row>
    <row r="73" spans="1:57" x14ac:dyDescent="0.2">
      <c r="E73" s="262"/>
    </row>
    <row r="74" spans="1:57" x14ac:dyDescent="0.2">
      <c r="E74" s="262"/>
    </row>
    <row r="75" spans="1:57" x14ac:dyDescent="0.2">
      <c r="E75" s="262"/>
    </row>
    <row r="76" spans="1:57" x14ac:dyDescent="0.2">
      <c r="E76" s="262"/>
    </row>
    <row r="77" spans="1:57" x14ac:dyDescent="0.2">
      <c r="E77" s="262"/>
    </row>
    <row r="78" spans="1:57" x14ac:dyDescent="0.2">
      <c r="E78" s="262"/>
    </row>
    <row r="79" spans="1:57" x14ac:dyDescent="0.2">
      <c r="E79" s="262"/>
    </row>
    <row r="80" spans="1:57"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E87" s="262"/>
    </row>
    <row r="88" spans="1:7" x14ac:dyDescent="0.2">
      <c r="E88" s="262"/>
    </row>
    <row r="89" spans="1:7" x14ac:dyDescent="0.2">
      <c r="A89" s="316"/>
      <c r="B89" s="316"/>
      <c r="C89" s="316"/>
      <c r="D89" s="316"/>
      <c r="E89" s="316"/>
      <c r="F89" s="316"/>
      <c r="G89" s="316"/>
    </row>
    <row r="90" spans="1:7" x14ac:dyDescent="0.2">
      <c r="A90" s="316"/>
      <c r="B90" s="316"/>
      <c r="C90" s="316"/>
      <c r="D90" s="316"/>
      <c r="E90" s="316"/>
      <c r="F90" s="316"/>
      <c r="G90" s="316"/>
    </row>
    <row r="91" spans="1:7" x14ac:dyDescent="0.2">
      <c r="A91" s="316"/>
      <c r="B91" s="316"/>
      <c r="C91" s="316"/>
      <c r="D91" s="316"/>
      <c r="E91" s="316"/>
      <c r="F91" s="316"/>
      <c r="G91" s="316"/>
    </row>
    <row r="92" spans="1:7" x14ac:dyDescent="0.2">
      <c r="A92" s="316"/>
      <c r="B92" s="316"/>
      <c r="C92" s="316"/>
      <c r="D92" s="316"/>
      <c r="E92" s="316"/>
      <c r="F92" s="316"/>
      <c r="G92" s="316"/>
    </row>
    <row r="93" spans="1:7" x14ac:dyDescent="0.2">
      <c r="E93" s="262"/>
    </row>
    <row r="94" spans="1:7" x14ac:dyDescent="0.2">
      <c r="E94" s="262"/>
    </row>
    <row r="95" spans="1:7" x14ac:dyDescent="0.2">
      <c r="E95" s="262"/>
    </row>
    <row r="96" spans="1:7" x14ac:dyDescent="0.2">
      <c r="E96" s="262"/>
    </row>
    <row r="97" spans="5:5" x14ac:dyDescent="0.2">
      <c r="E97" s="262"/>
    </row>
    <row r="98" spans="5:5" x14ac:dyDescent="0.2">
      <c r="E98" s="262"/>
    </row>
    <row r="99" spans="5:5" x14ac:dyDescent="0.2">
      <c r="E99" s="262"/>
    </row>
    <row r="100" spans="5:5" x14ac:dyDescent="0.2">
      <c r="E100" s="262"/>
    </row>
    <row r="101" spans="5:5" x14ac:dyDescent="0.2">
      <c r="E101" s="262"/>
    </row>
    <row r="102" spans="5:5" x14ac:dyDescent="0.2">
      <c r="E102" s="262"/>
    </row>
    <row r="103" spans="5:5" x14ac:dyDescent="0.2">
      <c r="E103" s="262"/>
    </row>
    <row r="104" spans="5:5" x14ac:dyDescent="0.2">
      <c r="E104" s="262"/>
    </row>
    <row r="105" spans="5:5" x14ac:dyDescent="0.2">
      <c r="E105" s="262"/>
    </row>
    <row r="106" spans="5:5" x14ac:dyDescent="0.2">
      <c r="E106" s="262"/>
    </row>
    <row r="107" spans="5:5" x14ac:dyDescent="0.2">
      <c r="E107" s="262"/>
    </row>
    <row r="108" spans="5:5" x14ac:dyDescent="0.2">
      <c r="E108" s="262"/>
    </row>
    <row r="109" spans="5:5" x14ac:dyDescent="0.2">
      <c r="E109" s="262"/>
    </row>
    <row r="110" spans="5:5" x14ac:dyDescent="0.2">
      <c r="E110" s="262"/>
    </row>
    <row r="111" spans="5:5" x14ac:dyDescent="0.2">
      <c r="E111" s="262"/>
    </row>
    <row r="112" spans="5:5" x14ac:dyDescent="0.2">
      <c r="E112" s="262"/>
    </row>
    <row r="113" spans="1:7" x14ac:dyDescent="0.2">
      <c r="E113" s="262"/>
    </row>
    <row r="114" spans="1:7" x14ac:dyDescent="0.2">
      <c r="E114" s="262"/>
    </row>
    <row r="115" spans="1:7" x14ac:dyDescent="0.2">
      <c r="E115" s="262"/>
    </row>
    <row r="116" spans="1:7" x14ac:dyDescent="0.2">
      <c r="E116" s="262"/>
    </row>
    <row r="117" spans="1:7" x14ac:dyDescent="0.2">
      <c r="E117" s="262"/>
    </row>
    <row r="118" spans="1:7" x14ac:dyDescent="0.2">
      <c r="E118" s="262"/>
    </row>
    <row r="119" spans="1:7" x14ac:dyDescent="0.2">
      <c r="E119" s="262"/>
    </row>
    <row r="120" spans="1:7" x14ac:dyDescent="0.2">
      <c r="E120" s="262"/>
    </row>
    <row r="121" spans="1:7" x14ac:dyDescent="0.2">
      <c r="E121" s="262"/>
    </row>
    <row r="122" spans="1:7" x14ac:dyDescent="0.2">
      <c r="E122" s="262"/>
    </row>
    <row r="123" spans="1:7" x14ac:dyDescent="0.2">
      <c r="E123" s="262"/>
    </row>
    <row r="124" spans="1:7" x14ac:dyDescent="0.2">
      <c r="A124" s="327"/>
      <c r="B124" s="327"/>
    </row>
    <row r="125" spans="1:7" x14ac:dyDescent="0.2">
      <c r="A125" s="316"/>
      <c r="B125" s="316"/>
      <c r="C125" s="328"/>
      <c r="D125" s="328"/>
      <c r="E125" s="329"/>
      <c r="F125" s="328"/>
      <c r="G125" s="330"/>
    </row>
    <row r="126" spans="1:7" x14ac:dyDescent="0.2">
      <c r="A126" s="331"/>
      <c r="B126" s="331"/>
      <c r="C126" s="316"/>
      <c r="D126" s="316"/>
      <c r="E126" s="332"/>
      <c r="F126" s="316"/>
      <c r="G126" s="316"/>
    </row>
    <row r="127" spans="1:7" x14ac:dyDescent="0.2">
      <c r="A127" s="316"/>
      <c r="B127" s="316"/>
      <c r="C127" s="316"/>
      <c r="D127" s="316"/>
      <c r="E127" s="332"/>
      <c r="F127" s="316"/>
      <c r="G127" s="316"/>
    </row>
    <row r="128" spans="1:7" x14ac:dyDescent="0.2">
      <c r="A128" s="316"/>
      <c r="B128" s="316"/>
      <c r="C128" s="316"/>
      <c r="D128" s="316"/>
      <c r="E128" s="332"/>
      <c r="F128" s="316"/>
      <c r="G128" s="316"/>
    </row>
    <row r="129" spans="1:7" x14ac:dyDescent="0.2">
      <c r="A129" s="316"/>
      <c r="B129" s="316"/>
      <c r="C129" s="316"/>
      <c r="D129" s="316"/>
      <c r="E129" s="332"/>
      <c r="F129" s="316"/>
      <c r="G129" s="316"/>
    </row>
    <row r="130" spans="1:7" x14ac:dyDescent="0.2">
      <c r="A130" s="316"/>
      <c r="B130" s="316"/>
      <c r="C130" s="316"/>
      <c r="D130" s="316"/>
      <c r="E130" s="332"/>
      <c r="F130" s="316"/>
      <c r="G130" s="316"/>
    </row>
    <row r="131" spans="1:7" x14ac:dyDescent="0.2">
      <c r="A131" s="316"/>
      <c r="B131" s="316"/>
      <c r="C131" s="316"/>
      <c r="D131" s="316"/>
      <c r="E131" s="332"/>
      <c r="F131" s="316"/>
      <c r="G131" s="316"/>
    </row>
    <row r="132" spans="1:7" x14ac:dyDescent="0.2">
      <c r="A132" s="316"/>
      <c r="B132" s="316"/>
      <c r="C132" s="316"/>
      <c r="D132" s="316"/>
      <c r="E132" s="332"/>
      <c r="F132" s="316"/>
      <c r="G132" s="316"/>
    </row>
    <row r="133" spans="1:7" x14ac:dyDescent="0.2">
      <c r="A133" s="316"/>
      <c r="B133" s="316"/>
      <c r="C133" s="316"/>
      <c r="D133" s="316"/>
      <c r="E133" s="332"/>
      <c r="F133" s="316"/>
      <c r="G133" s="316"/>
    </row>
    <row r="134" spans="1:7" x14ac:dyDescent="0.2">
      <c r="A134" s="316"/>
      <c r="B134" s="316"/>
      <c r="C134" s="316"/>
      <c r="D134" s="316"/>
      <c r="E134" s="332"/>
      <c r="F134" s="316"/>
      <c r="G134" s="316"/>
    </row>
    <row r="135" spans="1:7" x14ac:dyDescent="0.2">
      <c r="A135" s="316"/>
      <c r="B135" s="316"/>
      <c r="C135" s="316"/>
      <c r="D135" s="316"/>
      <c r="E135" s="332"/>
      <c r="F135" s="316"/>
      <c r="G135" s="316"/>
    </row>
    <row r="136" spans="1:7" x14ac:dyDescent="0.2">
      <c r="A136" s="316"/>
      <c r="B136" s="316"/>
      <c r="C136" s="316"/>
      <c r="D136" s="316"/>
      <c r="E136" s="332"/>
      <c r="F136" s="316"/>
      <c r="G136" s="316"/>
    </row>
    <row r="137" spans="1:7" x14ac:dyDescent="0.2">
      <c r="A137" s="316"/>
      <c r="B137" s="316"/>
      <c r="C137" s="316"/>
      <c r="D137" s="316"/>
      <c r="E137" s="332"/>
      <c r="F137" s="316"/>
      <c r="G137" s="316"/>
    </row>
    <row r="138" spans="1:7" x14ac:dyDescent="0.2">
      <c r="A138" s="316"/>
      <c r="B138" s="316"/>
      <c r="C138" s="316"/>
      <c r="D138" s="316"/>
      <c r="E138" s="332"/>
      <c r="F138" s="316"/>
      <c r="G138" s="316"/>
    </row>
  </sheetData>
  <mergeCells count="35">
    <mergeCell ref="C58:D58"/>
    <mergeCell ref="C60:G60"/>
    <mergeCell ref="C61:D61"/>
    <mergeCell ref="C50:G50"/>
    <mergeCell ref="C51:D51"/>
    <mergeCell ref="C53:G53"/>
    <mergeCell ref="C54:D54"/>
    <mergeCell ref="C37:G37"/>
    <mergeCell ref="C38:D38"/>
    <mergeCell ref="C40:D40"/>
    <mergeCell ref="C42:D42"/>
    <mergeCell ref="C44:D44"/>
    <mergeCell ref="C46:D46"/>
    <mergeCell ref="C25:G25"/>
    <mergeCell ref="C26:G26"/>
    <mergeCell ref="C27:D27"/>
    <mergeCell ref="C28:D28"/>
    <mergeCell ref="C32:G32"/>
    <mergeCell ref="C33:D33"/>
    <mergeCell ref="C35:G35"/>
    <mergeCell ref="C36:G36"/>
    <mergeCell ref="C14:D14"/>
    <mergeCell ref="C16:D16"/>
    <mergeCell ref="C18:G18"/>
    <mergeCell ref="C19:D19"/>
    <mergeCell ref="C21:D21"/>
    <mergeCell ref="C23:D23"/>
    <mergeCell ref="A1:G1"/>
    <mergeCell ref="A3:B3"/>
    <mergeCell ref="A4:B4"/>
    <mergeCell ref="E4:G4"/>
    <mergeCell ref="C9:D9"/>
    <mergeCell ref="C10:D10"/>
    <mergeCell ref="C11:D11"/>
    <mergeCell ref="C12:D12"/>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1088</v>
      </c>
      <c r="D2" s="106" t="s">
        <v>1089</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1042</v>
      </c>
      <c r="B5" s="119"/>
      <c r="C5" s="120" t="s">
        <v>1043</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'S02 02-02 Rek'!E10</f>
        <v>0</v>
      </c>
      <c r="D15" s="161" t="str">
        <f>'S02 02-02 Rek'!A15</f>
        <v>Ztížené výrobní podmínky</v>
      </c>
      <c r="E15" s="162"/>
      <c r="F15" s="163"/>
      <c r="G15" s="160">
        <f>'S02 02-02 Rek'!I15</f>
        <v>0</v>
      </c>
    </row>
    <row r="16" spans="1:57" ht="15.95" customHeight="1" x14ac:dyDescent="0.2">
      <c r="A16" s="158" t="s">
        <v>52</v>
      </c>
      <c r="B16" s="159" t="s">
        <v>53</v>
      </c>
      <c r="C16" s="160">
        <f>'S02 02-02 Rek'!F10</f>
        <v>0</v>
      </c>
      <c r="D16" s="110" t="str">
        <f>'S02 02-02 Rek'!A16</f>
        <v>Oborová přirážka</v>
      </c>
      <c r="E16" s="164"/>
      <c r="F16" s="165"/>
      <c r="G16" s="160">
        <f>'S02 02-02 Rek'!I16</f>
        <v>0</v>
      </c>
    </row>
    <row r="17" spans="1:7" ht="15.95" customHeight="1" x14ac:dyDescent="0.2">
      <c r="A17" s="158" t="s">
        <v>54</v>
      </c>
      <c r="B17" s="159" t="s">
        <v>55</v>
      </c>
      <c r="C17" s="160">
        <f>'S02 02-02 Rek'!H10</f>
        <v>0</v>
      </c>
      <c r="D17" s="110" t="str">
        <f>'S02 02-02 Rek'!A17</f>
        <v>Přesun stavebních kapacit</v>
      </c>
      <c r="E17" s="164"/>
      <c r="F17" s="165"/>
      <c r="G17" s="160">
        <f>'S02 02-02 Rek'!I17</f>
        <v>0</v>
      </c>
    </row>
    <row r="18" spans="1:7" ht="15.95" customHeight="1" x14ac:dyDescent="0.2">
      <c r="A18" s="166" t="s">
        <v>56</v>
      </c>
      <c r="B18" s="167" t="s">
        <v>57</v>
      </c>
      <c r="C18" s="160">
        <f>'S02 02-02 Rek'!G10</f>
        <v>0</v>
      </c>
      <c r="D18" s="110" t="str">
        <f>'S02 02-02 Rek'!A18</f>
        <v>Mimostaveništní doprava</v>
      </c>
      <c r="E18" s="164"/>
      <c r="F18" s="165"/>
      <c r="G18" s="160">
        <f>'S02 02-02 Rek'!I18</f>
        <v>0</v>
      </c>
    </row>
    <row r="19" spans="1:7" ht="15.95" customHeight="1" x14ac:dyDescent="0.2">
      <c r="A19" s="168" t="s">
        <v>58</v>
      </c>
      <c r="B19" s="159"/>
      <c r="C19" s="160">
        <f>SUM(C15:C18)</f>
        <v>0</v>
      </c>
      <c r="D19" s="110" t="str">
        <f>'S02 02-02 Rek'!A19</f>
        <v>Zařízení staveniště</v>
      </c>
      <c r="E19" s="164"/>
      <c r="F19" s="165"/>
      <c r="G19" s="160">
        <f>'S02 02-02 Rek'!I19</f>
        <v>0</v>
      </c>
    </row>
    <row r="20" spans="1:7" ht="15.95" customHeight="1" x14ac:dyDescent="0.2">
      <c r="A20" s="168"/>
      <c r="B20" s="159"/>
      <c r="C20" s="160"/>
      <c r="D20" s="110" t="str">
        <f>'S02 02-02 Rek'!A20</f>
        <v>Provoz investora</v>
      </c>
      <c r="E20" s="164"/>
      <c r="F20" s="165"/>
      <c r="G20" s="160">
        <f>'S02 02-02 Rek'!I20</f>
        <v>0</v>
      </c>
    </row>
    <row r="21" spans="1:7" ht="15.95" customHeight="1" x14ac:dyDescent="0.2">
      <c r="A21" s="168" t="s">
        <v>29</v>
      </c>
      <c r="B21" s="159"/>
      <c r="C21" s="160">
        <f>'S02 02-02 Rek'!I10</f>
        <v>0</v>
      </c>
      <c r="D21" s="110" t="str">
        <f>'S02 02-02 Rek'!A21</f>
        <v>Kompletační činnost (IČD)</v>
      </c>
      <c r="E21" s="164"/>
      <c r="F21" s="165"/>
      <c r="G21" s="160">
        <f>'S02 02-02 Rek'!I21</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'S02 02-02 Rek'!H23</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BE74"/>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1088</v>
      </c>
      <c r="I1" s="213"/>
    </row>
    <row r="2" spans="1:57" ht="13.5" thickBot="1" x14ac:dyDescent="0.25">
      <c r="A2" s="214" t="s">
        <v>76</v>
      </c>
      <c r="B2" s="215"/>
      <c r="C2" s="216" t="s">
        <v>1044</v>
      </c>
      <c r="D2" s="217"/>
      <c r="E2" s="218"/>
      <c r="F2" s="217"/>
      <c r="G2" s="219" t="s">
        <v>1089</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'S02 02-02 Pol'!B7</f>
        <v>5</v>
      </c>
      <c r="B7" s="70" t="str">
        <f>'S02 02-02 Pol'!C7</f>
        <v>Komunikace</v>
      </c>
      <c r="D7" s="231"/>
      <c r="E7" s="334">
        <f>'S02 02-02 Pol'!BA58</f>
        <v>0</v>
      </c>
      <c r="F7" s="335">
        <f>'S02 02-02 Pol'!BB58</f>
        <v>0</v>
      </c>
      <c r="G7" s="335">
        <f>'S02 02-02 Pol'!BC58</f>
        <v>0</v>
      </c>
      <c r="H7" s="335">
        <f>'S02 02-02 Pol'!BD58</f>
        <v>0</v>
      </c>
      <c r="I7" s="336">
        <f>'S02 02-02 Pol'!BE58</f>
        <v>0</v>
      </c>
    </row>
    <row r="8" spans="1:57" s="138" customFormat="1" x14ac:dyDescent="0.2">
      <c r="A8" s="333" t="str">
        <f>'S02 02-02 Pol'!B59</f>
        <v>766</v>
      </c>
      <c r="B8" s="70" t="str">
        <f>'S02 02-02 Pol'!C59</f>
        <v>Konstrukce truhlářské</v>
      </c>
      <c r="D8" s="231"/>
      <c r="E8" s="334">
        <f>'S02 02-02 Pol'!BA69</f>
        <v>0</v>
      </c>
      <c r="F8" s="335">
        <f>'S02 02-02 Pol'!BB69</f>
        <v>0</v>
      </c>
      <c r="G8" s="335">
        <f>'S02 02-02 Pol'!BC69</f>
        <v>0</v>
      </c>
      <c r="H8" s="335">
        <f>'S02 02-02 Pol'!BD69</f>
        <v>0</v>
      </c>
      <c r="I8" s="336">
        <f>'S02 02-02 Pol'!BE69</f>
        <v>0</v>
      </c>
    </row>
    <row r="9" spans="1:57" s="138" customFormat="1" ht="13.5" thickBot="1" x14ac:dyDescent="0.25">
      <c r="A9" s="333" t="str">
        <f>'S02 02-02 Pol'!B70</f>
        <v>767</v>
      </c>
      <c r="B9" s="70" t="str">
        <f>'S02 02-02 Pol'!C70</f>
        <v>Konstrukce zámečnické</v>
      </c>
      <c r="D9" s="231"/>
      <c r="E9" s="334">
        <f>'S02 02-02 Pol'!BA75</f>
        <v>0</v>
      </c>
      <c r="F9" s="335">
        <f>'S02 02-02 Pol'!BB75</f>
        <v>0</v>
      </c>
      <c r="G9" s="335">
        <f>'S02 02-02 Pol'!BC75</f>
        <v>0</v>
      </c>
      <c r="H9" s="335">
        <f>'S02 02-02 Pol'!BD75</f>
        <v>0</v>
      </c>
      <c r="I9" s="336">
        <f>'S02 02-02 Pol'!BE75</f>
        <v>0</v>
      </c>
    </row>
    <row r="10" spans="1:57" s="14" customFormat="1" ht="13.5" thickBot="1" x14ac:dyDescent="0.25">
      <c r="A10" s="232"/>
      <c r="B10" s="233" t="s">
        <v>79</v>
      </c>
      <c r="C10" s="233"/>
      <c r="D10" s="234"/>
      <c r="E10" s="235">
        <f>SUM(E7:E9)</f>
        <v>0</v>
      </c>
      <c r="F10" s="236">
        <f>SUM(F7:F9)</f>
        <v>0</v>
      </c>
      <c r="G10" s="236">
        <f>SUM(G7:G9)</f>
        <v>0</v>
      </c>
      <c r="H10" s="236">
        <f>SUM(H7:H9)</f>
        <v>0</v>
      </c>
      <c r="I10" s="237">
        <f>SUM(I7:I9)</f>
        <v>0</v>
      </c>
    </row>
    <row r="11" spans="1:57" x14ac:dyDescent="0.2">
      <c r="A11" s="138"/>
      <c r="B11" s="138"/>
      <c r="C11" s="138"/>
      <c r="D11" s="138"/>
      <c r="E11" s="138"/>
      <c r="F11" s="138"/>
      <c r="G11" s="138"/>
      <c r="H11" s="138"/>
      <c r="I11" s="138"/>
    </row>
    <row r="12" spans="1:57" ht="19.5" customHeight="1" x14ac:dyDescent="0.25">
      <c r="A12" s="223" t="s">
        <v>80</v>
      </c>
      <c r="B12" s="223"/>
      <c r="C12" s="223"/>
      <c r="D12" s="223"/>
      <c r="E12" s="223"/>
      <c r="F12" s="223"/>
      <c r="G12" s="238"/>
      <c r="H12" s="223"/>
      <c r="I12" s="223"/>
      <c r="BA12" s="144"/>
      <c r="BB12" s="144"/>
      <c r="BC12" s="144"/>
      <c r="BD12" s="144"/>
      <c r="BE12" s="144"/>
    </row>
    <row r="13" spans="1:57" ht="13.5" thickBot="1" x14ac:dyDescent="0.25"/>
    <row r="14" spans="1:57" x14ac:dyDescent="0.2">
      <c r="A14" s="176" t="s">
        <v>81</v>
      </c>
      <c r="B14" s="177"/>
      <c r="C14" s="177"/>
      <c r="D14" s="239"/>
      <c r="E14" s="240" t="s">
        <v>82</v>
      </c>
      <c r="F14" s="241" t="s">
        <v>12</v>
      </c>
      <c r="G14" s="242" t="s">
        <v>83</v>
      </c>
      <c r="H14" s="243"/>
      <c r="I14" s="244" t="s">
        <v>82</v>
      </c>
    </row>
    <row r="15" spans="1:57" x14ac:dyDescent="0.2">
      <c r="A15" s="168" t="s">
        <v>145</v>
      </c>
      <c r="B15" s="159"/>
      <c r="C15" s="159"/>
      <c r="D15" s="245"/>
      <c r="E15" s="246"/>
      <c r="F15" s="247"/>
      <c r="G15" s="248">
        <v>0</v>
      </c>
      <c r="H15" s="249"/>
      <c r="I15" s="250">
        <f>E15+F15*G15/100</f>
        <v>0</v>
      </c>
      <c r="BA15" s="1">
        <v>0</v>
      </c>
    </row>
    <row r="16" spans="1:57" x14ac:dyDescent="0.2">
      <c r="A16" s="168" t="s">
        <v>146</v>
      </c>
      <c r="B16" s="159"/>
      <c r="C16" s="159"/>
      <c r="D16" s="245"/>
      <c r="E16" s="246"/>
      <c r="F16" s="247"/>
      <c r="G16" s="248">
        <v>0</v>
      </c>
      <c r="H16" s="249"/>
      <c r="I16" s="250">
        <f>E16+F16*G16/100</f>
        <v>0</v>
      </c>
      <c r="BA16" s="1">
        <v>0</v>
      </c>
    </row>
    <row r="17" spans="1:53" x14ac:dyDescent="0.2">
      <c r="A17" s="168" t="s">
        <v>147</v>
      </c>
      <c r="B17" s="159"/>
      <c r="C17" s="159"/>
      <c r="D17" s="245"/>
      <c r="E17" s="246"/>
      <c r="F17" s="247"/>
      <c r="G17" s="248">
        <v>0</v>
      </c>
      <c r="H17" s="249"/>
      <c r="I17" s="250">
        <f>E17+F17*G17/100</f>
        <v>0</v>
      </c>
      <c r="BA17" s="1">
        <v>0</v>
      </c>
    </row>
    <row r="18" spans="1:53" x14ac:dyDescent="0.2">
      <c r="A18" s="168" t="s">
        <v>148</v>
      </c>
      <c r="B18" s="159"/>
      <c r="C18" s="159"/>
      <c r="D18" s="245"/>
      <c r="E18" s="246"/>
      <c r="F18" s="247"/>
      <c r="G18" s="248">
        <v>0</v>
      </c>
      <c r="H18" s="249"/>
      <c r="I18" s="250">
        <f>E18+F18*G18/100</f>
        <v>0</v>
      </c>
      <c r="BA18" s="1">
        <v>0</v>
      </c>
    </row>
    <row r="19" spans="1:53" x14ac:dyDescent="0.2">
      <c r="A19" s="168" t="s">
        <v>149</v>
      </c>
      <c r="B19" s="159"/>
      <c r="C19" s="159"/>
      <c r="D19" s="245"/>
      <c r="E19" s="246"/>
      <c r="F19" s="247"/>
      <c r="G19" s="248">
        <v>0</v>
      </c>
      <c r="H19" s="249"/>
      <c r="I19" s="250">
        <f>E19+F19*G19/100</f>
        <v>0</v>
      </c>
      <c r="BA19" s="1">
        <v>1</v>
      </c>
    </row>
    <row r="20" spans="1:53" x14ac:dyDescent="0.2">
      <c r="A20" s="168" t="s">
        <v>150</v>
      </c>
      <c r="B20" s="159"/>
      <c r="C20" s="159"/>
      <c r="D20" s="245"/>
      <c r="E20" s="246"/>
      <c r="F20" s="247"/>
      <c r="G20" s="248">
        <v>0</v>
      </c>
      <c r="H20" s="249"/>
      <c r="I20" s="250">
        <f>E20+F20*G20/100</f>
        <v>0</v>
      </c>
      <c r="BA20" s="1">
        <v>1</v>
      </c>
    </row>
    <row r="21" spans="1:53" x14ac:dyDescent="0.2">
      <c r="A21" s="168" t="s">
        <v>151</v>
      </c>
      <c r="B21" s="159"/>
      <c r="C21" s="159"/>
      <c r="D21" s="245"/>
      <c r="E21" s="246"/>
      <c r="F21" s="247"/>
      <c r="G21" s="248">
        <v>0</v>
      </c>
      <c r="H21" s="249"/>
      <c r="I21" s="250">
        <f>E21+F21*G21/100</f>
        <v>0</v>
      </c>
      <c r="BA21" s="1">
        <v>2</v>
      </c>
    </row>
    <row r="22" spans="1:53" x14ac:dyDescent="0.2">
      <c r="A22" s="168" t="s">
        <v>152</v>
      </c>
      <c r="B22" s="159"/>
      <c r="C22" s="159"/>
      <c r="D22" s="245"/>
      <c r="E22" s="246"/>
      <c r="F22" s="247"/>
      <c r="G22" s="248">
        <v>0</v>
      </c>
      <c r="H22" s="249"/>
      <c r="I22" s="250">
        <f>E22+F22*G22/100</f>
        <v>0</v>
      </c>
      <c r="BA22" s="1">
        <v>2</v>
      </c>
    </row>
    <row r="23" spans="1:53" ht="13.5" thickBot="1" x14ac:dyDescent="0.25">
      <c r="A23" s="251"/>
      <c r="B23" s="252" t="s">
        <v>84</v>
      </c>
      <c r="C23" s="253"/>
      <c r="D23" s="254"/>
      <c r="E23" s="255"/>
      <c r="F23" s="256"/>
      <c r="G23" s="256"/>
      <c r="H23" s="257">
        <f>SUM(I15:I22)</f>
        <v>0</v>
      </c>
      <c r="I23" s="258"/>
    </row>
    <row r="25" spans="1:53" x14ac:dyDescent="0.2">
      <c r="B25" s="14"/>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sheetData>
  <mergeCells count="4">
    <mergeCell ref="A1:B1"/>
    <mergeCell ref="A2:B2"/>
    <mergeCell ref="G2:I2"/>
    <mergeCell ref="H23:I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CB148"/>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'S02 02-02 Rek'!H1</f>
        <v>02-02</v>
      </c>
      <c r="G3" s="269"/>
    </row>
    <row r="4" spans="1:80" ht="13.5" thickBot="1" x14ac:dyDescent="0.25">
      <c r="A4" s="270" t="s">
        <v>76</v>
      </c>
      <c r="B4" s="215"/>
      <c r="C4" s="216" t="s">
        <v>1044</v>
      </c>
      <c r="D4" s="271"/>
      <c r="E4" s="272" t="str">
        <f>'S02 02-02 Rek'!G2</f>
        <v>Vybavení + povrch SO 2</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204</v>
      </c>
      <c r="C7" s="285" t="s">
        <v>205</v>
      </c>
      <c r="D7" s="286"/>
      <c r="E7" s="287"/>
      <c r="F7" s="287"/>
      <c r="G7" s="288"/>
      <c r="H7" s="289"/>
      <c r="I7" s="290"/>
      <c r="J7" s="291"/>
      <c r="K7" s="292"/>
      <c r="O7" s="293">
        <v>1</v>
      </c>
    </row>
    <row r="8" spans="1:80" x14ac:dyDescent="0.2">
      <c r="A8" s="294">
        <v>1</v>
      </c>
      <c r="B8" s="295" t="s">
        <v>1090</v>
      </c>
      <c r="C8" s="296" t="s">
        <v>1091</v>
      </c>
      <c r="D8" s="297" t="s">
        <v>195</v>
      </c>
      <c r="E8" s="298">
        <v>485.97</v>
      </c>
      <c r="F8" s="298">
        <v>0</v>
      </c>
      <c r="G8" s="299">
        <f>E8*F8</f>
        <v>0</v>
      </c>
      <c r="H8" s="300">
        <v>1E-4</v>
      </c>
      <c r="I8" s="301">
        <f>E8*H8</f>
        <v>4.8597000000000008E-2</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3"/>
      <c r="C9" s="304" t="s">
        <v>1092</v>
      </c>
      <c r="D9" s="305"/>
      <c r="E9" s="305"/>
      <c r="F9" s="305"/>
      <c r="G9" s="306"/>
      <c r="I9" s="307"/>
      <c r="K9" s="307"/>
      <c r="L9" s="308" t="s">
        <v>1092</v>
      </c>
      <c r="O9" s="293">
        <v>3</v>
      </c>
    </row>
    <row r="10" spans="1:80" x14ac:dyDescent="0.2">
      <c r="A10" s="302"/>
      <c r="B10" s="303"/>
      <c r="C10" s="304" t="s">
        <v>1093</v>
      </c>
      <c r="D10" s="305"/>
      <c r="E10" s="305"/>
      <c r="F10" s="305"/>
      <c r="G10" s="306"/>
      <c r="I10" s="307"/>
      <c r="K10" s="307"/>
      <c r="L10" s="308" t="s">
        <v>1093</v>
      </c>
      <c r="O10" s="293">
        <v>3</v>
      </c>
    </row>
    <row r="11" spans="1:80" x14ac:dyDescent="0.2">
      <c r="A11" s="302"/>
      <c r="B11" s="303"/>
      <c r="C11" s="304" t="s">
        <v>1094</v>
      </c>
      <c r="D11" s="305"/>
      <c r="E11" s="305"/>
      <c r="F11" s="305"/>
      <c r="G11" s="306"/>
      <c r="I11" s="307"/>
      <c r="K11" s="307"/>
      <c r="L11" s="308" t="s">
        <v>1094</v>
      </c>
      <c r="O11" s="293">
        <v>3</v>
      </c>
    </row>
    <row r="12" spans="1:80" x14ac:dyDescent="0.2">
      <c r="A12" s="302"/>
      <c r="B12" s="303"/>
      <c r="C12" s="304" t="s">
        <v>1095</v>
      </c>
      <c r="D12" s="305"/>
      <c r="E12" s="305"/>
      <c r="F12" s="305"/>
      <c r="G12" s="306"/>
      <c r="I12" s="307"/>
      <c r="K12" s="307"/>
      <c r="L12" s="308" t="s">
        <v>1095</v>
      </c>
      <c r="O12" s="293">
        <v>3</v>
      </c>
    </row>
    <row r="13" spans="1:80" x14ac:dyDescent="0.2">
      <c r="A13" s="302"/>
      <c r="B13" s="303"/>
      <c r="C13" s="304" t="s">
        <v>1096</v>
      </c>
      <c r="D13" s="305"/>
      <c r="E13" s="305"/>
      <c r="F13" s="305"/>
      <c r="G13" s="306"/>
      <c r="I13" s="307"/>
      <c r="K13" s="307"/>
      <c r="L13" s="308" t="s">
        <v>1096</v>
      </c>
      <c r="O13" s="293">
        <v>3</v>
      </c>
    </row>
    <row r="14" spans="1:80" x14ac:dyDescent="0.2">
      <c r="A14" s="302"/>
      <c r="B14" s="303"/>
      <c r="C14" s="304" t="s">
        <v>1097</v>
      </c>
      <c r="D14" s="305"/>
      <c r="E14" s="305"/>
      <c r="F14" s="305"/>
      <c r="G14" s="306"/>
      <c r="I14" s="307"/>
      <c r="K14" s="307"/>
      <c r="L14" s="308" t="s">
        <v>1097</v>
      </c>
      <c r="O14" s="293">
        <v>3</v>
      </c>
    </row>
    <row r="15" spans="1:80" x14ac:dyDescent="0.2">
      <c r="A15" s="302"/>
      <c r="B15" s="303"/>
      <c r="C15" s="304" t="s">
        <v>1098</v>
      </c>
      <c r="D15" s="305"/>
      <c r="E15" s="305"/>
      <c r="F15" s="305"/>
      <c r="G15" s="306"/>
      <c r="I15" s="307"/>
      <c r="K15" s="307"/>
      <c r="L15" s="308" t="s">
        <v>1098</v>
      </c>
      <c r="O15" s="293">
        <v>3</v>
      </c>
    </row>
    <row r="16" spans="1:80" x14ac:dyDescent="0.2">
      <c r="A16" s="302"/>
      <c r="B16" s="303"/>
      <c r="C16" s="304"/>
      <c r="D16" s="305"/>
      <c r="E16" s="305"/>
      <c r="F16" s="305"/>
      <c r="G16" s="306"/>
      <c r="I16" s="307"/>
      <c r="K16" s="307"/>
      <c r="L16" s="308"/>
      <c r="O16" s="293">
        <v>3</v>
      </c>
    </row>
    <row r="17" spans="1:80" x14ac:dyDescent="0.2">
      <c r="A17" s="302"/>
      <c r="B17" s="303"/>
      <c r="C17" s="304" t="s">
        <v>1099</v>
      </c>
      <c r="D17" s="305"/>
      <c r="E17" s="305"/>
      <c r="F17" s="305"/>
      <c r="G17" s="306"/>
      <c r="I17" s="307"/>
      <c r="K17" s="307"/>
      <c r="L17" s="308" t="s">
        <v>1099</v>
      </c>
      <c r="O17" s="293">
        <v>3</v>
      </c>
    </row>
    <row r="18" spans="1:80" x14ac:dyDescent="0.2">
      <c r="A18" s="302"/>
      <c r="B18" s="303"/>
      <c r="C18" s="304" t="s">
        <v>1100</v>
      </c>
      <c r="D18" s="305"/>
      <c r="E18" s="305"/>
      <c r="F18" s="305"/>
      <c r="G18" s="306"/>
      <c r="I18" s="307"/>
      <c r="K18" s="307"/>
      <c r="L18" s="308" t="s">
        <v>1100</v>
      </c>
      <c r="O18" s="293">
        <v>3</v>
      </c>
    </row>
    <row r="19" spans="1:80" x14ac:dyDescent="0.2">
      <c r="A19" s="302"/>
      <c r="B19" s="303"/>
      <c r="C19" s="304" t="s">
        <v>1101</v>
      </c>
      <c r="D19" s="305"/>
      <c r="E19" s="305"/>
      <c r="F19" s="305"/>
      <c r="G19" s="306"/>
      <c r="I19" s="307"/>
      <c r="K19" s="307"/>
      <c r="L19" s="308" t="s">
        <v>1101</v>
      </c>
      <c r="O19" s="293">
        <v>3</v>
      </c>
    </row>
    <row r="20" spans="1:80" x14ac:dyDescent="0.2">
      <c r="A20" s="302"/>
      <c r="B20" s="303"/>
      <c r="C20" s="304" t="s">
        <v>1102</v>
      </c>
      <c r="D20" s="305"/>
      <c r="E20" s="305"/>
      <c r="F20" s="305"/>
      <c r="G20" s="306"/>
      <c r="I20" s="307"/>
      <c r="K20" s="307"/>
      <c r="L20" s="308" t="s">
        <v>1102</v>
      </c>
      <c r="O20" s="293">
        <v>3</v>
      </c>
    </row>
    <row r="21" spans="1:80" x14ac:dyDescent="0.2">
      <c r="A21" s="302"/>
      <c r="B21" s="303"/>
      <c r="C21" s="304" t="s">
        <v>1103</v>
      </c>
      <c r="D21" s="305"/>
      <c r="E21" s="305"/>
      <c r="F21" s="305"/>
      <c r="G21" s="306"/>
      <c r="I21" s="307"/>
      <c r="K21" s="307"/>
      <c r="L21" s="308" t="s">
        <v>1103</v>
      </c>
      <c r="O21" s="293">
        <v>3</v>
      </c>
    </row>
    <row r="22" spans="1:80" x14ac:dyDescent="0.2">
      <c r="A22" s="302"/>
      <c r="B22" s="303"/>
      <c r="C22" s="304" t="s">
        <v>1104</v>
      </c>
      <c r="D22" s="305"/>
      <c r="E22" s="305"/>
      <c r="F22" s="305"/>
      <c r="G22" s="306"/>
      <c r="I22" s="307"/>
      <c r="K22" s="307"/>
      <c r="L22" s="308" t="s">
        <v>1104</v>
      </c>
      <c r="O22" s="293">
        <v>3</v>
      </c>
    </row>
    <row r="23" spans="1:80" x14ac:dyDescent="0.2">
      <c r="A23" s="302"/>
      <c r="B23" s="303"/>
      <c r="C23" s="304" t="s">
        <v>1105</v>
      </c>
      <c r="D23" s="305"/>
      <c r="E23" s="305"/>
      <c r="F23" s="305"/>
      <c r="G23" s="306"/>
      <c r="I23" s="307"/>
      <c r="K23" s="307"/>
      <c r="L23" s="308" t="s">
        <v>1105</v>
      </c>
      <c r="O23" s="293">
        <v>3</v>
      </c>
    </row>
    <row r="24" spans="1:80" x14ac:dyDescent="0.2">
      <c r="A24" s="302"/>
      <c r="B24" s="303"/>
      <c r="C24" s="304" t="s">
        <v>1106</v>
      </c>
      <c r="D24" s="305"/>
      <c r="E24" s="305"/>
      <c r="F24" s="305"/>
      <c r="G24" s="306"/>
      <c r="I24" s="307"/>
      <c r="K24" s="307"/>
      <c r="L24" s="308" t="s">
        <v>1106</v>
      </c>
      <c r="O24" s="293">
        <v>3</v>
      </c>
    </row>
    <row r="25" spans="1:80" x14ac:dyDescent="0.2">
      <c r="A25" s="302"/>
      <c r="B25" s="303"/>
      <c r="C25" s="304" t="s">
        <v>1107</v>
      </c>
      <c r="D25" s="305"/>
      <c r="E25" s="305"/>
      <c r="F25" s="305"/>
      <c r="G25" s="306"/>
      <c r="I25" s="307"/>
      <c r="K25" s="307"/>
      <c r="L25" s="308" t="s">
        <v>1107</v>
      </c>
      <c r="O25" s="293">
        <v>3</v>
      </c>
    </row>
    <row r="26" spans="1:80" x14ac:dyDescent="0.2">
      <c r="A26" s="302"/>
      <c r="B26" s="309"/>
      <c r="C26" s="310" t="s">
        <v>1108</v>
      </c>
      <c r="D26" s="311"/>
      <c r="E26" s="312">
        <v>485.97</v>
      </c>
      <c r="F26" s="313"/>
      <c r="G26" s="314"/>
      <c r="H26" s="315"/>
      <c r="I26" s="307"/>
      <c r="J26" s="316"/>
      <c r="K26" s="307"/>
      <c r="M26" s="308" t="s">
        <v>1108</v>
      </c>
      <c r="O26" s="293"/>
    </row>
    <row r="27" spans="1:80" ht="22.5" x14ac:dyDescent="0.2">
      <c r="A27" s="294">
        <v>2</v>
      </c>
      <c r="B27" s="295" t="s">
        <v>1109</v>
      </c>
      <c r="C27" s="296" t="s">
        <v>1110</v>
      </c>
      <c r="D27" s="297" t="s">
        <v>195</v>
      </c>
      <c r="E27" s="298">
        <v>801.53</v>
      </c>
      <c r="F27" s="298">
        <v>0</v>
      </c>
      <c r="G27" s="299">
        <f>E27*F27</f>
        <v>0</v>
      </c>
      <c r="H27" s="300">
        <v>1E-4</v>
      </c>
      <c r="I27" s="301">
        <f>E27*H27</f>
        <v>8.0153000000000002E-2</v>
      </c>
      <c r="J27" s="300">
        <v>0</v>
      </c>
      <c r="K27" s="301">
        <f>E27*J27</f>
        <v>0</v>
      </c>
      <c r="O27" s="293">
        <v>2</v>
      </c>
      <c r="AA27" s="262">
        <v>1</v>
      </c>
      <c r="AB27" s="262">
        <v>1</v>
      </c>
      <c r="AC27" s="262">
        <v>1</v>
      </c>
      <c r="AZ27" s="262">
        <v>1</v>
      </c>
      <c r="BA27" s="262">
        <f>IF(AZ27=1,G27,0)</f>
        <v>0</v>
      </c>
      <c r="BB27" s="262">
        <f>IF(AZ27=2,G27,0)</f>
        <v>0</v>
      </c>
      <c r="BC27" s="262">
        <f>IF(AZ27=3,G27,0)</f>
        <v>0</v>
      </c>
      <c r="BD27" s="262">
        <f>IF(AZ27=4,G27,0)</f>
        <v>0</v>
      </c>
      <c r="BE27" s="262">
        <f>IF(AZ27=5,G27,0)</f>
        <v>0</v>
      </c>
      <c r="CA27" s="293">
        <v>1</v>
      </c>
      <c r="CB27" s="293">
        <v>1</v>
      </c>
    </row>
    <row r="28" spans="1:80" x14ac:dyDescent="0.2">
      <c r="A28" s="302"/>
      <c r="B28" s="303"/>
      <c r="C28" s="304" t="s">
        <v>1092</v>
      </c>
      <c r="D28" s="305"/>
      <c r="E28" s="305"/>
      <c r="F28" s="305"/>
      <c r="G28" s="306"/>
      <c r="I28" s="307"/>
      <c r="K28" s="307"/>
      <c r="L28" s="308" t="s">
        <v>1092</v>
      </c>
      <c r="O28" s="293">
        <v>3</v>
      </c>
    </row>
    <row r="29" spans="1:80" x14ac:dyDescent="0.2">
      <c r="A29" s="302"/>
      <c r="B29" s="303"/>
      <c r="C29" s="304" t="s">
        <v>1093</v>
      </c>
      <c r="D29" s="305"/>
      <c r="E29" s="305"/>
      <c r="F29" s="305"/>
      <c r="G29" s="306"/>
      <c r="I29" s="307"/>
      <c r="K29" s="307"/>
      <c r="L29" s="308" t="s">
        <v>1093</v>
      </c>
      <c r="O29" s="293">
        <v>3</v>
      </c>
    </row>
    <row r="30" spans="1:80" x14ac:dyDescent="0.2">
      <c r="A30" s="302"/>
      <c r="B30" s="303"/>
      <c r="C30" s="304" t="s">
        <v>1094</v>
      </c>
      <c r="D30" s="305"/>
      <c r="E30" s="305"/>
      <c r="F30" s="305"/>
      <c r="G30" s="306"/>
      <c r="I30" s="307"/>
      <c r="K30" s="307"/>
      <c r="L30" s="308" t="s">
        <v>1094</v>
      </c>
      <c r="O30" s="293">
        <v>3</v>
      </c>
    </row>
    <row r="31" spans="1:80" x14ac:dyDescent="0.2">
      <c r="A31" s="302"/>
      <c r="B31" s="303"/>
      <c r="C31" s="304" t="s">
        <v>1095</v>
      </c>
      <c r="D31" s="305"/>
      <c r="E31" s="305"/>
      <c r="F31" s="305"/>
      <c r="G31" s="306"/>
      <c r="I31" s="307"/>
      <c r="K31" s="307"/>
      <c r="L31" s="308" t="s">
        <v>1095</v>
      </c>
      <c r="O31" s="293">
        <v>3</v>
      </c>
    </row>
    <row r="32" spans="1:80" x14ac:dyDescent="0.2">
      <c r="A32" s="302"/>
      <c r="B32" s="303"/>
      <c r="C32" s="304" t="s">
        <v>1096</v>
      </c>
      <c r="D32" s="305"/>
      <c r="E32" s="305"/>
      <c r="F32" s="305"/>
      <c r="G32" s="306"/>
      <c r="I32" s="307"/>
      <c r="K32" s="307"/>
      <c r="L32" s="308" t="s">
        <v>1096</v>
      </c>
      <c r="O32" s="293">
        <v>3</v>
      </c>
    </row>
    <row r="33" spans="1:80" x14ac:dyDescent="0.2">
      <c r="A33" s="302"/>
      <c r="B33" s="303"/>
      <c r="C33" s="304" t="s">
        <v>1097</v>
      </c>
      <c r="D33" s="305"/>
      <c r="E33" s="305"/>
      <c r="F33" s="305"/>
      <c r="G33" s="306"/>
      <c r="I33" s="307"/>
      <c r="K33" s="307"/>
      <c r="L33" s="308" t="s">
        <v>1097</v>
      </c>
      <c r="O33" s="293">
        <v>3</v>
      </c>
    </row>
    <row r="34" spans="1:80" x14ac:dyDescent="0.2">
      <c r="A34" s="302"/>
      <c r="B34" s="303"/>
      <c r="C34" s="304" t="s">
        <v>1098</v>
      </c>
      <c r="D34" s="305"/>
      <c r="E34" s="305"/>
      <c r="F34" s="305"/>
      <c r="G34" s="306"/>
      <c r="I34" s="307"/>
      <c r="K34" s="307"/>
      <c r="L34" s="308" t="s">
        <v>1098</v>
      </c>
      <c r="O34" s="293">
        <v>3</v>
      </c>
    </row>
    <row r="35" spans="1:80" x14ac:dyDescent="0.2">
      <c r="A35" s="302"/>
      <c r="B35" s="303"/>
      <c r="C35" s="304"/>
      <c r="D35" s="305"/>
      <c r="E35" s="305"/>
      <c r="F35" s="305"/>
      <c r="G35" s="306"/>
      <c r="I35" s="307"/>
      <c r="K35" s="307"/>
      <c r="L35" s="308"/>
      <c r="O35" s="293">
        <v>3</v>
      </c>
    </row>
    <row r="36" spans="1:80" x14ac:dyDescent="0.2">
      <c r="A36" s="302"/>
      <c r="B36" s="303"/>
      <c r="C36" s="304" t="s">
        <v>1099</v>
      </c>
      <c r="D36" s="305"/>
      <c r="E36" s="305"/>
      <c r="F36" s="305"/>
      <c r="G36" s="306"/>
      <c r="I36" s="307"/>
      <c r="K36" s="307"/>
      <c r="L36" s="308" t="s">
        <v>1099</v>
      </c>
      <c r="O36" s="293">
        <v>3</v>
      </c>
    </row>
    <row r="37" spans="1:80" x14ac:dyDescent="0.2">
      <c r="A37" s="302"/>
      <c r="B37" s="303"/>
      <c r="C37" s="304" t="s">
        <v>1100</v>
      </c>
      <c r="D37" s="305"/>
      <c r="E37" s="305"/>
      <c r="F37" s="305"/>
      <c r="G37" s="306"/>
      <c r="I37" s="307"/>
      <c r="K37" s="307"/>
      <c r="L37" s="308" t="s">
        <v>1100</v>
      </c>
      <c r="O37" s="293">
        <v>3</v>
      </c>
    </row>
    <row r="38" spans="1:80" x14ac:dyDescent="0.2">
      <c r="A38" s="302"/>
      <c r="B38" s="303"/>
      <c r="C38" s="304" t="s">
        <v>1111</v>
      </c>
      <c r="D38" s="305"/>
      <c r="E38" s="305"/>
      <c r="F38" s="305"/>
      <c r="G38" s="306"/>
      <c r="I38" s="307"/>
      <c r="K38" s="307"/>
      <c r="L38" s="308" t="s">
        <v>1111</v>
      </c>
      <c r="O38" s="293">
        <v>3</v>
      </c>
    </row>
    <row r="39" spans="1:80" x14ac:dyDescent="0.2">
      <c r="A39" s="302"/>
      <c r="B39" s="303"/>
      <c r="C39" s="304" t="s">
        <v>1112</v>
      </c>
      <c r="D39" s="305"/>
      <c r="E39" s="305"/>
      <c r="F39" s="305"/>
      <c r="G39" s="306"/>
      <c r="I39" s="307"/>
      <c r="K39" s="307"/>
      <c r="L39" s="308" t="s">
        <v>1112</v>
      </c>
      <c r="O39" s="293">
        <v>3</v>
      </c>
    </row>
    <row r="40" spans="1:80" x14ac:dyDescent="0.2">
      <c r="A40" s="302"/>
      <c r="B40" s="303"/>
      <c r="C40" s="304" t="s">
        <v>1113</v>
      </c>
      <c r="D40" s="305"/>
      <c r="E40" s="305"/>
      <c r="F40" s="305"/>
      <c r="G40" s="306"/>
      <c r="I40" s="307"/>
      <c r="K40" s="307"/>
      <c r="L40" s="308" t="s">
        <v>1113</v>
      </c>
      <c r="O40" s="293">
        <v>3</v>
      </c>
    </row>
    <row r="41" spans="1:80" x14ac:dyDescent="0.2">
      <c r="A41" s="302"/>
      <c r="B41" s="303"/>
      <c r="C41" s="304" t="s">
        <v>1114</v>
      </c>
      <c r="D41" s="305"/>
      <c r="E41" s="305"/>
      <c r="F41" s="305"/>
      <c r="G41" s="306"/>
      <c r="I41" s="307"/>
      <c r="K41" s="307"/>
      <c r="L41" s="308" t="s">
        <v>1114</v>
      </c>
      <c r="O41" s="293">
        <v>3</v>
      </c>
    </row>
    <row r="42" spans="1:80" x14ac:dyDescent="0.2">
      <c r="A42" s="302"/>
      <c r="B42" s="303"/>
      <c r="C42" s="304" t="s">
        <v>1105</v>
      </c>
      <c r="D42" s="305"/>
      <c r="E42" s="305"/>
      <c r="F42" s="305"/>
      <c r="G42" s="306"/>
      <c r="I42" s="307"/>
      <c r="K42" s="307"/>
      <c r="L42" s="308" t="s">
        <v>1105</v>
      </c>
      <c r="O42" s="293">
        <v>3</v>
      </c>
    </row>
    <row r="43" spans="1:80" x14ac:dyDescent="0.2">
      <c r="A43" s="302"/>
      <c r="B43" s="303"/>
      <c r="C43" s="304" t="s">
        <v>1115</v>
      </c>
      <c r="D43" s="305"/>
      <c r="E43" s="305"/>
      <c r="F43" s="305"/>
      <c r="G43" s="306"/>
      <c r="I43" s="307"/>
      <c r="K43" s="307"/>
      <c r="L43" s="308" t="s">
        <v>1115</v>
      </c>
      <c r="O43" s="293">
        <v>3</v>
      </c>
    </row>
    <row r="44" spans="1:80" x14ac:dyDescent="0.2">
      <c r="A44" s="302"/>
      <c r="B44" s="309"/>
      <c r="C44" s="310" t="s">
        <v>1116</v>
      </c>
      <c r="D44" s="311"/>
      <c r="E44" s="312">
        <v>801.53</v>
      </c>
      <c r="F44" s="313"/>
      <c r="G44" s="314"/>
      <c r="H44" s="315"/>
      <c r="I44" s="307"/>
      <c r="J44" s="316"/>
      <c r="K44" s="307"/>
      <c r="M44" s="308" t="s">
        <v>1116</v>
      </c>
      <c r="O44" s="293"/>
    </row>
    <row r="45" spans="1:80" x14ac:dyDescent="0.2">
      <c r="A45" s="294">
        <v>3</v>
      </c>
      <c r="B45" s="295" t="s">
        <v>1117</v>
      </c>
      <c r="C45" s="296" t="s">
        <v>1118</v>
      </c>
      <c r="D45" s="297" t="s">
        <v>202</v>
      </c>
      <c r="E45" s="298">
        <v>892.69200000000001</v>
      </c>
      <c r="F45" s="298">
        <v>0</v>
      </c>
      <c r="G45" s="299">
        <f>E45*F45</f>
        <v>0</v>
      </c>
      <c r="H45" s="300">
        <v>1.0000000000000001E-5</v>
      </c>
      <c r="I45" s="301">
        <f>E45*H45</f>
        <v>8.9269200000000014E-3</v>
      </c>
      <c r="J45" s="300">
        <v>0</v>
      </c>
      <c r="K45" s="301">
        <f>E45*J45</f>
        <v>0</v>
      </c>
      <c r="O45" s="293">
        <v>2</v>
      </c>
      <c r="AA45" s="262">
        <v>1</v>
      </c>
      <c r="AB45" s="262">
        <v>1</v>
      </c>
      <c r="AC45" s="262">
        <v>1</v>
      </c>
      <c r="AZ45" s="262">
        <v>1</v>
      </c>
      <c r="BA45" s="262">
        <f>IF(AZ45=1,G45,0)</f>
        <v>0</v>
      </c>
      <c r="BB45" s="262">
        <f>IF(AZ45=2,G45,0)</f>
        <v>0</v>
      </c>
      <c r="BC45" s="262">
        <f>IF(AZ45=3,G45,0)</f>
        <v>0</v>
      </c>
      <c r="BD45" s="262">
        <f>IF(AZ45=4,G45,0)</f>
        <v>0</v>
      </c>
      <c r="BE45" s="262">
        <f>IF(AZ45=5,G45,0)</f>
        <v>0</v>
      </c>
      <c r="CA45" s="293">
        <v>1</v>
      </c>
      <c r="CB45" s="293">
        <v>1</v>
      </c>
    </row>
    <row r="46" spans="1:80" x14ac:dyDescent="0.2">
      <c r="A46" s="302"/>
      <c r="B46" s="303"/>
      <c r="C46" s="304" t="s">
        <v>1119</v>
      </c>
      <c r="D46" s="305"/>
      <c r="E46" s="305"/>
      <c r="F46" s="305"/>
      <c r="G46" s="306"/>
      <c r="I46" s="307"/>
      <c r="K46" s="307"/>
      <c r="L46" s="308" t="s">
        <v>1119</v>
      </c>
      <c r="O46" s="293">
        <v>3</v>
      </c>
    </row>
    <row r="47" spans="1:80" x14ac:dyDescent="0.2">
      <c r="A47" s="302"/>
      <c r="B47" s="303"/>
      <c r="C47" s="304" t="s">
        <v>1120</v>
      </c>
      <c r="D47" s="305"/>
      <c r="E47" s="305"/>
      <c r="F47" s="305"/>
      <c r="G47" s="306"/>
      <c r="I47" s="307"/>
      <c r="K47" s="307"/>
      <c r="L47" s="308" t="s">
        <v>1120</v>
      </c>
      <c r="O47" s="293">
        <v>3</v>
      </c>
    </row>
    <row r="48" spans="1:80" x14ac:dyDescent="0.2">
      <c r="A48" s="302"/>
      <c r="B48" s="303"/>
      <c r="C48" s="304" t="s">
        <v>1121</v>
      </c>
      <c r="D48" s="305"/>
      <c r="E48" s="305"/>
      <c r="F48" s="305"/>
      <c r="G48" s="306"/>
      <c r="I48" s="307"/>
      <c r="K48" s="307"/>
      <c r="L48" s="308" t="s">
        <v>1121</v>
      </c>
      <c r="O48" s="293">
        <v>3</v>
      </c>
    </row>
    <row r="49" spans="1:80" x14ac:dyDescent="0.2">
      <c r="A49" s="302"/>
      <c r="B49" s="309"/>
      <c r="C49" s="310" t="s">
        <v>1122</v>
      </c>
      <c r="D49" s="311"/>
      <c r="E49" s="312">
        <v>56.4</v>
      </c>
      <c r="F49" s="313"/>
      <c r="G49" s="314"/>
      <c r="H49" s="315"/>
      <c r="I49" s="307"/>
      <c r="J49" s="316"/>
      <c r="K49" s="307"/>
      <c r="M49" s="308" t="s">
        <v>1122</v>
      </c>
      <c r="O49" s="293"/>
    </row>
    <row r="50" spans="1:80" x14ac:dyDescent="0.2">
      <c r="A50" s="302"/>
      <c r="B50" s="309"/>
      <c r="C50" s="310" t="s">
        <v>1123</v>
      </c>
      <c r="D50" s="311"/>
      <c r="E50" s="312">
        <v>63.7</v>
      </c>
      <c r="F50" s="313"/>
      <c r="G50" s="314"/>
      <c r="H50" s="315"/>
      <c r="I50" s="307"/>
      <c r="J50" s="316"/>
      <c r="K50" s="307"/>
      <c r="M50" s="308" t="s">
        <v>1123</v>
      </c>
      <c r="O50" s="293"/>
    </row>
    <row r="51" spans="1:80" x14ac:dyDescent="0.2">
      <c r="A51" s="302"/>
      <c r="B51" s="309"/>
      <c r="C51" s="310" t="s">
        <v>1124</v>
      </c>
      <c r="D51" s="311"/>
      <c r="E51" s="312">
        <v>95.68</v>
      </c>
      <c r="F51" s="313"/>
      <c r="G51" s="314"/>
      <c r="H51" s="315"/>
      <c r="I51" s="307"/>
      <c r="J51" s="316"/>
      <c r="K51" s="307"/>
      <c r="M51" s="308" t="s">
        <v>1124</v>
      </c>
      <c r="O51" s="293"/>
    </row>
    <row r="52" spans="1:80" x14ac:dyDescent="0.2">
      <c r="A52" s="302"/>
      <c r="B52" s="309"/>
      <c r="C52" s="310" t="s">
        <v>1125</v>
      </c>
      <c r="D52" s="311"/>
      <c r="E52" s="312">
        <v>67.471999999999994</v>
      </c>
      <c r="F52" s="313"/>
      <c r="G52" s="314"/>
      <c r="H52" s="315"/>
      <c r="I52" s="307"/>
      <c r="J52" s="316"/>
      <c r="K52" s="307"/>
      <c r="M52" s="308" t="s">
        <v>1125</v>
      </c>
      <c r="O52" s="293"/>
    </row>
    <row r="53" spans="1:80" x14ac:dyDescent="0.2">
      <c r="A53" s="302"/>
      <c r="B53" s="309"/>
      <c r="C53" s="310" t="s">
        <v>1126</v>
      </c>
      <c r="D53" s="311"/>
      <c r="E53" s="312">
        <v>275.35000000000002</v>
      </c>
      <c r="F53" s="313"/>
      <c r="G53" s="314"/>
      <c r="H53" s="315"/>
      <c r="I53" s="307"/>
      <c r="J53" s="316"/>
      <c r="K53" s="307"/>
      <c r="M53" s="308" t="s">
        <v>1126</v>
      </c>
      <c r="O53" s="293"/>
    </row>
    <row r="54" spans="1:80" x14ac:dyDescent="0.2">
      <c r="A54" s="302"/>
      <c r="B54" s="309"/>
      <c r="C54" s="310" t="s">
        <v>1127</v>
      </c>
      <c r="D54" s="311"/>
      <c r="E54" s="312">
        <v>334.09</v>
      </c>
      <c r="F54" s="313"/>
      <c r="G54" s="314"/>
      <c r="H54" s="315"/>
      <c r="I54" s="307"/>
      <c r="J54" s="316"/>
      <c r="K54" s="307"/>
      <c r="M54" s="308" t="s">
        <v>1127</v>
      </c>
      <c r="O54" s="293"/>
    </row>
    <row r="55" spans="1:80" x14ac:dyDescent="0.2">
      <c r="A55" s="294">
        <v>4</v>
      </c>
      <c r="B55" s="295" t="s">
        <v>1128</v>
      </c>
      <c r="C55" s="296" t="s">
        <v>1129</v>
      </c>
      <c r="D55" s="297" t="s">
        <v>265</v>
      </c>
      <c r="E55" s="298">
        <v>1</v>
      </c>
      <c r="F55" s="298">
        <v>0</v>
      </c>
      <c r="G55" s="299">
        <f>E55*F55</f>
        <v>0</v>
      </c>
      <c r="H55" s="300">
        <v>1.0000000000000001E-5</v>
      </c>
      <c r="I55" s="301">
        <f>E55*H55</f>
        <v>1.0000000000000001E-5</v>
      </c>
      <c r="J55" s="300">
        <v>0</v>
      </c>
      <c r="K55" s="301">
        <f>E55*J55</f>
        <v>0</v>
      </c>
      <c r="O55" s="293">
        <v>2</v>
      </c>
      <c r="AA55" s="262">
        <v>1</v>
      </c>
      <c r="AB55" s="262">
        <v>1</v>
      </c>
      <c r="AC55" s="262">
        <v>1</v>
      </c>
      <c r="AZ55" s="262">
        <v>1</v>
      </c>
      <c r="BA55" s="262">
        <f>IF(AZ55=1,G55,0)</f>
        <v>0</v>
      </c>
      <c r="BB55" s="262">
        <f>IF(AZ55=2,G55,0)</f>
        <v>0</v>
      </c>
      <c r="BC55" s="262">
        <f>IF(AZ55=3,G55,0)</f>
        <v>0</v>
      </c>
      <c r="BD55" s="262">
        <f>IF(AZ55=4,G55,0)</f>
        <v>0</v>
      </c>
      <c r="BE55" s="262">
        <f>IF(AZ55=5,G55,0)</f>
        <v>0</v>
      </c>
      <c r="CA55" s="293">
        <v>1</v>
      </c>
      <c r="CB55" s="293">
        <v>1</v>
      </c>
    </row>
    <row r="56" spans="1:80" x14ac:dyDescent="0.2">
      <c r="A56" s="302"/>
      <c r="B56" s="303"/>
      <c r="C56" s="304" t="s">
        <v>1130</v>
      </c>
      <c r="D56" s="305"/>
      <c r="E56" s="305"/>
      <c r="F56" s="305"/>
      <c r="G56" s="306"/>
      <c r="I56" s="307"/>
      <c r="K56" s="307"/>
      <c r="L56" s="308" t="s">
        <v>1130</v>
      </c>
      <c r="O56" s="293">
        <v>3</v>
      </c>
    </row>
    <row r="57" spans="1:80" x14ac:dyDescent="0.2">
      <c r="A57" s="302"/>
      <c r="B57" s="309"/>
      <c r="C57" s="310" t="s">
        <v>98</v>
      </c>
      <c r="D57" s="311"/>
      <c r="E57" s="312">
        <v>1</v>
      </c>
      <c r="F57" s="313"/>
      <c r="G57" s="314"/>
      <c r="H57" s="315"/>
      <c r="I57" s="307"/>
      <c r="J57" s="316"/>
      <c r="K57" s="307"/>
      <c r="M57" s="308">
        <v>1</v>
      </c>
      <c r="O57" s="293"/>
    </row>
    <row r="58" spans="1:80" x14ac:dyDescent="0.2">
      <c r="A58" s="317"/>
      <c r="B58" s="318" t="s">
        <v>101</v>
      </c>
      <c r="C58" s="319" t="s">
        <v>206</v>
      </c>
      <c r="D58" s="320"/>
      <c r="E58" s="321"/>
      <c r="F58" s="322"/>
      <c r="G58" s="323">
        <f>SUM(G7:G57)</f>
        <v>0</v>
      </c>
      <c r="H58" s="324"/>
      <c r="I58" s="325">
        <f>SUM(I7:I57)</f>
        <v>0.13768692000000002</v>
      </c>
      <c r="J58" s="324"/>
      <c r="K58" s="325">
        <f>SUM(K7:K57)</f>
        <v>0</v>
      </c>
      <c r="O58" s="293">
        <v>4</v>
      </c>
      <c r="BA58" s="326">
        <f>SUM(BA7:BA57)</f>
        <v>0</v>
      </c>
      <c r="BB58" s="326">
        <f>SUM(BB7:BB57)</f>
        <v>0</v>
      </c>
      <c r="BC58" s="326">
        <f>SUM(BC7:BC57)</f>
        <v>0</v>
      </c>
      <c r="BD58" s="326">
        <f>SUM(BD7:BD57)</f>
        <v>0</v>
      </c>
      <c r="BE58" s="326">
        <f>SUM(BE7:BE57)</f>
        <v>0</v>
      </c>
    </row>
    <row r="59" spans="1:80" x14ac:dyDescent="0.2">
      <c r="A59" s="283" t="s">
        <v>97</v>
      </c>
      <c r="B59" s="284" t="s">
        <v>1131</v>
      </c>
      <c r="C59" s="285" t="s">
        <v>1132</v>
      </c>
      <c r="D59" s="286"/>
      <c r="E59" s="287"/>
      <c r="F59" s="287"/>
      <c r="G59" s="288"/>
      <c r="H59" s="289"/>
      <c r="I59" s="290"/>
      <c r="J59" s="291"/>
      <c r="K59" s="292"/>
      <c r="O59" s="293">
        <v>1</v>
      </c>
    </row>
    <row r="60" spans="1:80" x14ac:dyDescent="0.2">
      <c r="A60" s="294">
        <v>5</v>
      </c>
      <c r="B60" s="295" t="s">
        <v>1134</v>
      </c>
      <c r="C60" s="296" t="s">
        <v>1135</v>
      </c>
      <c r="D60" s="297" t="s">
        <v>265</v>
      </c>
      <c r="E60" s="298">
        <v>2</v>
      </c>
      <c r="F60" s="298">
        <v>0</v>
      </c>
      <c r="G60" s="299">
        <f>E60*F60</f>
        <v>0</v>
      </c>
      <c r="H60" s="300">
        <v>0.02</v>
      </c>
      <c r="I60" s="301">
        <f>E60*H60</f>
        <v>0.04</v>
      </c>
      <c r="J60" s="300">
        <v>0</v>
      </c>
      <c r="K60" s="301">
        <f>E60*J60</f>
        <v>0</v>
      </c>
      <c r="O60" s="293">
        <v>2</v>
      </c>
      <c r="AA60" s="262">
        <v>1</v>
      </c>
      <c r="AB60" s="262">
        <v>7</v>
      </c>
      <c r="AC60" s="262">
        <v>7</v>
      </c>
      <c r="AZ60" s="262">
        <v>2</v>
      </c>
      <c r="BA60" s="262">
        <f>IF(AZ60=1,G60,0)</f>
        <v>0</v>
      </c>
      <c r="BB60" s="262">
        <f>IF(AZ60=2,G60,0)</f>
        <v>0</v>
      </c>
      <c r="BC60" s="262">
        <f>IF(AZ60=3,G60,0)</f>
        <v>0</v>
      </c>
      <c r="BD60" s="262">
        <f>IF(AZ60=4,G60,0)</f>
        <v>0</v>
      </c>
      <c r="BE60" s="262">
        <f>IF(AZ60=5,G60,0)</f>
        <v>0</v>
      </c>
      <c r="CA60" s="293">
        <v>1</v>
      </c>
      <c r="CB60" s="293">
        <v>7</v>
      </c>
    </row>
    <row r="61" spans="1:80" x14ac:dyDescent="0.2">
      <c r="A61" s="302"/>
      <c r="B61" s="303"/>
      <c r="C61" s="304" t="s">
        <v>1136</v>
      </c>
      <c r="D61" s="305"/>
      <c r="E61" s="305"/>
      <c r="F61" s="305"/>
      <c r="G61" s="306"/>
      <c r="I61" s="307"/>
      <c r="K61" s="307"/>
      <c r="L61" s="308" t="s">
        <v>1136</v>
      </c>
      <c r="O61" s="293">
        <v>3</v>
      </c>
    </row>
    <row r="62" spans="1:80" x14ac:dyDescent="0.2">
      <c r="A62" s="302"/>
      <c r="B62" s="303"/>
      <c r="C62" s="304" t="s">
        <v>1137</v>
      </c>
      <c r="D62" s="305"/>
      <c r="E62" s="305"/>
      <c r="F62" s="305"/>
      <c r="G62" s="306"/>
      <c r="I62" s="307"/>
      <c r="K62" s="307"/>
      <c r="L62" s="308" t="s">
        <v>1137</v>
      </c>
      <c r="O62" s="293">
        <v>3</v>
      </c>
    </row>
    <row r="63" spans="1:80" x14ac:dyDescent="0.2">
      <c r="A63" s="302"/>
      <c r="B63" s="303"/>
      <c r="C63" s="304" t="s">
        <v>1138</v>
      </c>
      <c r="D63" s="305"/>
      <c r="E63" s="305"/>
      <c r="F63" s="305"/>
      <c r="G63" s="306"/>
      <c r="I63" s="307"/>
      <c r="K63" s="307"/>
      <c r="L63" s="308" t="s">
        <v>1138</v>
      </c>
      <c r="O63" s="293">
        <v>3</v>
      </c>
    </row>
    <row r="64" spans="1:80" x14ac:dyDescent="0.2">
      <c r="A64" s="302"/>
      <c r="B64" s="303"/>
      <c r="C64" s="304" t="s">
        <v>1139</v>
      </c>
      <c r="D64" s="305"/>
      <c r="E64" s="305"/>
      <c r="F64" s="305"/>
      <c r="G64" s="306"/>
      <c r="I64" s="307"/>
      <c r="K64" s="307"/>
      <c r="L64" s="308" t="s">
        <v>1139</v>
      </c>
      <c r="O64" s="293">
        <v>3</v>
      </c>
    </row>
    <row r="65" spans="1:80" x14ac:dyDescent="0.2">
      <c r="A65" s="302"/>
      <c r="B65" s="303"/>
      <c r="C65" s="304"/>
      <c r="D65" s="305"/>
      <c r="E65" s="305"/>
      <c r="F65" s="305"/>
      <c r="G65" s="306"/>
      <c r="I65" s="307"/>
      <c r="K65" s="307"/>
      <c r="L65" s="308"/>
      <c r="O65" s="293">
        <v>3</v>
      </c>
    </row>
    <row r="66" spans="1:80" ht="22.5" x14ac:dyDescent="0.2">
      <c r="A66" s="302"/>
      <c r="B66" s="303"/>
      <c r="C66" s="304" t="s">
        <v>1140</v>
      </c>
      <c r="D66" s="305"/>
      <c r="E66" s="305"/>
      <c r="F66" s="305"/>
      <c r="G66" s="306"/>
      <c r="I66" s="307"/>
      <c r="K66" s="307"/>
      <c r="L66" s="308" t="s">
        <v>1140</v>
      </c>
      <c r="O66" s="293">
        <v>3</v>
      </c>
    </row>
    <row r="67" spans="1:80" ht="22.5" x14ac:dyDescent="0.2">
      <c r="A67" s="302"/>
      <c r="B67" s="303"/>
      <c r="C67" s="304" t="s">
        <v>1141</v>
      </c>
      <c r="D67" s="305"/>
      <c r="E67" s="305"/>
      <c r="F67" s="305"/>
      <c r="G67" s="306"/>
      <c r="I67" s="307"/>
      <c r="K67" s="307"/>
      <c r="L67" s="308" t="s">
        <v>1141</v>
      </c>
      <c r="O67" s="293">
        <v>3</v>
      </c>
    </row>
    <row r="68" spans="1:80" x14ac:dyDescent="0.2">
      <c r="A68" s="294">
        <v>6</v>
      </c>
      <c r="B68" s="295" t="s">
        <v>1142</v>
      </c>
      <c r="C68" s="296" t="s">
        <v>1143</v>
      </c>
      <c r="D68" s="297" t="s">
        <v>12</v>
      </c>
      <c r="E68" s="298"/>
      <c r="F68" s="298">
        <v>0</v>
      </c>
      <c r="G68" s="299">
        <f>E68*F68</f>
        <v>0</v>
      </c>
      <c r="H68" s="300">
        <v>0</v>
      </c>
      <c r="I68" s="301">
        <f>E68*H68</f>
        <v>0</v>
      </c>
      <c r="J68" s="300"/>
      <c r="K68" s="301">
        <f>E68*J68</f>
        <v>0</v>
      </c>
      <c r="O68" s="293">
        <v>2</v>
      </c>
      <c r="AA68" s="262">
        <v>7</v>
      </c>
      <c r="AB68" s="262">
        <v>1002</v>
      </c>
      <c r="AC68" s="262">
        <v>5</v>
      </c>
      <c r="AZ68" s="262">
        <v>2</v>
      </c>
      <c r="BA68" s="262">
        <f>IF(AZ68=1,G68,0)</f>
        <v>0</v>
      </c>
      <c r="BB68" s="262">
        <f>IF(AZ68=2,G68,0)</f>
        <v>0</v>
      </c>
      <c r="BC68" s="262">
        <f>IF(AZ68=3,G68,0)</f>
        <v>0</v>
      </c>
      <c r="BD68" s="262">
        <f>IF(AZ68=4,G68,0)</f>
        <v>0</v>
      </c>
      <c r="BE68" s="262">
        <f>IF(AZ68=5,G68,0)</f>
        <v>0</v>
      </c>
      <c r="CA68" s="293">
        <v>7</v>
      </c>
      <c r="CB68" s="293">
        <v>1002</v>
      </c>
    </row>
    <row r="69" spans="1:80" x14ac:dyDescent="0.2">
      <c r="A69" s="317"/>
      <c r="B69" s="318" t="s">
        <v>101</v>
      </c>
      <c r="C69" s="319" t="s">
        <v>1133</v>
      </c>
      <c r="D69" s="320"/>
      <c r="E69" s="321"/>
      <c r="F69" s="322"/>
      <c r="G69" s="323">
        <f>SUM(G59:G68)</f>
        <v>0</v>
      </c>
      <c r="H69" s="324"/>
      <c r="I69" s="325">
        <f>SUM(I59:I68)</f>
        <v>0.04</v>
      </c>
      <c r="J69" s="324"/>
      <c r="K69" s="325">
        <f>SUM(K59:K68)</f>
        <v>0</v>
      </c>
      <c r="O69" s="293">
        <v>4</v>
      </c>
      <c r="BA69" s="326">
        <f>SUM(BA59:BA68)</f>
        <v>0</v>
      </c>
      <c r="BB69" s="326">
        <f>SUM(BB59:BB68)</f>
        <v>0</v>
      </c>
      <c r="BC69" s="326">
        <f>SUM(BC59:BC68)</f>
        <v>0</v>
      </c>
      <c r="BD69" s="326">
        <f>SUM(BD59:BD68)</f>
        <v>0</v>
      </c>
      <c r="BE69" s="326">
        <f>SUM(BE59:BE68)</f>
        <v>0</v>
      </c>
    </row>
    <row r="70" spans="1:80" x14ac:dyDescent="0.2">
      <c r="A70" s="283" t="s">
        <v>97</v>
      </c>
      <c r="B70" s="284" t="s">
        <v>643</v>
      </c>
      <c r="C70" s="285" t="s">
        <v>644</v>
      </c>
      <c r="D70" s="286"/>
      <c r="E70" s="287"/>
      <c r="F70" s="287"/>
      <c r="G70" s="288"/>
      <c r="H70" s="289"/>
      <c r="I70" s="290"/>
      <c r="J70" s="291"/>
      <c r="K70" s="292"/>
      <c r="O70" s="293">
        <v>1</v>
      </c>
    </row>
    <row r="71" spans="1:80" x14ac:dyDescent="0.2">
      <c r="A71" s="294">
        <v>7</v>
      </c>
      <c r="B71" s="295" t="s">
        <v>1144</v>
      </c>
      <c r="C71" s="296" t="s">
        <v>1145</v>
      </c>
      <c r="D71" s="297" t="s">
        <v>936</v>
      </c>
      <c r="E71" s="298">
        <v>300</v>
      </c>
      <c r="F71" s="298">
        <v>0</v>
      </c>
      <c r="G71" s="299">
        <f>E71*F71</f>
        <v>0</v>
      </c>
      <c r="H71" s="300">
        <v>5.0000000000000002E-5</v>
      </c>
      <c r="I71" s="301">
        <f>E71*H71</f>
        <v>1.5000000000000001E-2</v>
      </c>
      <c r="J71" s="300">
        <v>0</v>
      </c>
      <c r="K71" s="301">
        <f>E71*J71</f>
        <v>0</v>
      </c>
      <c r="O71" s="293">
        <v>2</v>
      </c>
      <c r="AA71" s="262">
        <v>1</v>
      </c>
      <c r="AB71" s="262">
        <v>7</v>
      </c>
      <c r="AC71" s="262">
        <v>7</v>
      </c>
      <c r="AZ71" s="262">
        <v>2</v>
      </c>
      <c r="BA71" s="262">
        <f>IF(AZ71=1,G71,0)</f>
        <v>0</v>
      </c>
      <c r="BB71" s="262">
        <f>IF(AZ71=2,G71,0)</f>
        <v>0</v>
      </c>
      <c r="BC71" s="262">
        <f>IF(AZ71=3,G71,0)</f>
        <v>0</v>
      </c>
      <c r="BD71" s="262">
        <f>IF(AZ71=4,G71,0)</f>
        <v>0</v>
      </c>
      <c r="BE71" s="262">
        <f>IF(AZ71=5,G71,0)</f>
        <v>0</v>
      </c>
      <c r="CA71" s="293">
        <v>1</v>
      </c>
      <c r="CB71" s="293">
        <v>7</v>
      </c>
    </row>
    <row r="72" spans="1:80" ht="56.25" x14ac:dyDescent="0.2">
      <c r="A72" s="302"/>
      <c r="B72" s="303"/>
      <c r="C72" s="304" t="s">
        <v>1146</v>
      </c>
      <c r="D72" s="305"/>
      <c r="E72" s="305"/>
      <c r="F72" s="305"/>
      <c r="G72" s="306"/>
      <c r="I72" s="307"/>
      <c r="K72" s="307"/>
      <c r="L72" s="308" t="s">
        <v>1146</v>
      </c>
      <c r="O72" s="293">
        <v>3</v>
      </c>
    </row>
    <row r="73" spans="1:80" x14ac:dyDescent="0.2">
      <c r="A73" s="302"/>
      <c r="B73" s="309"/>
      <c r="C73" s="310" t="s">
        <v>1147</v>
      </c>
      <c r="D73" s="311"/>
      <c r="E73" s="312">
        <v>300</v>
      </c>
      <c r="F73" s="313"/>
      <c r="G73" s="314"/>
      <c r="H73" s="315"/>
      <c r="I73" s="307"/>
      <c r="J73" s="316"/>
      <c r="K73" s="307"/>
      <c r="M73" s="308" t="s">
        <v>1147</v>
      </c>
      <c r="O73" s="293"/>
    </row>
    <row r="74" spans="1:80" x14ac:dyDescent="0.2">
      <c r="A74" s="294">
        <v>8</v>
      </c>
      <c r="B74" s="295" t="s">
        <v>653</v>
      </c>
      <c r="C74" s="296" t="s">
        <v>654</v>
      </c>
      <c r="D74" s="297" t="s">
        <v>12</v>
      </c>
      <c r="E74" s="298"/>
      <c r="F74" s="298">
        <v>0</v>
      </c>
      <c r="G74" s="299">
        <f>E74*F74</f>
        <v>0</v>
      </c>
      <c r="H74" s="300">
        <v>0</v>
      </c>
      <c r="I74" s="301">
        <f>E74*H74</f>
        <v>0</v>
      </c>
      <c r="J74" s="300"/>
      <c r="K74" s="301">
        <f>E74*J74</f>
        <v>0</v>
      </c>
      <c r="O74" s="293">
        <v>2</v>
      </c>
      <c r="AA74" s="262">
        <v>7</v>
      </c>
      <c r="AB74" s="262">
        <v>1002</v>
      </c>
      <c r="AC74" s="262">
        <v>5</v>
      </c>
      <c r="AZ74" s="262">
        <v>2</v>
      </c>
      <c r="BA74" s="262">
        <f>IF(AZ74=1,G74,0)</f>
        <v>0</v>
      </c>
      <c r="BB74" s="262">
        <f>IF(AZ74=2,G74,0)</f>
        <v>0</v>
      </c>
      <c r="BC74" s="262">
        <f>IF(AZ74=3,G74,0)</f>
        <v>0</v>
      </c>
      <c r="BD74" s="262">
        <f>IF(AZ74=4,G74,0)</f>
        <v>0</v>
      </c>
      <c r="BE74" s="262">
        <f>IF(AZ74=5,G74,0)</f>
        <v>0</v>
      </c>
      <c r="CA74" s="293">
        <v>7</v>
      </c>
      <c r="CB74" s="293">
        <v>1002</v>
      </c>
    </row>
    <row r="75" spans="1:80" x14ac:dyDescent="0.2">
      <c r="A75" s="317"/>
      <c r="B75" s="318" t="s">
        <v>101</v>
      </c>
      <c r="C75" s="319" t="s">
        <v>645</v>
      </c>
      <c r="D75" s="320"/>
      <c r="E75" s="321"/>
      <c r="F75" s="322"/>
      <c r="G75" s="323">
        <f>SUM(G70:G74)</f>
        <v>0</v>
      </c>
      <c r="H75" s="324"/>
      <c r="I75" s="325">
        <f>SUM(I70:I74)</f>
        <v>1.5000000000000001E-2</v>
      </c>
      <c r="J75" s="324"/>
      <c r="K75" s="325">
        <f>SUM(K70:K74)</f>
        <v>0</v>
      </c>
      <c r="O75" s="293">
        <v>4</v>
      </c>
      <c r="BA75" s="326">
        <f>SUM(BA70:BA74)</f>
        <v>0</v>
      </c>
      <c r="BB75" s="326">
        <f>SUM(BB70:BB74)</f>
        <v>0</v>
      </c>
      <c r="BC75" s="326">
        <f>SUM(BC70:BC74)</f>
        <v>0</v>
      </c>
      <c r="BD75" s="326">
        <f>SUM(BD70:BD74)</f>
        <v>0</v>
      </c>
      <c r="BE75" s="326">
        <f>SUM(BE70:BE74)</f>
        <v>0</v>
      </c>
    </row>
    <row r="76" spans="1:80" x14ac:dyDescent="0.2">
      <c r="E76" s="262"/>
    </row>
    <row r="77" spans="1:80" x14ac:dyDescent="0.2">
      <c r="E77" s="262"/>
    </row>
    <row r="78" spans="1:80" x14ac:dyDescent="0.2">
      <c r="E78" s="262"/>
    </row>
    <row r="79" spans="1:80" x14ac:dyDescent="0.2">
      <c r="E79" s="262"/>
    </row>
    <row r="80" spans="1:80" x14ac:dyDescent="0.2">
      <c r="E80" s="262"/>
    </row>
    <row r="81" spans="5:5" x14ac:dyDescent="0.2">
      <c r="E81" s="262"/>
    </row>
    <row r="82" spans="5:5" x14ac:dyDescent="0.2">
      <c r="E82" s="262"/>
    </row>
    <row r="83" spans="5:5" x14ac:dyDescent="0.2">
      <c r="E83" s="262"/>
    </row>
    <row r="84" spans="5:5" x14ac:dyDescent="0.2">
      <c r="E84" s="262"/>
    </row>
    <row r="85" spans="5:5" x14ac:dyDescent="0.2">
      <c r="E85" s="262"/>
    </row>
    <row r="86" spans="5:5" x14ac:dyDescent="0.2">
      <c r="E86" s="262"/>
    </row>
    <row r="87" spans="5:5" x14ac:dyDescent="0.2">
      <c r="E87" s="262"/>
    </row>
    <row r="88" spans="5:5" x14ac:dyDescent="0.2">
      <c r="E88" s="262"/>
    </row>
    <row r="89" spans="5:5" x14ac:dyDescent="0.2">
      <c r="E89" s="262"/>
    </row>
    <row r="90" spans="5:5" x14ac:dyDescent="0.2">
      <c r="E90" s="262"/>
    </row>
    <row r="91" spans="5:5" x14ac:dyDescent="0.2">
      <c r="E91" s="262"/>
    </row>
    <row r="92" spans="5:5" x14ac:dyDescent="0.2">
      <c r="E92" s="262"/>
    </row>
    <row r="93" spans="5:5" x14ac:dyDescent="0.2">
      <c r="E93" s="262"/>
    </row>
    <row r="94" spans="5:5" x14ac:dyDescent="0.2">
      <c r="E94" s="262"/>
    </row>
    <row r="95" spans="5:5" x14ac:dyDescent="0.2">
      <c r="E95" s="262"/>
    </row>
    <row r="96" spans="5:5" x14ac:dyDescent="0.2">
      <c r="E96" s="262"/>
    </row>
    <row r="97" spans="1:7" x14ac:dyDescent="0.2">
      <c r="E97" s="262"/>
    </row>
    <row r="98" spans="1:7" x14ac:dyDescent="0.2">
      <c r="E98" s="262"/>
    </row>
    <row r="99" spans="1:7" x14ac:dyDescent="0.2">
      <c r="A99" s="316"/>
      <c r="B99" s="316"/>
      <c r="C99" s="316"/>
      <c r="D99" s="316"/>
      <c r="E99" s="316"/>
      <c r="F99" s="316"/>
      <c r="G99" s="316"/>
    </row>
    <row r="100" spans="1:7" x14ac:dyDescent="0.2">
      <c r="A100" s="316"/>
      <c r="B100" s="316"/>
      <c r="C100" s="316"/>
      <c r="D100" s="316"/>
      <c r="E100" s="316"/>
      <c r="F100" s="316"/>
      <c r="G100" s="316"/>
    </row>
    <row r="101" spans="1:7" x14ac:dyDescent="0.2">
      <c r="A101" s="316"/>
      <c r="B101" s="316"/>
      <c r="C101" s="316"/>
      <c r="D101" s="316"/>
      <c r="E101" s="316"/>
      <c r="F101" s="316"/>
      <c r="G101" s="316"/>
    </row>
    <row r="102" spans="1:7" x14ac:dyDescent="0.2">
      <c r="A102" s="316"/>
      <c r="B102" s="316"/>
      <c r="C102" s="316"/>
      <c r="D102" s="316"/>
      <c r="E102" s="316"/>
      <c r="F102" s="316"/>
      <c r="G102" s="316"/>
    </row>
    <row r="103" spans="1:7" x14ac:dyDescent="0.2">
      <c r="E103" s="262"/>
    </row>
    <row r="104" spans="1:7" x14ac:dyDescent="0.2">
      <c r="E104" s="262"/>
    </row>
    <row r="105" spans="1:7" x14ac:dyDescent="0.2">
      <c r="E105" s="262"/>
    </row>
    <row r="106" spans="1:7" x14ac:dyDescent="0.2">
      <c r="E106" s="262"/>
    </row>
    <row r="107" spans="1:7" x14ac:dyDescent="0.2">
      <c r="E107" s="262"/>
    </row>
    <row r="108" spans="1:7" x14ac:dyDescent="0.2">
      <c r="E108" s="262"/>
    </row>
    <row r="109" spans="1:7" x14ac:dyDescent="0.2">
      <c r="E109" s="262"/>
    </row>
    <row r="110" spans="1:7" x14ac:dyDescent="0.2">
      <c r="E110" s="262"/>
    </row>
    <row r="111" spans="1:7" x14ac:dyDescent="0.2">
      <c r="E111" s="262"/>
    </row>
    <row r="112" spans="1:7" x14ac:dyDescent="0.2">
      <c r="E112" s="262"/>
    </row>
    <row r="113" spans="5:5" x14ac:dyDescent="0.2">
      <c r="E113" s="262"/>
    </row>
    <row r="114" spans="5:5" x14ac:dyDescent="0.2">
      <c r="E114" s="262"/>
    </row>
    <row r="115" spans="5:5" x14ac:dyDescent="0.2">
      <c r="E115" s="262"/>
    </row>
    <row r="116" spans="5:5" x14ac:dyDescent="0.2">
      <c r="E116" s="262"/>
    </row>
    <row r="117" spans="5:5" x14ac:dyDescent="0.2">
      <c r="E117" s="262"/>
    </row>
    <row r="118" spans="5:5" x14ac:dyDescent="0.2">
      <c r="E118" s="262"/>
    </row>
    <row r="119" spans="5:5" x14ac:dyDescent="0.2">
      <c r="E119" s="262"/>
    </row>
    <row r="120" spans="5:5" x14ac:dyDescent="0.2">
      <c r="E120" s="262"/>
    </row>
    <row r="121" spans="5:5" x14ac:dyDescent="0.2">
      <c r="E121" s="262"/>
    </row>
    <row r="122" spans="5:5" x14ac:dyDescent="0.2">
      <c r="E122" s="262"/>
    </row>
    <row r="123" spans="5:5" x14ac:dyDescent="0.2">
      <c r="E123" s="262"/>
    </row>
    <row r="124" spans="5:5" x14ac:dyDescent="0.2">
      <c r="E124" s="262"/>
    </row>
    <row r="125" spans="5:5" x14ac:dyDescent="0.2">
      <c r="E125" s="262"/>
    </row>
    <row r="126" spans="5:5" x14ac:dyDescent="0.2">
      <c r="E126" s="262"/>
    </row>
    <row r="127" spans="5:5" x14ac:dyDescent="0.2">
      <c r="E127" s="262"/>
    </row>
    <row r="128" spans="5:5" x14ac:dyDescent="0.2">
      <c r="E128" s="262"/>
    </row>
    <row r="129" spans="1:7" x14ac:dyDescent="0.2">
      <c r="E129" s="262"/>
    </row>
    <row r="130" spans="1:7" x14ac:dyDescent="0.2">
      <c r="E130" s="262"/>
    </row>
    <row r="131" spans="1:7" x14ac:dyDescent="0.2">
      <c r="E131" s="262"/>
    </row>
    <row r="132" spans="1:7" x14ac:dyDescent="0.2">
      <c r="E132" s="262"/>
    </row>
    <row r="133" spans="1:7" x14ac:dyDescent="0.2">
      <c r="E133" s="262"/>
    </row>
    <row r="134" spans="1:7" x14ac:dyDescent="0.2">
      <c r="A134" s="327"/>
      <c r="B134" s="327"/>
    </row>
    <row r="135" spans="1:7" x14ac:dyDescent="0.2">
      <c r="A135" s="316"/>
      <c r="B135" s="316"/>
      <c r="C135" s="328"/>
      <c r="D135" s="328"/>
      <c r="E135" s="329"/>
      <c r="F135" s="328"/>
      <c r="G135" s="330"/>
    </row>
    <row r="136" spans="1:7" x14ac:dyDescent="0.2">
      <c r="A136" s="331"/>
      <c r="B136" s="331"/>
      <c r="C136" s="316"/>
      <c r="D136" s="316"/>
      <c r="E136" s="332"/>
      <c r="F136" s="316"/>
      <c r="G136" s="316"/>
    </row>
    <row r="137" spans="1:7" x14ac:dyDescent="0.2">
      <c r="A137" s="316"/>
      <c r="B137" s="316"/>
      <c r="C137" s="316"/>
      <c r="D137" s="316"/>
      <c r="E137" s="332"/>
      <c r="F137" s="316"/>
      <c r="G137" s="316"/>
    </row>
    <row r="138" spans="1:7" x14ac:dyDescent="0.2">
      <c r="A138" s="316"/>
      <c r="B138" s="316"/>
      <c r="C138" s="316"/>
      <c r="D138" s="316"/>
      <c r="E138" s="332"/>
      <c r="F138" s="316"/>
      <c r="G138" s="316"/>
    </row>
    <row r="139" spans="1:7" x14ac:dyDescent="0.2">
      <c r="A139" s="316"/>
      <c r="B139" s="316"/>
      <c r="C139" s="316"/>
      <c r="D139" s="316"/>
      <c r="E139" s="332"/>
      <c r="F139" s="316"/>
      <c r="G139" s="316"/>
    </row>
    <row r="140" spans="1:7" x14ac:dyDescent="0.2">
      <c r="A140" s="316"/>
      <c r="B140" s="316"/>
      <c r="C140" s="316"/>
      <c r="D140" s="316"/>
      <c r="E140" s="332"/>
      <c r="F140" s="316"/>
      <c r="G140" s="316"/>
    </row>
    <row r="141" spans="1:7" x14ac:dyDescent="0.2">
      <c r="A141" s="316"/>
      <c r="B141" s="316"/>
      <c r="C141" s="316"/>
      <c r="D141" s="316"/>
      <c r="E141" s="332"/>
      <c r="F141" s="316"/>
      <c r="G141" s="316"/>
    </row>
    <row r="142" spans="1:7" x14ac:dyDescent="0.2">
      <c r="A142" s="316"/>
      <c r="B142" s="316"/>
      <c r="C142" s="316"/>
      <c r="D142" s="316"/>
      <c r="E142" s="332"/>
      <c r="F142" s="316"/>
      <c r="G142" s="316"/>
    </row>
    <row r="143" spans="1:7" x14ac:dyDescent="0.2">
      <c r="A143" s="316"/>
      <c r="B143" s="316"/>
      <c r="C143" s="316"/>
      <c r="D143" s="316"/>
      <c r="E143" s="332"/>
      <c r="F143" s="316"/>
      <c r="G143" s="316"/>
    </row>
    <row r="144" spans="1:7" x14ac:dyDescent="0.2">
      <c r="A144" s="316"/>
      <c r="B144" s="316"/>
      <c r="C144" s="316"/>
      <c r="D144" s="316"/>
      <c r="E144" s="332"/>
      <c r="F144" s="316"/>
      <c r="G144" s="316"/>
    </row>
    <row r="145" spans="1:7" x14ac:dyDescent="0.2">
      <c r="A145" s="316"/>
      <c r="B145" s="316"/>
      <c r="C145" s="316"/>
      <c r="D145" s="316"/>
      <c r="E145" s="332"/>
      <c r="F145" s="316"/>
      <c r="G145" s="316"/>
    </row>
    <row r="146" spans="1:7" x14ac:dyDescent="0.2">
      <c r="A146" s="316"/>
      <c r="B146" s="316"/>
      <c r="C146" s="316"/>
      <c r="D146" s="316"/>
      <c r="E146" s="332"/>
      <c r="F146" s="316"/>
      <c r="G146" s="316"/>
    </row>
    <row r="147" spans="1:7" x14ac:dyDescent="0.2">
      <c r="A147" s="316"/>
      <c r="B147" s="316"/>
      <c r="C147" s="316"/>
      <c r="D147" s="316"/>
      <c r="E147" s="332"/>
      <c r="F147" s="316"/>
      <c r="G147" s="316"/>
    </row>
    <row r="148" spans="1:7" x14ac:dyDescent="0.2">
      <c r="A148" s="316"/>
      <c r="B148" s="316"/>
      <c r="C148" s="316"/>
      <c r="D148" s="316"/>
      <c r="E148" s="332"/>
      <c r="F148" s="316"/>
      <c r="G148" s="316"/>
    </row>
  </sheetData>
  <mergeCells count="59">
    <mergeCell ref="C72:G72"/>
    <mergeCell ref="C73:D73"/>
    <mergeCell ref="C61:G61"/>
    <mergeCell ref="C62:G62"/>
    <mergeCell ref="C63:G63"/>
    <mergeCell ref="C64:G64"/>
    <mergeCell ref="C65:G65"/>
    <mergeCell ref="C66:G66"/>
    <mergeCell ref="C67:G67"/>
    <mergeCell ref="C51:D51"/>
    <mergeCell ref="C52:D52"/>
    <mergeCell ref="C53:D53"/>
    <mergeCell ref="C54:D54"/>
    <mergeCell ref="C56:G56"/>
    <mergeCell ref="C57:D57"/>
    <mergeCell ref="C44:D44"/>
    <mergeCell ref="C46:G46"/>
    <mergeCell ref="C47:G47"/>
    <mergeCell ref="C48:G48"/>
    <mergeCell ref="C49:D49"/>
    <mergeCell ref="C50:D50"/>
    <mergeCell ref="C38:G38"/>
    <mergeCell ref="C39:G39"/>
    <mergeCell ref="C40:G40"/>
    <mergeCell ref="C41:G41"/>
    <mergeCell ref="C42:G42"/>
    <mergeCell ref="C43:G43"/>
    <mergeCell ref="C32:G32"/>
    <mergeCell ref="C33:G33"/>
    <mergeCell ref="C34:G34"/>
    <mergeCell ref="C35:G35"/>
    <mergeCell ref="C36:G36"/>
    <mergeCell ref="C37:G37"/>
    <mergeCell ref="C25:G25"/>
    <mergeCell ref="C26:D26"/>
    <mergeCell ref="C28:G28"/>
    <mergeCell ref="C29:G29"/>
    <mergeCell ref="C30:G30"/>
    <mergeCell ref="C31:G31"/>
    <mergeCell ref="C19:G19"/>
    <mergeCell ref="C20:G20"/>
    <mergeCell ref="C21:G21"/>
    <mergeCell ref="C22:G22"/>
    <mergeCell ref="C23:G23"/>
    <mergeCell ref="C24:G24"/>
    <mergeCell ref="C13:G13"/>
    <mergeCell ref="C14:G14"/>
    <mergeCell ref="C15:G15"/>
    <mergeCell ref="C16:G16"/>
    <mergeCell ref="C17:G17"/>
    <mergeCell ref="C18:G18"/>
    <mergeCell ref="A1:G1"/>
    <mergeCell ref="A3:B3"/>
    <mergeCell ref="A4:B4"/>
    <mergeCell ref="E4:G4"/>
    <mergeCell ref="C9:G9"/>
    <mergeCell ref="C10:G10"/>
    <mergeCell ref="C11:G11"/>
    <mergeCell ref="C12:G12"/>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377</v>
      </c>
      <c r="D2" s="106" t="s">
        <v>1152</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1149</v>
      </c>
      <c r="B5" s="119"/>
      <c r="C5" s="120" t="s">
        <v>1150</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'S03 03-01 Rek'!E10</f>
        <v>0</v>
      </c>
      <c r="D15" s="161" t="str">
        <f>'S03 03-01 Rek'!A15</f>
        <v>Ztížené výrobní podmínky</v>
      </c>
      <c r="E15" s="162"/>
      <c r="F15" s="163"/>
      <c r="G15" s="160">
        <f>'S03 03-01 Rek'!I15</f>
        <v>0</v>
      </c>
    </row>
    <row r="16" spans="1:57" ht="15.95" customHeight="1" x14ac:dyDescent="0.2">
      <c r="A16" s="158" t="s">
        <v>52</v>
      </c>
      <c r="B16" s="159" t="s">
        <v>53</v>
      </c>
      <c r="C16" s="160">
        <f>'S03 03-01 Rek'!F10</f>
        <v>0</v>
      </c>
      <c r="D16" s="110" t="str">
        <f>'S03 03-01 Rek'!A16</f>
        <v>Oborová přirážka</v>
      </c>
      <c r="E16" s="164"/>
      <c r="F16" s="165"/>
      <c r="G16" s="160">
        <f>'S03 03-01 Rek'!I16</f>
        <v>0</v>
      </c>
    </row>
    <row r="17" spans="1:7" ht="15.95" customHeight="1" x14ac:dyDescent="0.2">
      <c r="A17" s="158" t="s">
        <v>54</v>
      </c>
      <c r="B17" s="159" t="s">
        <v>55</v>
      </c>
      <c r="C17" s="160">
        <f>'S03 03-01 Rek'!H10</f>
        <v>0</v>
      </c>
      <c r="D17" s="110" t="str">
        <f>'S03 03-01 Rek'!A17</f>
        <v>Přesun stavebních kapacit</v>
      </c>
      <c r="E17" s="164"/>
      <c r="F17" s="165"/>
      <c r="G17" s="160">
        <f>'S03 03-01 Rek'!I17</f>
        <v>0</v>
      </c>
    </row>
    <row r="18" spans="1:7" ht="15.95" customHeight="1" x14ac:dyDescent="0.2">
      <c r="A18" s="166" t="s">
        <v>56</v>
      </c>
      <c r="B18" s="167" t="s">
        <v>57</v>
      </c>
      <c r="C18" s="160">
        <f>'S03 03-01 Rek'!G10</f>
        <v>0</v>
      </c>
      <c r="D18" s="110" t="str">
        <f>'S03 03-01 Rek'!A18</f>
        <v>Mimostaveništní doprava</v>
      </c>
      <c r="E18" s="164"/>
      <c r="F18" s="165"/>
      <c r="G18" s="160">
        <f>'S03 03-01 Rek'!I18</f>
        <v>0</v>
      </c>
    </row>
    <row r="19" spans="1:7" ht="15.95" customHeight="1" x14ac:dyDescent="0.2">
      <c r="A19" s="168" t="s">
        <v>58</v>
      </c>
      <c r="B19" s="159"/>
      <c r="C19" s="160">
        <f>SUM(C15:C18)</f>
        <v>0</v>
      </c>
      <c r="D19" s="110" t="str">
        <f>'S03 03-01 Rek'!A19</f>
        <v>Zařízení staveniště</v>
      </c>
      <c r="E19" s="164"/>
      <c r="F19" s="165"/>
      <c r="G19" s="160">
        <f>'S03 03-01 Rek'!I19</f>
        <v>0</v>
      </c>
    </row>
    <row r="20" spans="1:7" ht="15.95" customHeight="1" x14ac:dyDescent="0.2">
      <c r="A20" s="168"/>
      <c r="B20" s="159"/>
      <c r="C20" s="160"/>
      <c r="D20" s="110" t="str">
        <f>'S03 03-01 Rek'!A20</f>
        <v>Provoz investora</v>
      </c>
      <c r="E20" s="164"/>
      <c r="F20" s="165"/>
      <c r="G20" s="160">
        <f>'S03 03-01 Rek'!I20</f>
        <v>0</v>
      </c>
    </row>
    <row r="21" spans="1:7" ht="15.95" customHeight="1" x14ac:dyDescent="0.2">
      <c r="A21" s="168" t="s">
        <v>29</v>
      </c>
      <c r="B21" s="159"/>
      <c r="C21" s="160">
        <f>'S03 03-01 Rek'!I10</f>
        <v>0</v>
      </c>
      <c r="D21" s="110" t="str">
        <f>'S03 03-01 Rek'!A21</f>
        <v>Kompletační činnost (IČD)</v>
      </c>
      <c r="E21" s="164"/>
      <c r="F21" s="165"/>
      <c r="G21" s="160">
        <f>'S03 03-01 Rek'!I21</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'S03 03-01 Rek'!H23</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BE74"/>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377</v>
      </c>
      <c r="I1" s="213"/>
    </row>
    <row r="2" spans="1:57" ht="13.5" thickBot="1" x14ac:dyDescent="0.25">
      <c r="A2" s="214" t="s">
        <v>76</v>
      </c>
      <c r="B2" s="215"/>
      <c r="C2" s="216" t="s">
        <v>1151</v>
      </c>
      <c r="D2" s="217"/>
      <c r="E2" s="218"/>
      <c r="F2" s="217"/>
      <c r="G2" s="219" t="s">
        <v>1152</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'S03 03-01 Pol'!B7</f>
        <v>1</v>
      </c>
      <c r="B7" s="70" t="str">
        <f>'S03 03-01 Pol'!C7</f>
        <v>Zemní práce</v>
      </c>
      <c r="D7" s="231"/>
      <c r="E7" s="334">
        <f>'S03 03-01 Pol'!BA20</f>
        <v>0</v>
      </c>
      <c r="F7" s="335">
        <f>'S03 03-01 Pol'!BB20</f>
        <v>0</v>
      </c>
      <c r="G7" s="335">
        <f>'S03 03-01 Pol'!BC20</f>
        <v>0</v>
      </c>
      <c r="H7" s="335">
        <f>'S03 03-01 Pol'!BD20</f>
        <v>0</v>
      </c>
      <c r="I7" s="336">
        <f>'S03 03-01 Pol'!BE20</f>
        <v>0</v>
      </c>
    </row>
    <row r="8" spans="1:57" s="138" customFormat="1" x14ac:dyDescent="0.2">
      <c r="A8" s="333" t="str">
        <f>'S03 03-01 Pol'!B21</f>
        <v>2</v>
      </c>
      <c r="B8" s="70" t="str">
        <f>'S03 03-01 Pol'!C21</f>
        <v>Základy a zvláštní zakládání</v>
      </c>
      <c r="D8" s="231"/>
      <c r="E8" s="334">
        <f>'S03 03-01 Pol'!BA55</f>
        <v>0</v>
      </c>
      <c r="F8" s="335">
        <f>'S03 03-01 Pol'!BB55</f>
        <v>0</v>
      </c>
      <c r="G8" s="335">
        <f>'S03 03-01 Pol'!BC55</f>
        <v>0</v>
      </c>
      <c r="H8" s="335">
        <f>'S03 03-01 Pol'!BD55</f>
        <v>0</v>
      </c>
      <c r="I8" s="336">
        <f>'S03 03-01 Pol'!BE55</f>
        <v>0</v>
      </c>
    </row>
    <row r="9" spans="1:57" s="138" customFormat="1" ht="13.5" thickBot="1" x14ac:dyDescent="0.25">
      <c r="A9" s="333" t="str">
        <f>'S03 03-01 Pol'!B56</f>
        <v>99</v>
      </c>
      <c r="B9" s="70" t="str">
        <f>'S03 03-01 Pol'!C56</f>
        <v>Staveništní přesun hmot</v>
      </c>
      <c r="D9" s="231"/>
      <c r="E9" s="334">
        <f>'S03 03-01 Pol'!BA58</f>
        <v>0</v>
      </c>
      <c r="F9" s="335">
        <f>'S03 03-01 Pol'!BB58</f>
        <v>0</v>
      </c>
      <c r="G9" s="335">
        <f>'S03 03-01 Pol'!BC58</f>
        <v>0</v>
      </c>
      <c r="H9" s="335">
        <f>'S03 03-01 Pol'!BD58</f>
        <v>0</v>
      </c>
      <c r="I9" s="336">
        <f>'S03 03-01 Pol'!BE58</f>
        <v>0</v>
      </c>
    </row>
    <row r="10" spans="1:57" s="14" customFormat="1" ht="13.5" thickBot="1" x14ac:dyDescent="0.25">
      <c r="A10" s="232"/>
      <c r="B10" s="233" t="s">
        <v>79</v>
      </c>
      <c r="C10" s="233"/>
      <c r="D10" s="234"/>
      <c r="E10" s="235">
        <f>SUM(E7:E9)</f>
        <v>0</v>
      </c>
      <c r="F10" s="236">
        <f>SUM(F7:F9)</f>
        <v>0</v>
      </c>
      <c r="G10" s="236">
        <f>SUM(G7:G9)</f>
        <v>0</v>
      </c>
      <c r="H10" s="236">
        <f>SUM(H7:H9)</f>
        <v>0</v>
      </c>
      <c r="I10" s="237">
        <f>SUM(I7:I9)</f>
        <v>0</v>
      </c>
    </row>
    <row r="11" spans="1:57" x14ac:dyDescent="0.2">
      <c r="A11" s="138"/>
      <c r="B11" s="138"/>
      <c r="C11" s="138"/>
      <c r="D11" s="138"/>
      <c r="E11" s="138"/>
      <c r="F11" s="138"/>
      <c r="G11" s="138"/>
      <c r="H11" s="138"/>
      <c r="I11" s="138"/>
    </row>
    <row r="12" spans="1:57" ht="19.5" customHeight="1" x14ac:dyDescent="0.25">
      <c r="A12" s="223" t="s">
        <v>80</v>
      </c>
      <c r="B12" s="223"/>
      <c r="C12" s="223"/>
      <c r="D12" s="223"/>
      <c r="E12" s="223"/>
      <c r="F12" s="223"/>
      <c r="G12" s="238"/>
      <c r="H12" s="223"/>
      <c r="I12" s="223"/>
      <c r="BA12" s="144"/>
      <c r="BB12" s="144"/>
      <c r="BC12" s="144"/>
      <c r="BD12" s="144"/>
      <c r="BE12" s="144"/>
    </row>
    <row r="13" spans="1:57" ht="13.5" thickBot="1" x14ac:dyDescent="0.25"/>
    <row r="14" spans="1:57" x14ac:dyDescent="0.2">
      <c r="A14" s="176" t="s">
        <v>81</v>
      </c>
      <c r="B14" s="177"/>
      <c r="C14" s="177"/>
      <c r="D14" s="239"/>
      <c r="E14" s="240" t="s">
        <v>82</v>
      </c>
      <c r="F14" s="241" t="s">
        <v>12</v>
      </c>
      <c r="G14" s="242" t="s">
        <v>83</v>
      </c>
      <c r="H14" s="243"/>
      <c r="I14" s="244" t="s">
        <v>82</v>
      </c>
    </row>
    <row r="15" spans="1:57" x14ac:dyDescent="0.2">
      <c r="A15" s="168" t="s">
        <v>145</v>
      </c>
      <c r="B15" s="159"/>
      <c r="C15" s="159"/>
      <c r="D15" s="245"/>
      <c r="E15" s="246"/>
      <c r="F15" s="247"/>
      <c r="G15" s="248">
        <v>0</v>
      </c>
      <c r="H15" s="249"/>
      <c r="I15" s="250">
        <f>E15+F15*G15/100</f>
        <v>0</v>
      </c>
      <c r="BA15" s="1">
        <v>0</v>
      </c>
    </row>
    <row r="16" spans="1:57" x14ac:dyDescent="0.2">
      <c r="A16" s="168" t="s">
        <v>146</v>
      </c>
      <c r="B16" s="159"/>
      <c r="C16" s="159"/>
      <c r="D16" s="245"/>
      <c r="E16" s="246"/>
      <c r="F16" s="247"/>
      <c r="G16" s="248">
        <v>0</v>
      </c>
      <c r="H16" s="249"/>
      <c r="I16" s="250">
        <f>E16+F16*G16/100</f>
        <v>0</v>
      </c>
      <c r="BA16" s="1">
        <v>0</v>
      </c>
    </row>
    <row r="17" spans="1:53" x14ac:dyDescent="0.2">
      <c r="A17" s="168" t="s">
        <v>147</v>
      </c>
      <c r="B17" s="159"/>
      <c r="C17" s="159"/>
      <c r="D17" s="245"/>
      <c r="E17" s="246"/>
      <c r="F17" s="247"/>
      <c r="G17" s="248">
        <v>0</v>
      </c>
      <c r="H17" s="249"/>
      <c r="I17" s="250">
        <f>E17+F17*G17/100</f>
        <v>0</v>
      </c>
      <c r="BA17" s="1">
        <v>0</v>
      </c>
    </row>
    <row r="18" spans="1:53" x14ac:dyDescent="0.2">
      <c r="A18" s="168" t="s">
        <v>148</v>
      </c>
      <c r="B18" s="159"/>
      <c r="C18" s="159"/>
      <c r="D18" s="245"/>
      <c r="E18" s="246"/>
      <c r="F18" s="247"/>
      <c r="G18" s="248">
        <v>0</v>
      </c>
      <c r="H18" s="249"/>
      <c r="I18" s="250">
        <f>E18+F18*G18/100</f>
        <v>0</v>
      </c>
      <c r="BA18" s="1">
        <v>0</v>
      </c>
    </row>
    <row r="19" spans="1:53" x14ac:dyDescent="0.2">
      <c r="A19" s="168" t="s">
        <v>149</v>
      </c>
      <c r="B19" s="159"/>
      <c r="C19" s="159"/>
      <c r="D19" s="245"/>
      <c r="E19" s="246"/>
      <c r="F19" s="247"/>
      <c r="G19" s="248">
        <v>0</v>
      </c>
      <c r="H19" s="249"/>
      <c r="I19" s="250">
        <f>E19+F19*G19/100</f>
        <v>0</v>
      </c>
      <c r="BA19" s="1">
        <v>1</v>
      </c>
    </row>
    <row r="20" spans="1:53" x14ac:dyDescent="0.2">
      <c r="A20" s="168" t="s">
        <v>150</v>
      </c>
      <c r="B20" s="159"/>
      <c r="C20" s="159"/>
      <c r="D20" s="245"/>
      <c r="E20" s="246"/>
      <c r="F20" s="247"/>
      <c r="G20" s="248">
        <v>0</v>
      </c>
      <c r="H20" s="249"/>
      <c r="I20" s="250">
        <f>E20+F20*G20/100</f>
        <v>0</v>
      </c>
      <c r="BA20" s="1">
        <v>1</v>
      </c>
    </row>
    <row r="21" spans="1:53" x14ac:dyDescent="0.2">
      <c r="A21" s="168" t="s">
        <v>151</v>
      </c>
      <c r="B21" s="159"/>
      <c r="C21" s="159"/>
      <c r="D21" s="245"/>
      <c r="E21" s="246"/>
      <c r="F21" s="247"/>
      <c r="G21" s="248">
        <v>0</v>
      </c>
      <c r="H21" s="249"/>
      <c r="I21" s="250">
        <f>E21+F21*G21/100</f>
        <v>0</v>
      </c>
      <c r="BA21" s="1">
        <v>2</v>
      </c>
    </row>
    <row r="22" spans="1:53" x14ac:dyDescent="0.2">
      <c r="A22" s="168" t="s">
        <v>152</v>
      </c>
      <c r="B22" s="159"/>
      <c r="C22" s="159"/>
      <c r="D22" s="245"/>
      <c r="E22" s="246"/>
      <c r="F22" s="247"/>
      <c r="G22" s="248">
        <v>0</v>
      </c>
      <c r="H22" s="249"/>
      <c r="I22" s="250">
        <f>E22+F22*G22/100</f>
        <v>0</v>
      </c>
      <c r="BA22" s="1">
        <v>2</v>
      </c>
    </row>
    <row r="23" spans="1:53" ht="13.5" thickBot="1" x14ac:dyDescent="0.25">
      <c r="A23" s="251"/>
      <c r="B23" s="252" t="s">
        <v>84</v>
      </c>
      <c r="C23" s="253"/>
      <c r="D23" s="254"/>
      <c r="E23" s="255"/>
      <c r="F23" s="256"/>
      <c r="G23" s="256"/>
      <c r="H23" s="257">
        <f>SUM(I15:I22)</f>
        <v>0</v>
      </c>
      <c r="I23" s="258"/>
    </row>
    <row r="25" spans="1:53" x14ac:dyDescent="0.2">
      <c r="B25" s="14"/>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sheetData>
  <mergeCells count="4">
    <mergeCell ref="A1:B1"/>
    <mergeCell ref="A2:B2"/>
    <mergeCell ref="G2:I2"/>
    <mergeCell ref="H23:I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CB131"/>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'S03 03-01 Rek'!H1</f>
        <v>03-01</v>
      </c>
      <c r="G3" s="269"/>
    </row>
    <row r="4" spans="1:80" ht="13.5" thickBot="1" x14ac:dyDescent="0.25">
      <c r="A4" s="270" t="s">
        <v>76</v>
      </c>
      <c r="B4" s="215"/>
      <c r="C4" s="216" t="s">
        <v>1151</v>
      </c>
      <c r="D4" s="271"/>
      <c r="E4" s="272" t="str">
        <f>'S03 03-01 Rek'!G2</f>
        <v>Stavební práce SO 3</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1046</v>
      </c>
      <c r="C8" s="296" t="s">
        <v>1047</v>
      </c>
      <c r="D8" s="297" t="s">
        <v>233</v>
      </c>
      <c r="E8" s="298">
        <v>398.38119999999998</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1153</v>
      </c>
      <c r="D9" s="311"/>
      <c r="E9" s="312">
        <v>7.1976000000000004</v>
      </c>
      <c r="F9" s="313"/>
      <c r="G9" s="314"/>
      <c r="H9" s="315"/>
      <c r="I9" s="307"/>
      <c r="J9" s="316"/>
      <c r="K9" s="307"/>
      <c r="M9" s="308" t="s">
        <v>1153</v>
      </c>
      <c r="O9" s="293"/>
    </row>
    <row r="10" spans="1:80" x14ac:dyDescent="0.2">
      <c r="A10" s="302"/>
      <c r="B10" s="309"/>
      <c r="C10" s="310" t="s">
        <v>1154</v>
      </c>
      <c r="D10" s="311"/>
      <c r="E10" s="312">
        <v>138.8903</v>
      </c>
      <c r="F10" s="313"/>
      <c r="G10" s="314"/>
      <c r="H10" s="315"/>
      <c r="I10" s="307"/>
      <c r="J10" s="316"/>
      <c r="K10" s="307"/>
      <c r="M10" s="308" t="s">
        <v>1154</v>
      </c>
      <c r="O10" s="293"/>
    </row>
    <row r="11" spans="1:80" x14ac:dyDescent="0.2">
      <c r="A11" s="302"/>
      <c r="B11" s="309"/>
      <c r="C11" s="310" t="s">
        <v>1155</v>
      </c>
      <c r="D11" s="311"/>
      <c r="E11" s="312">
        <v>162.0386</v>
      </c>
      <c r="F11" s="313"/>
      <c r="G11" s="314"/>
      <c r="H11" s="315"/>
      <c r="I11" s="307"/>
      <c r="J11" s="316"/>
      <c r="K11" s="307"/>
      <c r="M11" s="308" t="s">
        <v>1155</v>
      </c>
      <c r="O11" s="293"/>
    </row>
    <row r="12" spans="1:80" x14ac:dyDescent="0.2">
      <c r="A12" s="302"/>
      <c r="B12" s="309"/>
      <c r="C12" s="310" t="s">
        <v>1156</v>
      </c>
      <c r="D12" s="311"/>
      <c r="E12" s="312">
        <v>190.01</v>
      </c>
      <c r="F12" s="313"/>
      <c r="G12" s="314"/>
      <c r="H12" s="315"/>
      <c r="I12" s="307"/>
      <c r="J12" s="316"/>
      <c r="K12" s="307"/>
      <c r="M12" s="308" t="s">
        <v>1156</v>
      </c>
      <c r="O12" s="293"/>
    </row>
    <row r="13" spans="1:80" x14ac:dyDescent="0.2">
      <c r="A13" s="302"/>
      <c r="B13" s="309"/>
      <c r="C13" s="310" t="s">
        <v>1157</v>
      </c>
      <c r="D13" s="311"/>
      <c r="E13" s="312">
        <v>-99.755200000000002</v>
      </c>
      <c r="F13" s="313"/>
      <c r="G13" s="314"/>
      <c r="H13" s="315"/>
      <c r="I13" s="307"/>
      <c r="J13" s="316"/>
      <c r="K13" s="307"/>
      <c r="M13" s="308" t="s">
        <v>1157</v>
      </c>
      <c r="O13" s="293"/>
    </row>
    <row r="14" spans="1:80" x14ac:dyDescent="0.2">
      <c r="A14" s="294">
        <v>2</v>
      </c>
      <c r="B14" s="295" t="s">
        <v>379</v>
      </c>
      <c r="C14" s="296" t="s">
        <v>380</v>
      </c>
      <c r="D14" s="297" t="s">
        <v>233</v>
      </c>
      <c r="E14" s="298">
        <v>398.38119999999998</v>
      </c>
      <c r="F14" s="298">
        <v>0</v>
      </c>
      <c r="G14" s="299">
        <f>E14*F14</f>
        <v>0</v>
      </c>
      <c r="H14" s="300">
        <v>0</v>
      </c>
      <c r="I14" s="301">
        <f>E14*H14</f>
        <v>0</v>
      </c>
      <c r="J14" s="300">
        <v>0</v>
      </c>
      <c r="K14" s="301">
        <f>E14*J14</f>
        <v>0</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x14ac:dyDescent="0.2">
      <c r="A15" s="302"/>
      <c r="B15" s="309"/>
      <c r="C15" s="310" t="s">
        <v>1158</v>
      </c>
      <c r="D15" s="311"/>
      <c r="E15" s="312">
        <v>398.38119999999998</v>
      </c>
      <c r="F15" s="313"/>
      <c r="G15" s="314"/>
      <c r="H15" s="315"/>
      <c r="I15" s="307"/>
      <c r="J15" s="316"/>
      <c r="K15" s="307"/>
      <c r="M15" s="337">
        <v>3983812</v>
      </c>
      <c r="O15" s="293"/>
    </row>
    <row r="16" spans="1:80" ht="22.5" x14ac:dyDescent="0.2">
      <c r="A16" s="294">
        <v>3</v>
      </c>
      <c r="B16" s="295" t="s">
        <v>231</v>
      </c>
      <c r="C16" s="296" t="s">
        <v>232</v>
      </c>
      <c r="D16" s="297" t="s">
        <v>233</v>
      </c>
      <c r="E16" s="298">
        <v>398.38119999999998</v>
      </c>
      <c r="F16" s="298">
        <v>0</v>
      </c>
      <c r="G16" s="299">
        <f>E16*F16</f>
        <v>0</v>
      </c>
      <c r="H16" s="300">
        <v>0</v>
      </c>
      <c r="I16" s="301">
        <f>E16*H16</f>
        <v>0</v>
      </c>
      <c r="J16" s="300">
        <v>0</v>
      </c>
      <c r="K16" s="301">
        <f>E16*J16</f>
        <v>0</v>
      </c>
      <c r="O16" s="293">
        <v>2</v>
      </c>
      <c r="AA16" s="262">
        <v>1</v>
      </c>
      <c r="AB16" s="262">
        <v>1</v>
      </c>
      <c r="AC16" s="262">
        <v>1</v>
      </c>
      <c r="AZ16" s="262">
        <v>1</v>
      </c>
      <c r="BA16" s="262">
        <f>IF(AZ16=1,G16,0)</f>
        <v>0</v>
      </c>
      <c r="BB16" s="262">
        <f>IF(AZ16=2,G16,0)</f>
        <v>0</v>
      </c>
      <c r="BC16" s="262">
        <f>IF(AZ16=3,G16,0)</f>
        <v>0</v>
      </c>
      <c r="BD16" s="262">
        <f>IF(AZ16=4,G16,0)</f>
        <v>0</v>
      </c>
      <c r="BE16" s="262">
        <f>IF(AZ16=5,G16,0)</f>
        <v>0</v>
      </c>
      <c r="CA16" s="293">
        <v>1</v>
      </c>
      <c r="CB16" s="293">
        <v>1</v>
      </c>
    </row>
    <row r="17" spans="1:80" x14ac:dyDescent="0.2">
      <c r="A17" s="302"/>
      <c r="B17" s="303"/>
      <c r="C17" s="304" t="s">
        <v>234</v>
      </c>
      <c r="D17" s="305"/>
      <c r="E17" s="305"/>
      <c r="F17" s="305"/>
      <c r="G17" s="306"/>
      <c r="I17" s="307"/>
      <c r="K17" s="307"/>
      <c r="L17" s="308" t="s">
        <v>234</v>
      </c>
      <c r="O17" s="293">
        <v>3</v>
      </c>
    </row>
    <row r="18" spans="1:80" ht="22.5" x14ac:dyDescent="0.2">
      <c r="A18" s="302"/>
      <c r="B18" s="303"/>
      <c r="C18" s="304" t="s">
        <v>235</v>
      </c>
      <c r="D18" s="305"/>
      <c r="E18" s="305"/>
      <c r="F18" s="305"/>
      <c r="G18" s="306"/>
      <c r="I18" s="307"/>
      <c r="K18" s="307"/>
      <c r="L18" s="308" t="s">
        <v>235</v>
      </c>
      <c r="O18" s="293">
        <v>3</v>
      </c>
    </row>
    <row r="19" spans="1:80" x14ac:dyDescent="0.2">
      <c r="A19" s="302"/>
      <c r="B19" s="309"/>
      <c r="C19" s="310" t="s">
        <v>1158</v>
      </c>
      <c r="D19" s="311"/>
      <c r="E19" s="312">
        <v>398.38119999999998</v>
      </c>
      <c r="F19" s="313"/>
      <c r="G19" s="314"/>
      <c r="H19" s="315"/>
      <c r="I19" s="307"/>
      <c r="J19" s="316"/>
      <c r="K19" s="307"/>
      <c r="M19" s="337">
        <v>3983812</v>
      </c>
      <c r="O19" s="293"/>
    </row>
    <row r="20" spans="1:80" x14ac:dyDescent="0.2">
      <c r="A20" s="317"/>
      <c r="B20" s="318" t="s">
        <v>101</v>
      </c>
      <c r="C20" s="319" t="s">
        <v>192</v>
      </c>
      <c r="D20" s="320"/>
      <c r="E20" s="321"/>
      <c r="F20" s="322"/>
      <c r="G20" s="323">
        <f>SUM(G7:G19)</f>
        <v>0</v>
      </c>
      <c r="H20" s="324"/>
      <c r="I20" s="325">
        <f>SUM(I7:I19)</f>
        <v>0</v>
      </c>
      <c r="J20" s="324"/>
      <c r="K20" s="325">
        <f>SUM(K7:K19)</f>
        <v>0</v>
      </c>
      <c r="O20" s="293">
        <v>4</v>
      </c>
      <c r="BA20" s="326">
        <f>SUM(BA7:BA19)</f>
        <v>0</v>
      </c>
      <c r="BB20" s="326">
        <f>SUM(BB7:BB19)</f>
        <v>0</v>
      </c>
      <c r="BC20" s="326">
        <f>SUM(BC7:BC19)</f>
        <v>0</v>
      </c>
      <c r="BD20" s="326">
        <f>SUM(BD7:BD19)</f>
        <v>0</v>
      </c>
      <c r="BE20" s="326">
        <f>SUM(BE7:BE19)</f>
        <v>0</v>
      </c>
    </row>
    <row r="21" spans="1:80" x14ac:dyDescent="0.2">
      <c r="A21" s="283" t="s">
        <v>97</v>
      </c>
      <c r="B21" s="284" t="s">
        <v>154</v>
      </c>
      <c r="C21" s="285" t="s">
        <v>405</v>
      </c>
      <c r="D21" s="286"/>
      <c r="E21" s="287"/>
      <c r="F21" s="287"/>
      <c r="G21" s="288"/>
      <c r="H21" s="289"/>
      <c r="I21" s="290"/>
      <c r="J21" s="291"/>
      <c r="K21" s="292"/>
      <c r="O21" s="293">
        <v>1</v>
      </c>
    </row>
    <row r="22" spans="1:80" x14ac:dyDescent="0.2">
      <c r="A22" s="294">
        <v>4</v>
      </c>
      <c r="B22" s="295" t="s">
        <v>1056</v>
      </c>
      <c r="C22" s="296" t="s">
        <v>1057</v>
      </c>
      <c r="D22" s="297" t="s">
        <v>233</v>
      </c>
      <c r="E22" s="298">
        <v>162.0386</v>
      </c>
      <c r="F22" s="298">
        <v>0</v>
      </c>
      <c r="G22" s="299">
        <f>E22*F22</f>
        <v>0</v>
      </c>
      <c r="H22" s="300">
        <v>2.16</v>
      </c>
      <c r="I22" s="301">
        <f>E22*H22</f>
        <v>350.003376</v>
      </c>
      <c r="J22" s="300">
        <v>0</v>
      </c>
      <c r="K22" s="301">
        <f>E22*J22</f>
        <v>0</v>
      </c>
      <c r="O22" s="293">
        <v>2</v>
      </c>
      <c r="AA22" s="262">
        <v>1</v>
      </c>
      <c r="AB22" s="262">
        <v>1</v>
      </c>
      <c r="AC22" s="262">
        <v>1</v>
      </c>
      <c r="AZ22" s="262">
        <v>1</v>
      </c>
      <c r="BA22" s="262">
        <f>IF(AZ22=1,G22,0)</f>
        <v>0</v>
      </c>
      <c r="BB22" s="262">
        <f>IF(AZ22=2,G22,0)</f>
        <v>0</v>
      </c>
      <c r="BC22" s="262">
        <f>IF(AZ22=3,G22,0)</f>
        <v>0</v>
      </c>
      <c r="BD22" s="262">
        <f>IF(AZ22=4,G22,0)</f>
        <v>0</v>
      </c>
      <c r="BE22" s="262">
        <f>IF(AZ22=5,G22,0)</f>
        <v>0</v>
      </c>
      <c r="CA22" s="293">
        <v>1</v>
      </c>
      <c r="CB22" s="293">
        <v>1</v>
      </c>
    </row>
    <row r="23" spans="1:80" x14ac:dyDescent="0.2">
      <c r="A23" s="302"/>
      <c r="B23" s="303"/>
      <c r="C23" s="304" t="s">
        <v>1058</v>
      </c>
      <c r="D23" s="305"/>
      <c r="E23" s="305"/>
      <c r="F23" s="305"/>
      <c r="G23" s="306"/>
      <c r="I23" s="307"/>
      <c r="K23" s="307"/>
      <c r="L23" s="308" t="s">
        <v>1058</v>
      </c>
      <c r="O23" s="293">
        <v>3</v>
      </c>
    </row>
    <row r="24" spans="1:80" x14ac:dyDescent="0.2">
      <c r="A24" s="302"/>
      <c r="B24" s="303"/>
      <c r="C24" s="304"/>
      <c r="D24" s="305"/>
      <c r="E24" s="305"/>
      <c r="F24" s="305"/>
      <c r="G24" s="306"/>
      <c r="I24" s="307"/>
      <c r="K24" s="307"/>
      <c r="L24" s="308"/>
      <c r="O24" s="293">
        <v>3</v>
      </c>
    </row>
    <row r="25" spans="1:80" x14ac:dyDescent="0.2">
      <c r="A25" s="302"/>
      <c r="B25" s="309"/>
      <c r="C25" s="310" t="s">
        <v>1159</v>
      </c>
      <c r="D25" s="311"/>
      <c r="E25" s="312">
        <v>162.0386</v>
      </c>
      <c r="F25" s="313"/>
      <c r="G25" s="314"/>
      <c r="H25" s="315"/>
      <c r="I25" s="307"/>
      <c r="J25" s="316"/>
      <c r="K25" s="307"/>
      <c r="M25" s="308" t="s">
        <v>1159</v>
      </c>
      <c r="O25" s="293"/>
    </row>
    <row r="26" spans="1:80" ht="22.5" x14ac:dyDescent="0.2">
      <c r="A26" s="294">
        <v>5</v>
      </c>
      <c r="B26" s="295" t="s">
        <v>407</v>
      </c>
      <c r="C26" s="296" t="s">
        <v>1060</v>
      </c>
      <c r="D26" s="297" t="s">
        <v>233</v>
      </c>
      <c r="E26" s="298">
        <v>190.01</v>
      </c>
      <c r="F26" s="298">
        <v>0</v>
      </c>
      <c r="G26" s="299">
        <f>E26*F26</f>
        <v>0</v>
      </c>
      <c r="H26" s="300">
        <v>2.1</v>
      </c>
      <c r="I26" s="301">
        <f>E26*H26</f>
        <v>399.02100000000002</v>
      </c>
      <c r="J26" s="300">
        <v>0</v>
      </c>
      <c r="K26" s="301">
        <f>E26*J26</f>
        <v>0</v>
      </c>
      <c r="O26" s="293">
        <v>2</v>
      </c>
      <c r="AA26" s="262">
        <v>1</v>
      </c>
      <c r="AB26" s="262">
        <v>0</v>
      </c>
      <c r="AC26" s="262">
        <v>0</v>
      </c>
      <c r="AZ26" s="262">
        <v>1</v>
      </c>
      <c r="BA26" s="262">
        <f>IF(AZ26=1,G26,0)</f>
        <v>0</v>
      </c>
      <c r="BB26" s="262">
        <f>IF(AZ26=2,G26,0)</f>
        <v>0</v>
      </c>
      <c r="BC26" s="262">
        <f>IF(AZ26=3,G26,0)</f>
        <v>0</v>
      </c>
      <c r="BD26" s="262">
        <f>IF(AZ26=4,G26,0)</f>
        <v>0</v>
      </c>
      <c r="BE26" s="262">
        <f>IF(AZ26=5,G26,0)</f>
        <v>0</v>
      </c>
      <c r="CA26" s="293">
        <v>1</v>
      </c>
      <c r="CB26" s="293">
        <v>0</v>
      </c>
    </row>
    <row r="27" spans="1:80" x14ac:dyDescent="0.2">
      <c r="A27" s="302"/>
      <c r="B27" s="303"/>
      <c r="C27" s="304" t="s">
        <v>1160</v>
      </c>
      <c r="D27" s="305"/>
      <c r="E27" s="305"/>
      <c r="F27" s="305"/>
      <c r="G27" s="306"/>
      <c r="I27" s="307"/>
      <c r="K27" s="307"/>
      <c r="L27" s="308" t="s">
        <v>1160</v>
      </c>
      <c r="O27" s="293">
        <v>3</v>
      </c>
    </row>
    <row r="28" spans="1:80" x14ac:dyDescent="0.2">
      <c r="A28" s="302"/>
      <c r="B28" s="303"/>
      <c r="C28" s="304"/>
      <c r="D28" s="305"/>
      <c r="E28" s="305"/>
      <c r="F28" s="305"/>
      <c r="G28" s="306"/>
      <c r="I28" s="307"/>
      <c r="K28" s="307"/>
      <c r="L28" s="308"/>
      <c r="O28" s="293">
        <v>3</v>
      </c>
    </row>
    <row r="29" spans="1:80" ht="22.5" x14ac:dyDescent="0.2">
      <c r="A29" s="302"/>
      <c r="B29" s="303"/>
      <c r="C29" s="304" t="s">
        <v>1062</v>
      </c>
      <c r="D29" s="305"/>
      <c r="E29" s="305"/>
      <c r="F29" s="305"/>
      <c r="G29" s="306"/>
      <c r="I29" s="307"/>
      <c r="K29" s="307"/>
      <c r="L29" s="308" t="s">
        <v>1062</v>
      </c>
      <c r="O29" s="293">
        <v>3</v>
      </c>
    </row>
    <row r="30" spans="1:80" x14ac:dyDescent="0.2">
      <c r="A30" s="302"/>
      <c r="B30" s="309"/>
      <c r="C30" s="310" t="s">
        <v>1161</v>
      </c>
      <c r="D30" s="311"/>
      <c r="E30" s="312">
        <v>190.01</v>
      </c>
      <c r="F30" s="313"/>
      <c r="G30" s="314"/>
      <c r="H30" s="315"/>
      <c r="I30" s="307"/>
      <c r="J30" s="316"/>
      <c r="K30" s="307"/>
      <c r="M30" s="308" t="s">
        <v>1161</v>
      </c>
      <c r="O30" s="293"/>
    </row>
    <row r="31" spans="1:80" ht="22.5" x14ac:dyDescent="0.2">
      <c r="A31" s="294">
        <v>6</v>
      </c>
      <c r="B31" s="295" t="s">
        <v>1162</v>
      </c>
      <c r="C31" s="296" t="s">
        <v>1163</v>
      </c>
      <c r="D31" s="297" t="s">
        <v>233</v>
      </c>
      <c r="E31" s="298">
        <v>162.0386</v>
      </c>
      <c r="F31" s="298">
        <v>0</v>
      </c>
      <c r="G31" s="299">
        <f>E31*F31</f>
        <v>0</v>
      </c>
      <c r="H31" s="300">
        <v>2.6262799999999999</v>
      </c>
      <c r="I31" s="301">
        <f>E31*H31</f>
        <v>425.55873440800002</v>
      </c>
      <c r="J31" s="300">
        <v>0</v>
      </c>
      <c r="K31" s="301">
        <f>E31*J31</f>
        <v>0</v>
      </c>
      <c r="O31" s="293">
        <v>2</v>
      </c>
      <c r="AA31" s="262">
        <v>1</v>
      </c>
      <c r="AB31" s="262">
        <v>1</v>
      </c>
      <c r="AC31" s="262">
        <v>1</v>
      </c>
      <c r="AZ31" s="262">
        <v>1</v>
      </c>
      <c r="BA31" s="262">
        <f>IF(AZ31=1,G31,0)</f>
        <v>0</v>
      </c>
      <c r="BB31" s="262">
        <f>IF(AZ31=2,G31,0)</f>
        <v>0</v>
      </c>
      <c r="BC31" s="262">
        <f>IF(AZ31=3,G31,0)</f>
        <v>0</v>
      </c>
      <c r="BD31" s="262">
        <f>IF(AZ31=4,G31,0)</f>
        <v>0</v>
      </c>
      <c r="BE31" s="262">
        <f>IF(AZ31=5,G31,0)</f>
        <v>0</v>
      </c>
      <c r="CA31" s="293">
        <v>1</v>
      </c>
      <c r="CB31" s="293">
        <v>1</v>
      </c>
    </row>
    <row r="32" spans="1:80" x14ac:dyDescent="0.2">
      <c r="A32" s="302"/>
      <c r="B32" s="309"/>
      <c r="C32" s="310" t="s">
        <v>1159</v>
      </c>
      <c r="D32" s="311"/>
      <c r="E32" s="312">
        <v>162.0386</v>
      </c>
      <c r="F32" s="313"/>
      <c r="G32" s="314"/>
      <c r="H32" s="315"/>
      <c r="I32" s="307"/>
      <c r="J32" s="316"/>
      <c r="K32" s="307"/>
      <c r="M32" s="308" t="s">
        <v>1159</v>
      </c>
      <c r="O32" s="293"/>
    </row>
    <row r="33" spans="1:80" ht="22.5" x14ac:dyDescent="0.2">
      <c r="A33" s="294">
        <v>7</v>
      </c>
      <c r="B33" s="295" t="s">
        <v>1164</v>
      </c>
      <c r="C33" s="296" t="s">
        <v>1165</v>
      </c>
      <c r="D33" s="297" t="s">
        <v>227</v>
      </c>
      <c r="E33" s="298">
        <v>5.2962999999999996</v>
      </c>
      <c r="F33" s="298">
        <v>0</v>
      </c>
      <c r="G33" s="299">
        <f>E33*F33</f>
        <v>0</v>
      </c>
      <c r="H33" s="300">
        <v>1.04548</v>
      </c>
      <c r="I33" s="301">
        <f>E33*H33</f>
        <v>5.537175723999999</v>
      </c>
      <c r="J33" s="300">
        <v>0</v>
      </c>
      <c r="K33" s="301">
        <f>E33*J33</f>
        <v>0</v>
      </c>
      <c r="O33" s="293">
        <v>2</v>
      </c>
      <c r="AA33" s="262">
        <v>1</v>
      </c>
      <c r="AB33" s="262">
        <v>1</v>
      </c>
      <c r="AC33" s="262">
        <v>1</v>
      </c>
      <c r="AZ33" s="262">
        <v>1</v>
      </c>
      <c r="BA33" s="262">
        <f>IF(AZ33=1,G33,0)</f>
        <v>0</v>
      </c>
      <c r="BB33" s="262">
        <f>IF(AZ33=2,G33,0)</f>
        <v>0</v>
      </c>
      <c r="BC33" s="262">
        <f>IF(AZ33=3,G33,0)</f>
        <v>0</v>
      </c>
      <c r="BD33" s="262">
        <f>IF(AZ33=4,G33,0)</f>
        <v>0</v>
      </c>
      <c r="BE33" s="262">
        <f>IF(AZ33=5,G33,0)</f>
        <v>0</v>
      </c>
      <c r="CA33" s="293">
        <v>1</v>
      </c>
      <c r="CB33" s="293">
        <v>1</v>
      </c>
    </row>
    <row r="34" spans="1:80" x14ac:dyDescent="0.2">
      <c r="A34" s="302"/>
      <c r="B34" s="309"/>
      <c r="C34" s="310" t="s">
        <v>1166</v>
      </c>
      <c r="D34" s="311"/>
      <c r="E34" s="312">
        <v>5.2962999999999996</v>
      </c>
      <c r="F34" s="313"/>
      <c r="G34" s="314"/>
      <c r="H34" s="315"/>
      <c r="I34" s="307"/>
      <c r="J34" s="316"/>
      <c r="K34" s="307"/>
      <c r="M34" s="308" t="s">
        <v>1166</v>
      </c>
      <c r="O34" s="293"/>
    </row>
    <row r="35" spans="1:80" x14ac:dyDescent="0.2">
      <c r="A35" s="294">
        <v>8</v>
      </c>
      <c r="B35" s="295" t="s">
        <v>1167</v>
      </c>
      <c r="C35" s="296" t="s">
        <v>1168</v>
      </c>
      <c r="D35" s="297" t="s">
        <v>233</v>
      </c>
      <c r="E35" s="298">
        <v>7.1976000000000004</v>
      </c>
      <c r="F35" s="298">
        <v>0</v>
      </c>
      <c r="G35" s="299">
        <f>E35*F35</f>
        <v>0</v>
      </c>
      <c r="H35" s="300">
        <v>2.5249999999999999</v>
      </c>
      <c r="I35" s="301">
        <f>E35*H35</f>
        <v>18.173940000000002</v>
      </c>
      <c r="J35" s="300">
        <v>0</v>
      </c>
      <c r="K35" s="301">
        <f>E35*J35</f>
        <v>0</v>
      </c>
      <c r="O35" s="293">
        <v>2</v>
      </c>
      <c r="AA35" s="262">
        <v>1</v>
      </c>
      <c r="AB35" s="262">
        <v>1</v>
      </c>
      <c r="AC35" s="262">
        <v>1</v>
      </c>
      <c r="AZ35" s="262">
        <v>1</v>
      </c>
      <c r="BA35" s="262">
        <f>IF(AZ35=1,G35,0)</f>
        <v>0</v>
      </c>
      <c r="BB35" s="262">
        <f>IF(AZ35=2,G35,0)</f>
        <v>0</v>
      </c>
      <c r="BC35" s="262">
        <f>IF(AZ35=3,G35,0)</f>
        <v>0</v>
      </c>
      <c r="BD35" s="262">
        <f>IF(AZ35=4,G35,0)</f>
        <v>0</v>
      </c>
      <c r="BE35" s="262">
        <f>IF(AZ35=5,G35,0)</f>
        <v>0</v>
      </c>
      <c r="CA35" s="293">
        <v>1</v>
      </c>
      <c r="CB35" s="293">
        <v>1</v>
      </c>
    </row>
    <row r="36" spans="1:80" x14ac:dyDescent="0.2">
      <c r="A36" s="302"/>
      <c r="B36" s="309"/>
      <c r="C36" s="310" t="s">
        <v>1169</v>
      </c>
      <c r="D36" s="311"/>
      <c r="E36" s="312">
        <v>4.5599999999999996</v>
      </c>
      <c r="F36" s="313"/>
      <c r="G36" s="314"/>
      <c r="H36" s="315"/>
      <c r="I36" s="307"/>
      <c r="J36" s="316"/>
      <c r="K36" s="307"/>
      <c r="M36" s="308" t="s">
        <v>1169</v>
      </c>
      <c r="O36" s="293"/>
    </row>
    <row r="37" spans="1:80" x14ac:dyDescent="0.2">
      <c r="A37" s="302"/>
      <c r="B37" s="309"/>
      <c r="C37" s="310" t="s">
        <v>1170</v>
      </c>
      <c r="D37" s="311"/>
      <c r="E37" s="312">
        <v>2.6375999999999999</v>
      </c>
      <c r="F37" s="313"/>
      <c r="G37" s="314"/>
      <c r="H37" s="315"/>
      <c r="I37" s="307"/>
      <c r="J37" s="316"/>
      <c r="K37" s="307"/>
      <c r="M37" s="308" t="s">
        <v>1170</v>
      </c>
      <c r="O37" s="293"/>
    </row>
    <row r="38" spans="1:80" x14ac:dyDescent="0.2">
      <c r="A38" s="294">
        <v>9</v>
      </c>
      <c r="B38" s="295" t="s">
        <v>1171</v>
      </c>
      <c r="C38" s="296" t="s">
        <v>1172</v>
      </c>
      <c r="D38" s="297" t="s">
        <v>195</v>
      </c>
      <c r="E38" s="298">
        <v>71.975999999999999</v>
      </c>
      <c r="F38" s="298">
        <v>0</v>
      </c>
      <c r="G38" s="299">
        <f>E38*F38</f>
        <v>0</v>
      </c>
      <c r="H38" s="300">
        <v>3.916E-2</v>
      </c>
      <c r="I38" s="301">
        <f>E38*H38</f>
        <v>2.8185801599999998</v>
      </c>
      <c r="J38" s="300">
        <v>0</v>
      </c>
      <c r="K38" s="301">
        <f>E38*J38</f>
        <v>0</v>
      </c>
      <c r="O38" s="293">
        <v>2</v>
      </c>
      <c r="AA38" s="262">
        <v>1</v>
      </c>
      <c r="AB38" s="262">
        <v>1</v>
      </c>
      <c r="AC38" s="262">
        <v>1</v>
      </c>
      <c r="AZ38" s="262">
        <v>1</v>
      </c>
      <c r="BA38" s="262">
        <f>IF(AZ38=1,G38,0)</f>
        <v>0</v>
      </c>
      <c r="BB38" s="262">
        <f>IF(AZ38=2,G38,0)</f>
        <v>0</v>
      </c>
      <c r="BC38" s="262">
        <f>IF(AZ38=3,G38,0)</f>
        <v>0</v>
      </c>
      <c r="BD38" s="262">
        <f>IF(AZ38=4,G38,0)</f>
        <v>0</v>
      </c>
      <c r="BE38" s="262">
        <f>IF(AZ38=5,G38,0)</f>
        <v>0</v>
      </c>
      <c r="CA38" s="293">
        <v>1</v>
      </c>
      <c r="CB38" s="293">
        <v>1</v>
      </c>
    </row>
    <row r="39" spans="1:80" x14ac:dyDescent="0.2">
      <c r="A39" s="302"/>
      <c r="B39" s="309"/>
      <c r="C39" s="310" t="s">
        <v>1173</v>
      </c>
      <c r="D39" s="311"/>
      <c r="E39" s="312">
        <v>45.6</v>
      </c>
      <c r="F39" s="313"/>
      <c r="G39" s="314"/>
      <c r="H39" s="315"/>
      <c r="I39" s="307"/>
      <c r="J39" s="316"/>
      <c r="K39" s="307"/>
      <c r="M39" s="308" t="s">
        <v>1173</v>
      </c>
      <c r="O39" s="293"/>
    </row>
    <row r="40" spans="1:80" x14ac:dyDescent="0.2">
      <c r="A40" s="302"/>
      <c r="B40" s="309"/>
      <c r="C40" s="310" t="s">
        <v>1174</v>
      </c>
      <c r="D40" s="311"/>
      <c r="E40" s="312">
        <v>26.376000000000001</v>
      </c>
      <c r="F40" s="313"/>
      <c r="G40" s="314"/>
      <c r="H40" s="315"/>
      <c r="I40" s="307"/>
      <c r="J40" s="316"/>
      <c r="K40" s="307"/>
      <c r="M40" s="308" t="s">
        <v>1174</v>
      </c>
      <c r="O40" s="293"/>
    </row>
    <row r="41" spans="1:80" x14ac:dyDescent="0.2">
      <c r="A41" s="294">
        <v>10</v>
      </c>
      <c r="B41" s="295" t="s">
        <v>1175</v>
      </c>
      <c r="C41" s="296" t="s">
        <v>1176</v>
      </c>
      <c r="D41" s="297" t="s">
        <v>195</v>
      </c>
      <c r="E41" s="298">
        <v>71.975999999999999</v>
      </c>
      <c r="F41" s="298">
        <v>0</v>
      </c>
      <c r="G41" s="299">
        <f>E41*F41</f>
        <v>0</v>
      </c>
      <c r="H41" s="300">
        <v>0</v>
      </c>
      <c r="I41" s="301">
        <f>E41*H41</f>
        <v>0</v>
      </c>
      <c r="J41" s="300">
        <v>0</v>
      </c>
      <c r="K41" s="301">
        <f>E41*J41</f>
        <v>0</v>
      </c>
      <c r="O41" s="293">
        <v>2</v>
      </c>
      <c r="AA41" s="262">
        <v>1</v>
      </c>
      <c r="AB41" s="262">
        <v>1</v>
      </c>
      <c r="AC41" s="262">
        <v>1</v>
      </c>
      <c r="AZ41" s="262">
        <v>1</v>
      </c>
      <c r="BA41" s="262">
        <f>IF(AZ41=1,G41,0)</f>
        <v>0</v>
      </c>
      <c r="BB41" s="262">
        <f>IF(AZ41=2,G41,0)</f>
        <v>0</v>
      </c>
      <c r="BC41" s="262">
        <f>IF(AZ41=3,G41,0)</f>
        <v>0</v>
      </c>
      <c r="BD41" s="262">
        <f>IF(AZ41=4,G41,0)</f>
        <v>0</v>
      </c>
      <c r="BE41" s="262">
        <f>IF(AZ41=5,G41,0)</f>
        <v>0</v>
      </c>
      <c r="CA41" s="293">
        <v>1</v>
      </c>
      <c r="CB41" s="293">
        <v>1</v>
      </c>
    </row>
    <row r="42" spans="1:80" x14ac:dyDescent="0.2">
      <c r="A42" s="302"/>
      <c r="B42" s="309"/>
      <c r="C42" s="310" t="s">
        <v>1173</v>
      </c>
      <c r="D42" s="311"/>
      <c r="E42" s="312">
        <v>45.6</v>
      </c>
      <c r="F42" s="313"/>
      <c r="G42" s="314"/>
      <c r="H42" s="315"/>
      <c r="I42" s="307"/>
      <c r="J42" s="316"/>
      <c r="K42" s="307"/>
      <c r="M42" s="308" t="s">
        <v>1173</v>
      </c>
      <c r="O42" s="293"/>
    </row>
    <row r="43" spans="1:80" x14ac:dyDescent="0.2">
      <c r="A43" s="302"/>
      <c r="B43" s="309"/>
      <c r="C43" s="310" t="s">
        <v>1174</v>
      </c>
      <c r="D43" s="311"/>
      <c r="E43" s="312">
        <v>26.376000000000001</v>
      </c>
      <c r="F43" s="313"/>
      <c r="G43" s="314"/>
      <c r="H43" s="315"/>
      <c r="I43" s="307"/>
      <c r="J43" s="316"/>
      <c r="K43" s="307"/>
      <c r="M43" s="308" t="s">
        <v>1174</v>
      </c>
      <c r="O43" s="293"/>
    </row>
    <row r="44" spans="1:80" ht="22.5" x14ac:dyDescent="0.2">
      <c r="A44" s="294">
        <v>11</v>
      </c>
      <c r="B44" s="295" t="s">
        <v>1177</v>
      </c>
      <c r="C44" s="296" t="s">
        <v>1178</v>
      </c>
      <c r="D44" s="297" t="s">
        <v>227</v>
      </c>
      <c r="E44" s="298">
        <v>0.24390000000000001</v>
      </c>
      <c r="F44" s="298">
        <v>0</v>
      </c>
      <c r="G44" s="299">
        <f>E44*F44</f>
        <v>0</v>
      </c>
      <c r="H44" s="300">
        <v>1.0554399999999999</v>
      </c>
      <c r="I44" s="301">
        <f>E44*H44</f>
        <v>0.25742181599999997</v>
      </c>
      <c r="J44" s="300">
        <v>0</v>
      </c>
      <c r="K44" s="301">
        <f>E44*J44</f>
        <v>0</v>
      </c>
      <c r="O44" s="293">
        <v>2</v>
      </c>
      <c r="AA44" s="262">
        <v>1</v>
      </c>
      <c r="AB44" s="262">
        <v>1</v>
      </c>
      <c r="AC44" s="262">
        <v>1</v>
      </c>
      <c r="AZ44" s="262">
        <v>1</v>
      </c>
      <c r="BA44" s="262">
        <f>IF(AZ44=1,G44,0)</f>
        <v>0</v>
      </c>
      <c r="BB44" s="262">
        <f>IF(AZ44=2,G44,0)</f>
        <v>0</v>
      </c>
      <c r="BC44" s="262">
        <f>IF(AZ44=3,G44,0)</f>
        <v>0</v>
      </c>
      <c r="BD44" s="262">
        <f>IF(AZ44=4,G44,0)</f>
        <v>0</v>
      </c>
      <c r="BE44" s="262">
        <f>IF(AZ44=5,G44,0)</f>
        <v>0</v>
      </c>
      <c r="CA44" s="293">
        <v>1</v>
      </c>
      <c r="CB44" s="293">
        <v>1</v>
      </c>
    </row>
    <row r="45" spans="1:80" x14ac:dyDescent="0.2">
      <c r="A45" s="302"/>
      <c r="B45" s="309"/>
      <c r="C45" s="310" t="s">
        <v>1179</v>
      </c>
      <c r="D45" s="311"/>
      <c r="E45" s="312">
        <v>0.24390000000000001</v>
      </c>
      <c r="F45" s="313"/>
      <c r="G45" s="314"/>
      <c r="H45" s="315"/>
      <c r="I45" s="307"/>
      <c r="J45" s="316"/>
      <c r="K45" s="307"/>
      <c r="M45" s="308" t="s">
        <v>1179</v>
      </c>
      <c r="O45" s="293"/>
    </row>
    <row r="46" spans="1:80" x14ac:dyDescent="0.2">
      <c r="A46" s="294">
        <v>12</v>
      </c>
      <c r="B46" s="295" t="s">
        <v>1064</v>
      </c>
      <c r="C46" s="296" t="s">
        <v>1065</v>
      </c>
      <c r="D46" s="297" t="s">
        <v>233</v>
      </c>
      <c r="E46" s="298">
        <v>0.36</v>
      </c>
      <c r="F46" s="298">
        <v>0</v>
      </c>
      <c r="G46" s="299">
        <f>E46*F46</f>
        <v>0</v>
      </c>
      <c r="H46" s="300">
        <v>2.5249999999999999</v>
      </c>
      <c r="I46" s="301">
        <f>E46*H46</f>
        <v>0.90899999999999992</v>
      </c>
      <c r="J46" s="300">
        <v>0</v>
      </c>
      <c r="K46" s="301">
        <f>E46*J46</f>
        <v>0</v>
      </c>
      <c r="O46" s="293">
        <v>2</v>
      </c>
      <c r="AA46" s="262">
        <v>1</v>
      </c>
      <c r="AB46" s="262">
        <v>1</v>
      </c>
      <c r="AC46" s="262">
        <v>1</v>
      </c>
      <c r="AZ46" s="262">
        <v>1</v>
      </c>
      <c r="BA46" s="262">
        <f>IF(AZ46=1,G46,0)</f>
        <v>0</v>
      </c>
      <c r="BB46" s="262">
        <f>IF(AZ46=2,G46,0)</f>
        <v>0</v>
      </c>
      <c r="BC46" s="262">
        <f>IF(AZ46=3,G46,0)</f>
        <v>0</v>
      </c>
      <c r="BD46" s="262">
        <f>IF(AZ46=4,G46,0)</f>
        <v>0</v>
      </c>
      <c r="BE46" s="262">
        <f>IF(AZ46=5,G46,0)</f>
        <v>0</v>
      </c>
      <c r="CA46" s="293">
        <v>1</v>
      </c>
      <c r="CB46" s="293">
        <v>1</v>
      </c>
    </row>
    <row r="47" spans="1:80" x14ac:dyDescent="0.2">
      <c r="A47" s="302"/>
      <c r="B47" s="303"/>
      <c r="C47" s="304" t="s">
        <v>1180</v>
      </c>
      <c r="D47" s="305"/>
      <c r="E47" s="305"/>
      <c r="F47" s="305"/>
      <c r="G47" s="306"/>
      <c r="I47" s="307"/>
      <c r="K47" s="307"/>
      <c r="L47" s="308" t="s">
        <v>1180</v>
      </c>
      <c r="O47" s="293">
        <v>3</v>
      </c>
    </row>
    <row r="48" spans="1:80" x14ac:dyDescent="0.2">
      <c r="A48" s="302"/>
      <c r="B48" s="309"/>
      <c r="C48" s="310" t="s">
        <v>1181</v>
      </c>
      <c r="D48" s="311"/>
      <c r="E48" s="312">
        <v>0.36</v>
      </c>
      <c r="F48" s="313"/>
      <c r="G48" s="314"/>
      <c r="H48" s="315"/>
      <c r="I48" s="307"/>
      <c r="J48" s="316"/>
      <c r="K48" s="307"/>
      <c r="M48" s="308" t="s">
        <v>1181</v>
      </c>
      <c r="O48" s="293"/>
    </row>
    <row r="49" spans="1:80" x14ac:dyDescent="0.2">
      <c r="A49" s="294">
        <v>13</v>
      </c>
      <c r="B49" s="295" t="s">
        <v>1067</v>
      </c>
      <c r="C49" s="296" t="s">
        <v>1068</v>
      </c>
      <c r="D49" s="297" t="s">
        <v>195</v>
      </c>
      <c r="E49" s="298">
        <v>4.8</v>
      </c>
      <c r="F49" s="298">
        <v>0</v>
      </c>
      <c r="G49" s="299">
        <f>E49*F49</f>
        <v>0</v>
      </c>
      <c r="H49" s="300">
        <v>3.9199999999999999E-2</v>
      </c>
      <c r="I49" s="301">
        <f>E49*H49</f>
        <v>0.18815999999999999</v>
      </c>
      <c r="J49" s="300">
        <v>0</v>
      </c>
      <c r="K49" s="301">
        <f>E49*J49</f>
        <v>0</v>
      </c>
      <c r="O49" s="293">
        <v>2</v>
      </c>
      <c r="AA49" s="262">
        <v>1</v>
      </c>
      <c r="AB49" s="262">
        <v>1</v>
      </c>
      <c r="AC49" s="262">
        <v>1</v>
      </c>
      <c r="AZ49" s="262">
        <v>1</v>
      </c>
      <c r="BA49" s="262">
        <f>IF(AZ49=1,G49,0)</f>
        <v>0</v>
      </c>
      <c r="BB49" s="262">
        <f>IF(AZ49=2,G49,0)</f>
        <v>0</v>
      </c>
      <c r="BC49" s="262">
        <f>IF(AZ49=3,G49,0)</f>
        <v>0</v>
      </c>
      <c r="BD49" s="262">
        <f>IF(AZ49=4,G49,0)</f>
        <v>0</v>
      </c>
      <c r="BE49" s="262">
        <f>IF(AZ49=5,G49,0)</f>
        <v>0</v>
      </c>
      <c r="CA49" s="293">
        <v>1</v>
      </c>
      <c r="CB49" s="293">
        <v>1</v>
      </c>
    </row>
    <row r="50" spans="1:80" x14ac:dyDescent="0.2">
      <c r="A50" s="302"/>
      <c r="B50" s="309"/>
      <c r="C50" s="310" t="s">
        <v>1182</v>
      </c>
      <c r="D50" s="311"/>
      <c r="E50" s="312">
        <v>4.8</v>
      </c>
      <c r="F50" s="313"/>
      <c r="G50" s="314"/>
      <c r="H50" s="315"/>
      <c r="I50" s="307"/>
      <c r="J50" s="316"/>
      <c r="K50" s="307"/>
      <c r="M50" s="308" t="s">
        <v>1182</v>
      </c>
      <c r="O50" s="293"/>
    </row>
    <row r="51" spans="1:80" x14ac:dyDescent="0.2">
      <c r="A51" s="294">
        <v>14</v>
      </c>
      <c r="B51" s="295" t="s">
        <v>1070</v>
      </c>
      <c r="C51" s="296" t="s">
        <v>1071</v>
      </c>
      <c r="D51" s="297" t="s">
        <v>195</v>
      </c>
      <c r="E51" s="298">
        <v>4.8</v>
      </c>
      <c r="F51" s="298">
        <v>0</v>
      </c>
      <c r="G51" s="299">
        <f>E51*F51</f>
        <v>0</v>
      </c>
      <c r="H51" s="300">
        <v>0</v>
      </c>
      <c r="I51" s="301">
        <f>E51*H51</f>
        <v>0</v>
      </c>
      <c r="J51" s="300">
        <v>0</v>
      </c>
      <c r="K51" s="301">
        <f>E51*J51</f>
        <v>0</v>
      </c>
      <c r="O51" s="293">
        <v>2</v>
      </c>
      <c r="AA51" s="262">
        <v>1</v>
      </c>
      <c r="AB51" s="262">
        <v>1</v>
      </c>
      <c r="AC51" s="262">
        <v>1</v>
      </c>
      <c r="AZ51" s="262">
        <v>1</v>
      </c>
      <c r="BA51" s="262">
        <f>IF(AZ51=1,G51,0)</f>
        <v>0</v>
      </c>
      <c r="BB51" s="262">
        <f>IF(AZ51=2,G51,0)</f>
        <v>0</v>
      </c>
      <c r="BC51" s="262">
        <f>IF(AZ51=3,G51,0)</f>
        <v>0</v>
      </c>
      <c r="BD51" s="262">
        <f>IF(AZ51=4,G51,0)</f>
        <v>0</v>
      </c>
      <c r="BE51" s="262">
        <f>IF(AZ51=5,G51,0)</f>
        <v>0</v>
      </c>
      <c r="CA51" s="293">
        <v>1</v>
      </c>
      <c r="CB51" s="293">
        <v>1</v>
      </c>
    </row>
    <row r="52" spans="1:80" x14ac:dyDescent="0.2">
      <c r="A52" s="302"/>
      <c r="B52" s="309"/>
      <c r="C52" s="310" t="s">
        <v>1182</v>
      </c>
      <c r="D52" s="311"/>
      <c r="E52" s="312">
        <v>4.8</v>
      </c>
      <c r="F52" s="313"/>
      <c r="G52" s="314"/>
      <c r="H52" s="315"/>
      <c r="I52" s="307"/>
      <c r="J52" s="316"/>
      <c r="K52" s="307"/>
      <c r="M52" s="308" t="s">
        <v>1182</v>
      </c>
      <c r="O52" s="293"/>
    </row>
    <row r="53" spans="1:80" ht="22.5" x14ac:dyDescent="0.2">
      <c r="A53" s="294">
        <v>15</v>
      </c>
      <c r="B53" s="295" t="s">
        <v>980</v>
      </c>
      <c r="C53" s="296" t="s">
        <v>981</v>
      </c>
      <c r="D53" s="297" t="s">
        <v>227</v>
      </c>
      <c r="E53" s="298">
        <v>1.8499999999999999E-2</v>
      </c>
      <c r="F53" s="298">
        <v>0</v>
      </c>
      <c r="G53" s="299">
        <f>E53*F53</f>
        <v>0</v>
      </c>
      <c r="H53" s="300">
        <v>1.0554399999999999</v>
      </c>
      <c r="I53" s="301">
        <f>E53*H53</f>
        <v>1.9525639999999997E-2</v>
      </c>
      <c r="J53" s="300">
        <v>0</v>
      </c>
      <c r="K53" s="301">
        <f>E53*J53</f>
        <v>0</v>
      </c>
      <c r="O53" s="293">
        <v>2</v>
      </c>
      <c r="AA53" s="262">
        <v>1</v>
      </c>
      <c r="AB53" s="262">
        <v>1</v>
      </c>
      <c r="AC53" s="262">
        <v>1</v>
      </c>
      <c r="AZ53" s="262">
        <v>1</v>
      </c>
      <c r="BA53" s="262">
        <f>IF(AZ53=1,G53,0)</f>
        <v>0</v>
      </c>
      <c r="BB53" s="262">
        <f>IF(AZ53=2,G53,0)</f>
        <v>0</v>
      </c>
      <c r="BC53" s="262">
        <f>IF(AZ53=3,G53,0)</f>
        <v>0</v>
      </c>
      <c r="BD53" s="262">
        <f>IF(AZ53=4,G53,0)</f>
        <v>0</v>
      </c>
      <c r="BE53" s="262">
        <f>IF(AZ53=5,G53,0)</f>
        <v>0</v>
      </c>
      <c r="CA53" s="293">
        <v>1</v>
      </c>
      <c r="CB53" s="293">
        <v>1</v>
      </c>
    </row>
    <row r="54" spans="1:80" x14ac:dyDescent="0.2">
      <c r="A54" s="302"/>
      <c r="B54" s="309"/>
      <c r="C54" s="310" t="s">
        <v>1183</v>
      </c>
      <c r="D54" s="311"/>
      <c r="E54" s="312">
        <v>1.8499999999999999E-2</v>
      </c>
      <c r="F54" s="313"/>
      <c r="G54" s="314"/>
      <c r="H54" s="315"/>
      <c r="I54" s="307"/>
      <c r="J54" s="316"/>
      <c r="K54" s="307"/>
      <c r="M54" s="308" t="s">
        <v>1183</v>
      </c>
      <c r="O54" s="293"/>
    </row>
    <row r="55" spans="1:80" x14ac:dyDescent="0.2">
      <c r="A55" s="317"/>
      <c r="B55" s="318" t="s">
        <v>101</v>
      </c>
      <c r="C55" s="319" t="s">
        <v>406</v>
      </c>
      <c r="D55" s="320"/>
      <c r="E55" s="321"/>
      <c r="F55" s="322"/>
      <c r="G55" s="323">
        <f>SUM(G21:G54)</f>
        <v>0</v>
      </c>
      <c r="H55" s="324"/>
      <c r="I55" s="325">
        <f>SUM(I21:I54)</f>
        <v>1202.486913748</v>
      </c>
      <c r="J55" s="324"/>
      <c r="K55" s="325">
        <f>SUM(K21:K54)</f>
        <v>0</v>
      </c>
      <c r="O55" s="293">
        <v>4</v>
      </c>
      <c r="BA55" s="326">
        <f>SUM(BA21:BA54)</f>
        <v>0</v>
      </c>
      <c r="BB55" s="326">
        <f>SUM(BB21:BB54)</f>
        <v>0</v>
      </c>
      <c r="BC55" s="326">
        <f>SUM(BC21:BC54)</f>
        <v>0</v>
      </c>
      <c r="BD55" s="326">
        <f>SUM(BD21:BD54)</f>
        <v>0</v>
      </c>
      <c r="BE55" s="326">
        <f>SUM(BE21:BE54)</f>
        <v>0</v>
      </c>
    </row>
    <row r="56" spans="1:80" x14ac:dyDescent="0.2">
      <c r="A56" s="283" t="s">
        <v>97</v>
      </c>
      <c r="B56" s="284" t="s">
        <v>222</v>
      </c>
      <c r="C56" s="285" t="s">
        <v>223</v>
      </c>
      <c r="D56" s="286"/>
      <c r="E56" s="287"/>
      <c r="F56" s="287"/>
      <c r="G56" s="288"/>
      <c r="H56" s="289"/>
      <c r="I56" s="290"/>
      <c r="J56" s="291"/>
      <c r="K56" s="292"/>
      <c r="O56" s="293">
        <v>1</v>
      </c>
    </row>
    <row r="57" spans="1:80" x14ac:dyDescent="0.2">
      <c r="A57" s="294">
        <v>16</v>
      </c>
      <c r="B57" s="295" t="s">
        <v>225</v>
      </c>
      <c r="C57" s="296" t="s">
        <v>226</v>
      </c>
      <c r="D57" s="297" t="s">
        <v>227</v>
      </c>
      <c r="E57" s="298">
        <v>1202.486913748</v>
      </c>
      <c r="F57" s="298">
        <v>0</v>
      </c>
      <c r="G57" s="299">
        <f>E57*F57</f>
        <v>0</v>
      </c>
      <c r="H57" s="300">
        <v>0</v>
      </c>
      <c r="I57" s="301">
        <f>E57*H57</f>
        <v>0</v>
      </c>
      <c r="J57" s="300"/>
      <c r="K57" s="301">
        <f>E57*J57</f>
        <v>0</v>
      </c>
      <c r="O57" s="293">
        <v>2</v>
      </c>
      <c r="AA57" s="262">
        <v>7</v>
      </c>
      <c r="AB57" s="262">
        <v>1</v>
      </c>
      <c r="AC57" s="262">
        <v>2</v>
      </c>
      <c r="AZ57" s="262">
        <v>1</v>
      </c>
      <c r="BA57" s="262">
        <f>IF(AZ57=1,G57,0)</f>
        <v>0</v>
      </c>
      <c r="BB57" s="262">
        <f>IF(AZ57=2,G57,0)</f>
        <v>0</v>
      </c>
      <c r="BC57" s="262">
        <f>IF(AZ57=3,G57,0)</f>
        <v>0</v>
      </c>
      <c r="BD57" s="262">
        <f>IF(AZ57=4,G57,0)</f>
        <v>0</v>
      </c>
      <c r="BE57" s="262">
        <f>IF(AZ57=5,G57,0)</f>
        <v>0</v>
      </c>
      <c r="CA57" s="293">
        <v>7</v>
      </c>
      <c r="CB57" s="293">
        <v>1</v>
      </c>
    </row>
    <row r="58" spans="1:80" x14ac:dyDescent="0.2">
      <c r="A58" s="317"/>
      <c r="B58" s="318" t="s">
        <v>101</v>
      </c>
      <c r="C58" s="319" t="s">
        <v>224</v>
      </c>
      <c r="D58" s="320"/>
      <c r="E58" s="321"/>
      <c r="F58" s="322"/>
      <c r="G58" s="323">
        <f>SUM(G56:G57)</f>
        <v>0</v>
      </c>
      <c r="H58" s="324"/>
      <c r="I58" s="325">
        <f>SUM(I56:I57)</f>
        <v>0</v>
      </c>
      <c r="J58" s="324"/>
      <c r="K58" s="325">
        <f>SUM(K56:K57)</f>
        <v>0</v>
      </c>
      <c r="O58" s="293">
        <v>4</v>
      </c>
      <c r="BA58" s="326">
        <f>SUM(BA56:BA57)</f>
        <v>0</v>
      </c>
      <c r="BB58" s="326">
        <f>SUM(BB56:BB57)</f>
        <v>0</v>
      </c>
      <c r="BC58" s="326">
        <f>SUM(BC56:BC57)</f>
        <v>0</v>
      </c>
      <c r="BD58" s="326">
        <f>SUM(BD56:BD57)</f>
        <v>0</v>
      </c>
      <c r="BE58" s="326">
        <f>SUM(BE56:BE57)</f>
        <v>0</v>
      </c>
    </row>
    <row r="59" spans="1:80" x14ac:dyDescent="0.2">
      <c r="E59" s="262"/>
    </row>
    <row r="60" spans="1:80" x14ac:dyDescent="0.2">
      <c r="E60" s="262"/>
    </row>
    <row r="61" spans="1:80" x14ac:dyDescent="0.2">
      <c r="E61" s="262"/>
    </row>
    <row r="62" spans="1:80" x14ac:dyDescent="0.2">
      <c r="E62" s="262"/>
    </row>
    <row r="63" spans="1:80" x14ac:dyDescent="0.2">
      <c r="E63" s="262"/>
    </row>
    <row r="64" spans="1:80" x14ac:dyDescent="0.2">
      <c r="E64" s="262"/>
    </row>
    <row r="65" spans="5:5" x14ac:dyDescent="0.2">
      <c r="E65" s="262"/>
    </row>
    <row r="66" spans="5:5" x14ac:dyDescent="0.2">
      <c r="E66" s="262"/>
    </row>
    <row r="67" spans="5:5" x14ac:dyDescent="0.2">
      <c r="E67" s="262"/>
    </row>
    <row r="68" spans="5:5" x14ac:dyDescent="0.2">
      <c r="E68" s="262"/>
    </row>
    <row r="69" spans="5:5" x14ac:dyDescent="0.2">
      <c r="E69" s="262"/>
    </row>
    <row r="70" spans="5:5" x14ac:dyDescent="0.2">
      <c r="E70" s="262"/>
    </row>
    <row r="71" spans="5:5" x14ac:dyDescent="0.2">
      <c r="E71" s="262"/>
    </row>
    <row r="72" spans="5:5" x14ac:dyDescent="0.2">
      <c r="E72" s="262"/>
    </row>
    <row r="73" spans="5:5" x14ac:dyDescent="0.2">
      <c r="E73" s="262"/>
    </row>
    <row r="74" spans="5:5" x14ac:dyDescent="0.2">
      <c r="E74" s="262"/>
    </row>
    <row r="75" spans="5:5" x14ac:dyDescent="0.2">
      <c r="E75" s="262"/>
    </row>
    <row r="76" spans="5:5" x14ac:dyDescent="0.2">
      <c r="E76" s="262"/>
    </row>
    <row r="77" spans="5:5" x14ac:dyDescent="0.2">
      <c r="E77" s="262"/>
    </row>
    <row r="78" spans="5:5" x14ac:dyDescent="0.2">
      <c r="E78" s="262"/>
    </row>
    <row r="79" spans="5:5" x14ac:dyDescent="0.2">
      <c r="E79" s="262"/>
    </row>
    <row r="80" spans="5:5" x14ac:dyDescent="0.2">
      <c r="E80" s="262"/>
    </row>
    <row r="81" spans="1:7" x14ac:dyDescent="0.2">
      <c r="E81" s="262"/>
    </row>
    <row r="82" spans="1:7" x14ac:dyDescent="0.2">
      <c r="A82" s="316"/>
      <c r="B82" s="316"/>
      <c r="C82" s="316"/>
      <c r="D82" s="316"/>
      <c r="E82" s="316"/>
      <c r="F82" s="316"/>
      <c r="G82" s="316"/>
    </row>
    <row r="83" spans="1:7" x14ac:dyDescent="0.2">
      <c r="A83" s="316"/>
      <c r="B83" s="316"/>
      <c r="C83" s="316"/>
      <c r="D83" s="316"/>
      <c r="E83" s="316"/>
      <c r="F83" s="316"/>
      <c r="G83" s="316"/>
    </row>
    <row r="84" spans="1:7" x14ac:dyDescent="0.2">
      <c r="A84" s="316"/>
      <c r="B84" s="316"/>
      <c r="C84" s="316"/>
      <c r="D84" s="316"/>
      <c r="E84" s="316"/>
      <c r="F84" s="316"/>
      <c r="G84" s="316"/>
    </row>
    <row r="85" spans="1:7" x14ac:dyDescent="0.2">
      <c r="A85" s="316"/>
      <c r="B85" s="316"/>
      <c r="C85" s="316"/>
      <c r="D85" s="316"/>
      <c r="E85" s="316"/>
      <c r="F85" s="316"/>
      <c r="G85" s="316"/>
    </row>
    <row r="86" spans="1:7" x14ac:dyDescent="0.2">
      <c r="E86" s="262"/>
    </row>
    <row r="87" spans="1:7" x14ac:dyDescent="0.2">
      <c r="E87" s="262"/>
    </row>
    <row r="88" spans="1:7" x14ac:dyDescent="0.2">
      <c r="E88" s="262"/>
    </row>
    <row r="89" spans="1:7" x14ac:dyDescent="0.2">
      <c r="E89" s="262"/>
    </row>
    <row r="90" spans="1:7" x14ac:dyDescent="0.2">
      <c r="E90" s="262"/>
    </row>
    <row r="91" spans="1:7" x14ac:dyDescent="0.2">
      <c r="E91" s="262"/>
    </row>
    <row r="92" spans="1:7" x14ac:dyDescent="0.2">
      <c r="E92" s="262"/>
    </row>
    <row r="93" spans="1:7" x14ac:dyDescent="0.2">
      <c r="E93" s="262"/>
    </row>
    <row r="94" spans="1:7" x14ac:dyDescent="0.2">
      <c r="E94" s="262"/>
    </row>
    <row r="95" spans="1:7" x14ac:dyDescent="0.2">
      <c r="E95" s="262"/>
    </row>
    <row r="96" spans="1:7" x14ac:dyDescent="0.2">
      <c r="E96" s="262"/>
    </row>
    <row r="97" spans="5:5" x14ac:dyDescent="0.2">
      <c r="E97" s="262"/>
    </row>
    <row r="98" spans="5:5" x14ac:dyDescent="0.2">
      <c r="E98" s="262"/>
    </row>
    <row r="99" spans="5:5" x14ac:dyDescent="0.2">
      <c r="E99" s="262"/>
    </row>
    <row r="100" spans="5:5" x14ac:dyDescent="0.2">
      <c r="E100" s="262"/>
    </row>
    <row r="101" spans="5:5" x14ac:dyDescent="0.2">
      <c r="E101" s="262"/>
    </row>
    <row r="102" spans="5:5" x14ac:dyDescent="0.2">
      <c r="E102" s="262"/>
    </row>
    <row r="103" spans="5:5" x14ac:dyDescent="0.2">
      <c r="E103" s="262"/>
    </row>
    <row r="104" spans="5:5" x14ac:dyDescent="0.2">
      <c r="E104" s="262"/>
    </row>
    <row r="105" spans="5:5" x14ac:dyDescent="0.2">
      <c r="E105" s="262"/>
    </row>
    <row r="106" spans="5:5" x14ac:dyDescent="0.2">
      <c r="E106" s="262"/>
    </row>
    <row r="107" spans="5:5" x14ac:dyDescent="0.2">
      <c r="E107" s="262"/>
    </row>
    <row r="108" spans="5:5" x14ac:dyDescent="0.2">
      <c r="E108" s="262"/>
    </row>
    <row r="109" spans="5:5" x14ac:dyDescent="0.2">
      <c r="E109" s="262"/>
    </row>
    <row r="110" spans="5:5" x14ac:dyDescent="0.2">
      <c r="E110" s="262"/>
    </row>
    <row r="111" spans="5:5" x14ac:dyDescent="0.2">
      <c r="E111" s="262"/>
    </row>
    <row r="112" spans="5:5" x14ac:dyDescent="0.2">
      <c r="E112" s="262"/>
    </row>
    <row r="113" spans="1:7" x14ac:dyDescent="0.2">
      <c r="E113" s="262"/>
    </row>
    <row r="114" spans="1:7" x14ac:dyDescent="0.2">
      <c r="E114" s="262"/>
    </row>
    <row r="115" spans="1:7" x14ac:dyDescent="0.2">
      <c r="E115" s="262"/>
    </row>
    <row r="116" spans="1:7" x14ac:dyDescent="0.2">
      <c r="E116" s="262"/>
    </row>
    <row r="117" spans="1:7" x14ac:dyDescent="0.2">
      <c r="A117" s="327"/>
      <c r="B117" s="327"/>
    </row>
    <row r="118" spans="1:7" x14ac:dyDescent="0.2">
      <c r="A118" s="316"/>
      <c r="B118" s="316"/>
      <c r="C118" s="328"/>
      <c r="D118" s="328"/>
      <c r="E118" s="329"/>
      <c r="F118" s="328"/>
      <c r="G118" s="330"/>
    </row>
    <row r="119" spans="1:7" x14ac:dyDescent="0.2">
      <c r="A119" s="331"/>
      <c r="B119" s="331"/>
      <c r="C119" s="316"/>
      <c r="D119" s="316"/>
      <c r="E119" s="332"/>
      <c r="F119" s="316"/>
      <c r="G119" s="316"/>
    </row>
    <row r="120" spans="1:7" x14ac:dyDescent="0.2">
      <c r="A120" s="316"/>
      <c r="B120" s="316"/>
      <c r="C120" s="316"/>
      <c r="D120" s="316"/>
      <c r="E120" s="332"/>
      <c r="F120" s="316"/>
      <c r="G120" s="316"/>
    </row>
    <row r="121" spans="1:7" x14ac:dyDescent="0.2">
      <c r="A121" s="316"/>
      <c r="B121" s="316"/>
      <c r="C121" s="316"/>
      <c r="D121" s="316"/>
      <c r="E121" s="332"/>
      <c r="F121" s="316"/>
      <c r="G121" s="316"/>
    </row>
    <row r="122" spans="1:7" x14ac:dyDescent="0.2">
      <c r="A122" s="316"/>
      <c r="B122" s="316"/>
      <c r="C122" s="316"/>
      <c r="D122" s="316"/>
      <c r="E122" s="332"/>
      <c r="F122" s="316"/>
      <c r="G122" s="316"/>
    </row>
    <row r="123" spans="1:7" x14ac:dyDescent="0.2">
      <c r="A123" s="316"/>
      <c r="B123" s="316"/>
      <c r="C123" s="316"/>
      <c r="D123" s="316"/>
      <c r="E123" s="332"/>
      <c r="F123" s="316"/>
      <c r="G123" s="316"/>
    </row>
    <row r="124" spans="1:7" x14ac:dyDescent="0.2">
      <c r="A124" s="316"/>
      <c r="B124" s="316"/>
      <c r="C124" s="316"/>
      <c r="D124" s="316"/>
      <c r="E124" s="332"/>
      <c r="F124" s="316"/>
      <c r="G124" s="316"/>
    </row>
    <row r="125" spans="1:7" x14ac:dyDescent="0.2">
      <c r="A125" s="316"/>
      <c r="B125" s="316"/>
      <c r="C125" s="316"/>
      <c r="D125" s="316"/>
      <c r="E125" s="332"/>
      <c r="F125" s="316"/>
      <c r="G125" s="316"/>
    </row>
    <row r="126" spans="1:7" x14ac:dyDescent="0.2">
      <c r="A126" s="316"/>
      <c r="B126" s="316"/>
      <c r="C126" s="316"/>
      <c r="D126" s="316"/>
      <c r="E126" s="332"/>
      <c r="F126" s="316"/>
      <c r="G126" s="316"/>
    </row>
    <row r="127" spans="1:7" x14ac:dyDescent="0.2">
      <c r="A127" s="316"/>
      <c r="B127" s="316"/>
      <c r="C127" s="316"/>
      <c r="D127" s="316"/>
      <c r="E127" s="332"/>
      <c r="F127" s="316"/>
      <c r="G127" s="316"/>
    </row>
    <row r="128" spans="1:7" x14ac:dyDescent="0.2">
      <c r="A128" s="316"/>
      <c r="B128" s="316"/>
      <c r="C128" s="316"/>
      <c r="D128" s="316"/>
      <c r="E128" s="332"/>
      <c r="F128" s="316"/>
      <c r="G128" s="316"/>
    </row>
    <row r="129" spans="1:7" x14ac:dyDescent="0.2">
      <c r="A129" s="316"/>
      <c r="B129" s="316"/>
      <c r="C129" s="316"/>
      <c r="D129" s="316"/>
      <c r="E129" s="332"/>
      <c r="F129" s="316"/>
      <c r="G129" s="316"/>
    </row>
    <row r="130" spans="1:7" x14ac:dyDescent="0.2">
      <c r="A130" s="316"/>
      <c r="B130" s="316"/>
      <c r="C130" s="316"/>
      <c r="D130" s="316"/>
      <c r="E130" s="332"/>
      <c r="F130" s="316"/>
      <c r="G130" s="316"/>
    </row>
    <row r="131" spans="1:7" x14ac:dyDescent="0.2">
      <c r="A131" s="316"/>
      <c r="B131" s="316"/>
      <c r="C131" s="316"/>
      <c r="D131" s="316"/>
      <c r="E131" s="332"/>
      <c r="F131" s="316"/>
      <c r="G131" s="316"/>
    </row>
  </sheetData>
  <mergeCells count="34">
    <mergeCell ref="C52:D52"/>
    <mergeCell ref="C54:D54"/>
    <mergeCell ref="C42:D42"/>
    <mergeCell ref="C43:D43"/>
    <mergeCell ref="C45:D45"/>
    <mergeCell ref="C47:G47"/>
    <mergeCell ref="C48:D48"/>
    <mergeCell ref="C50:D50"/>
    <mergeCell ref="C23:G23"/>
    <mergeCell ref="C24:G24"/>
    <mergeCell ref="C25:D25"/>
    <mergeCell ref="C27:G27"/>
    <mergeCell ref="C28:G28"/>
    <mergeCell ref="C29:G29"/>
    <mergeCell ref="C30:D30"/>
    <mergeCell ref="C32:D32"/>
    <mergeCell ref="C34:D34"/>
    <mergeCell ref="C13:D13"/>
    <mergeCell ref="C15:D15"/>
    <mergeCell ref="C17:G17"/>
    <mergeCell ref="C18:G18"/>
    <mergeCell ref="C19:D19"/>
    <mergeCell ref="C36:D36"/>
    <mergeCell ref="C37:D37"/>
    <mergeCell ref="C39:D39"/>
    <mergeCell ref="C40:D40"/>
    <mergeCell ref="A1:G1"/>
    <mergeCell ref="A3:B3"/>
    <mergeCell ref="A4:B4"/>
    <mergeCell ref="E4:G4"/>
    <mergeCell ref="C9:D9"/>
    <mergeCell ref="C10:D10"/>
    <mergeCell ref="C11:D11"/>
    <mergeCell ref="C12:D12"/>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512</v>
      </c>
      <c r="D2" s="106" t="s">
        <v>1185</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1149</v>
      </c>
      <c r="B5" s="119"/>
      <c r="C5" s="120" t="s">
        <v>1150</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'S03 03-02 Rek'!E8</f>
        <v>0</v>
      </c>
      <c r="D15" s="161" t="str">
        <f>'S03 03-02 Rek'!A13</f>
        <v>Ztížené výrobní podmínky</v>
      </c>
      <c r="E15" s="162"/>
      <c r="F15" s="163"/>
      <c r="G15" s="160">
        <f>'S03 03-02 Rek'!I13</f>
        <v>0</v>
      </c>
    </row>
    <row r="16" spans="1:57" ht="15.95" customHeight="1" x14ac:dyDescent="0.2">
      <c r="A16" s="158" t="s">
        <v>52</v>
      </c>
      <c r="B16" s="159" t="s">
        <v>53</v>
      </c>
      <c r="C16" s="160">
        <f>'S03 03-02 Rek'!F8</f>
        <v>0</v>
      </c>
      <c r="D16" s="110" t="str">
        <f>'S03 03-02 Rek'!A14</f>
        <v>Oborová přirážka</v>
      </c>
      <c r="E16" s="164"/>
      <c r="F16" s="165"/>
      <c r="G16" s="160">
        <f>'S03 03-02 Rek'!I14</f>
        <v>0</v>
      </c>
    </row>
    <row r="17" spans="1:7" ht="15.95" customHeight="1" x14ac:dyDescent="0.2">
      <c r="A17" s="158" t="s">
        <v>54</v>
      </c>
      <c r="B17" s="159" t="s">
        <v>55</v>
      </c>
      <c r="C17" s="160">
        <f>'S03 03-02 Rek'!H8</f>
        <v>0</v>
      </c>
      <c r="D17" s="110" t="str">
        <f>'S03 03-02 Rek'!A15</f>
        <v>Přesun stavebních kapacit</v>
      </c>
      <c r="E17" s="164"/>
      <c r="F17" s="165"/>
      <c r="G17" s="160">
        <f>'S03 03-02 Rek'!I15</f>
        <v>0</v>
      </c>
    </row>
    <row r="18" spans="1:7" ht="15.95" customHeight="1" x14ac:dyDescent="0.2">
      <c r="A18" s="166" t="s">
        <v>56</v>
      </c>
      <c r="B18" s="167" t="s">
        <v>57</v>
      </c>
      <c r="C18" s="160">
        <f>'S03 03-02 Rek'!G8</f>
        <v>0</v>
      </c>
      <c r="D18" s="110" t="str">
        <f>'S03 03-02 Rek'!A16</f>
        <v>Mimostaveništní doprava</v>
      </c>
      <c r="E18" s="164"/>
      <c r="F18" s="165"/>
      <c r="G18" s="160">
        <f>'S03 03-02 Rek'!I16</f>
        <v>0</v>
      </c>
    </row>
    <row r="19" spans="1:7" ht="15.95" customHeight="1" x14ac:dyDescent="0.2">
      <c r="A19" s="168" t="s">
        <v>58</v>
      </c>
      <c r="B19" s="159"/>
      <c r="C19" s="160">
        <f>SUM(C15:C18)</f>
        <v>0</v>
      </c>
      <c r="D19" s="110" t="str">
        <f>'S03 03-02 Rek'!A17</f>
        <v>Zařízení staveniště</v>
      </c>
      <c r="E19" s="164"/>
      <c r="F19" s="165"/>
      <c r="G19" s="160">
        <f>'S03 03-02 Rek'!I17</f>
        <v>0</v>
      </c>
    </row>
    <row r="20" spans="1:7" ht="15.95" customHeight="1" x14ac:dyDescent="0.2">
      <c r="A20" s="168"/>
      <c r="B20" s="159"/>
      <c r="C20" s="160"/>
      <c r="D20" s="110" t="str">
        <f>'S03 03-02 Rek'!A18</f>
        <v>Provoz investora</v>
      </c>
      <c r="E20" s="164"/>
      <c r="F20" s="165"/>
      <c r="G20" s="160">
        <f>'S03 03-02 Rek'!I18</f>
        <v>0</v>
      </c>
    </row>
    <row r="21" spans="1:7" ht="15.95" customHeight="1" x14ac:dyDescent="0.2">
      <c r="A21" s="168" t="s">
        <v>29</v>
      </c>
      <c r="B21" s="159"/>
      <c r="C21" s="160">
        <f>'S03 03-02 Rek'!I8</f>
        <v>0</v>
      </c>
      <c r="D21" s="110" t="str">
        <f>'S03 03-02 Rek'!A19</f>
        <v>Kompletační činnost (IČD)</v>
      </c>
      <c r="E21" s="164"/>
      <c r="F21" s="165"/>
      <c r="G21" s="160">
        <f>'S03 03-02 Rek'!I19</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'S03 03-02 Rek'!H21</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BE72"/>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512</v>
      </c>
      <c r="I1" s="213"/>
    </row>
    <row r="2" spans="1:57" ht="13.5" thickBot="1" x14ac:dyDescent="0.25">
      <c r="A2" s="214" t="s">
        <v>76</v>
      </c>
      <c r="B2" s="215"/>
      <c r="C2" s="216" t="s">
        <v>1151</v>
      </c>
      <c r="D2" s="217"/>
      <c r="E2" s="218"/>
      <c r="F2" s="217"/>
      <c r="G2" s="219" t="s">
        <v>1185</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ht="13.5" thickBot="1" x14ac:dyDescent="0.25">
      <c r="A7" s="333" t="str">
        <f>'S03 03-02 Pol'!B7</f>
        <v>991</v>
      </c>
      <c r="B7" s="70" t="str">
        <f>'S03 03-02 Pol'!C7</f>
        <v>Zemní práce</v>
      </c>
      <c r="D7" s="231"/>
      <c r="E7" s="334">
        <f>'S03 03-02 Pol'!BA66</f>
        <v>0</v>
      </c>
      <c r="F7" s="335">
        <f>'S03 03-02 Pol'!BB66</f>
        <v>0</v>
      </c>
      <c r="G7" s="335">
        <f>'S03 03-02 Pol'!BC66</f>
        <v>0</v>
      </c>
      <c r="H7" s="335">
        <f>'S03 03-02 Pol'!BD66</f>
        <v>0</v>
      </c>
      <c r="I7" s="336">
        <f>'S03 03-02 Pol'!BE66</f>
        <v>0</v>
      </c>
    </row>
    <row r="8" spans="1:57" s="14" customFormat="1" ht="13.5" thickBot="1" x14ac:dyDescent="0.25">
      <c r="A8" s="232"/>
      <c r="B8" s="233" t="s">
        <v>79</v>
      </c>
      <c r="C8" s="233"/>
      <c r="D8" s="234"/>
      <c r="E8" s="235">
        <f>SUM(E7:E7)</f>
        <v>0</v>
      </c>
      <c r="F8" s="236">
        <f>SUM(F7:F7)</f>
        <v>0</v>
      </c>
      <c r="G8" s="236">
        <f>SUM(G7:G7)</f>
        <v>0</v>
      </c>
      <c r="H8" s="236">
        <f>SUM(H7:H7)</f>
        <v>0</v>
      </c>
      <c r="I8" s="237">
        <f>SUM(I7:I7)</f>
        <v>0</v>
      </c>
    </row>
    <row r="9" spans="1:57" x14ac:dyDescent="0.2">
      <c r="A9" s="138"/>
      <c r="B9" s="138"/>
      <c r="C9" s="138"/>
      <c r="D9" s="138"/>
      <c r="E9" s="138"/>
      <c r="F9" s="138"/>
      <c r="G9" s="138"/>
      <c r="H9" s="138"/>
      <c r="I9" s="138"/>
    </row>
    <row r="10" spans="1:57" ht="19.5" customHeight="1" x14ac:dyDescent="0.25">
      <c r="A10" s="223" t="s">
        <v>80</v>
      </c>
      <c r="B10" s="223"/>
      <c r="C10" s="223"/>
      <c r="D10" s="223"/>
      <c r="E10" s="223"/>
      <c r="F10" s="223"/>
      <c r="G10" s="238"/>
      <c r="H10" s="223"/>
      <c r="I10" s="223"/>
      <c r="BA10" s="144"/>
      <c r="BB10" s="144"/>
      <c r="BC10" s="144"/>
      <c r="BD10" s="144"/>
      <c r="BE10" s="144"/>
    </row>
    <row r="11" spans="1:57" ht="13.5" thickBot="1" x14ac:dyDescent="0.25"/>
    <row r="12" spans="1:57" x14ac:dyDescent="0.2">
      <c r="A12" s="176" t="s">
        <v>81</v>
      </c>
      <c r="B12" s="177"/>
      <c r="C12" s="177"/>
      <c r="D12" s="239"/>
      <c r="E12" s="240" t="s">
        <v>82</v>
      </c>
      <c r="F12" s="241" t="s">
        <v>12</v>
      </c>
      <c r="G12" s="242" t="s">
        <v>83</v>
      </c>
      <c r="H12" s="243"/>
      <c r="I12" s="244" t="s">
        <v>82</v>
      </c>
    </row>
    <row r="13" spans="1:57" x14ac:dyDescent="0.2">
      <c r="A13" s="168" t="s">
        <v>145</v>
      </c>
      <c r="B13" s="159"/>
      <c r="C13" s="159"/>
      <c r="D13" s="245"/>
      <c r="E13" s="246"/>
      <c r="F13" s="247"/>
      <c r="G13" s="248">
        <v>0</v>
      </c>
      <c r="H13" s="249"/>
      <c r="I13" s="250">
        <f>E13+F13*G13/100</f>
        <v>0</v>
      </c>
      <c r="BA13" s="1">
        <v>0</v>
      </c>
    </row>
    <row r="14" spans="1:57" x14ac:dyDescent="0.2">
      <c r="A14" s="168" t="s">
        <v>146</v>
      </c>
      <c r="B14" s="159"/>
      <c r="C14" s="159"/>
      <c r="D14" s="245"/>
      <c r="E14" s="246"/>
      <c r="F14" s="247"/>
      <c r="G14" s="248">
        <v>0</v>
      </c>
      <c r="H14" s="249"/>
      <c r="I14" s="250">
        <f>E14+F14*G14/100</f>
        <v>0</v>
      </c>
      <c r="BA14" s="1">
        <v>0</v>
      </c>
    </row>
    <row r="15" spans="1:57" x14ac:dyDescent="0.2">
      <c r="A15" s="168" t="s">
        <v>147</v>
      </c>
      <c r="B15" s="159"/>
      <c r="C15" s="159"/>
      <c r="D15" s="245"/>
      <c r="E15" s="246"/>
      <c r="F15" s="247"/>
      <c r="G15" s="248">
        <v>0</v>
      </c>
      <c r="H15" s="249"/>
      <c r="I15" s="250">
        <f>E15+F15*G15/100</f>
        <v>0</v>
      </c>
      <c r="BA15" s="1">
        <v>0</v>
      </c>
    </row>
    <row r="16" spans="1:57" x14ac:dyDescent="0.2">
      <c r="A16" s="168" t="s">
        <v>148</v>
      </c>
      <c r="B16" s="159"/>
      <c r="C16" s="159"/>
      <c r="D16" s="245"/>
      <c r="E16" s="246"/>
      <c r="F16" s="247"/>
      <c r="G16" s="248">
        <v>0</v>
      </c>
      <c r="H16" s="249"/>
      <c r="I16" s="250">
        <f>E16+F16*G16/100</f>
        <v>0</v>
      </c>
      <c r="BA16" s="1">
        <v>0</v>
      </c>
    </row>
    <row r="17" spans="1:53" x14ac:dyDescent="0.2">
      <c r="A17" s="168" t="s">
        <v>149</v>
      </c>
      <c r="B17" s="159"/>
      <c r="C17" s="159"/>
      <c r="D17" s="245"/>
      <c r="E17" s="246"/>
      <c r="F17" s="247"/>
      <c r="G17" s="248">
        <v>0</v>
      </c>
      <c r="H17" s="249"/>
      <c r="I17" s="250">
        <f>E17+F17*G17/100</f>
        <v>0</v>
      </c>
      <c r="BA17" s="1">
        <v>1</v>
      </c>
    </row>
    <row r="18" spans="1:53" x14ac:dyDescent="0.2">
      <c r="A18" s="168" t="s">
        <v>150</v>
      </c>
      <c r="B18" s="159"/>
      <c r="C18" s="159"/>
      <c r="D18" s="245"/>
      <c r="E18" s="246"/>
      <c r="F18" s="247"/>
      <c r="G18" s="248">
        <v>0</v>
      </c>
      <c r="H18" s="249"/>
      <c r="I18" s="250">
        <f>E18+F18*G18/100</f>
        <v>0</v>
      </c>
      <c r="BA18" s="1">
        <v>1</v>
      </c>
    </row>
    <row r="19" spans="1:53" x14ac:dyDescent="0.2">
      <c r="A19" s="168" t="s">
        <v>151</v>
      </c>
      <c r="B19" s="159"/>
      <c r="C19" s="159"/>
      <c r="D19" s="245"/>
      <c r="E19" s="246"/>
      <c r="F19" s="247"/>
      <c r="G19" s="248">
        <v>0</v>
      </c>
      <c r="H19" s="249"/>
      <c r="I19" s="250">
        <f>E19+F19*G19/100</f>
        <v>0</v>
      </c>
      <c r="BA19" s="1">
        <v>2</v>
      </c>
    </row>
    <row r="20" spans="1:53" x14ac:dyDescent="0.2">
      <c r="A20" s="168" t="s">
        <v>152</v>
      </c>
      <c r="B20" s="159"/>
      <c r="C20" s="159"/>
      <c r="D20" s="245"/>
      <c r="E20" s="246"/>
      <c r="F20" s="247"/>
      <c r="G20" s="248">
        <v>0</v>
      </c>
      <c r="H20" s="249"/>
      <c r="I20" s="250">
        <f>E20+F20*G20/100</f>
        <v>0</v>
      </c>
      <c r="BA20" s="1">
        <v>2</v>
      </c>
    </row>
    <row r="21" spans="1:53" ht="13.5" thickBot="1" x14ac:dyDescent="0.25">
      <c r="A21" s="251"/>
      <c r="B21" s="252" t="s">
        <v>84</v>
      </c>
      <c r="C21" s="253"/>
      <c r="D21" s="254"/>
      <c r="E21" s="255"/>
      <c r="F21" s="256"/>
      <c r="G21" s="256"/>
      <c r="H21" s="257">
        <f>SUM(I13:I20)</f>
        <v>0</v>
      </c>
      <c r="I21" s="258"/>
    </row>
    <row r="23" spans="1:53" x14ac:dyDescent="0.2">
      <c r="B23" s="14"/>
      <c r="F23" s="259"/>
      <c r="G23" s="260"/>
      <c r="H23" s="260"/>
      <c r="I23" s="54"/>
    </row>
    <row r="24" spans="1:53" x14ac:dyDescent="0.2">
      <c r="F24" s="259"/>
      <c r="G24" s="260"/>
      <c r="H24" s="260"/>
      <c r="I24" s="54"/>
    </row>
    <row r="25" spans="1:53" x14ac:dyDescent="0.2">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sheetData>
  <mergeCells count="4">
    <mergeCell ref="A1:B1"/>
    <mergeCell ref="A2:B2"/>
    <mergeCell ref="G2:I2"/>
    <mergeCell ref="H21:I21"/>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CB139"/>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'S03 03-02 Rek'!H1</f>
        <v>03-02</v>
      </c>
      <c r="G3" s="269"/>
    </row>
    <row r="4" spans="1:80" ht="13.5" thickBot="1" x14ac:dyDescent="0.25">
      <c r="A4" s="270" t="s">
        <v>76</v>
      </c>
      <c r="B4" s="215"/>
      <c r="C4" s="216" t="s">
        <v>1151</v>
      </c>
      <c r="D4" s="271"/>
      <c r="E4" s="272" t="str">
        <f>'S03 03-02 Rek'!G2</f>
        <v>Vybavení SO 3</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1186</v>
      </c>
      <c r="C7" s="285" t="s">
        <v>99</v>
      </c>
      <c r="D7" s="286"/>
      <c r="E7" s="287"/>
      <c r="F7" s="287"/>
      <c r="G7" s="288"/>
      <c r="H7" s="289"/>
      <c r="I7" s="290"/>
      <c r="J7" s="291"/>
      <c r="K7" s="292"/>
      <c r="O7" s="293">
        <v>1</v>
      </c>
    </row>
    <row r="8" spans="1:80" ht="22.5" x14ac:dyDescent="0.2">
      <c r="A8" s="294">
        <v>1</v>
      </c>
      <c r="B8" s="295" t="s">
        <v>1188</v>
      </c>
      <c r="C8" s="296" t="s">
        <v>1189</v>
      </c>
      <c r="D8" s="297" t="s">
        <v>325</v>
      </c>
      <c r="E8" s="298">
        <v>120.6</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3"/>
      <c r="C9" s="304" t="s">
        <v>1190</v>
      </c>
      <c r="D9" s="305"/>
      <c r="E9" s="305"/>
      <c r="F9" s="305"/>
      <c r="G9" s="306"/>
      <c r="I9" s="307"/>
      <c r="K9" s="307"/>
      <c r="L9" s="308" t="s">
        <v>1190</v>
      </c>
      <c r="O9" s="293">
        <v>3</v>
      </c>
    </row>
    <row r="10" spans="1:80" x14ac:dyDescent="0.2">
      <c r="A10" s="302"/>
      <c r="B10" s="303"/>
      <c r="C10" s="304" t="s">
        <v>1191</v>
      </c>
      <c r="D10" s="305"/>
      <c r="E10" s="305"/>
      <c r="F10" s="305"/>
      <c r="G10" s="306"/>
      <c r="I10" s="307"/>
      <c r="K10" s="307"/>
      <c r="L10" s="308" t="s">
        <v>1191</v>
      </c>
      <c r="O10" s="293">
        <v>3</v>
      </c>
    </row>
    <row r="11" spans="1:80" ht="101.25" x14ac:dyDescent="0.2">
      <c r="A11" s="302"/>
      <c r="B11" s="303"/>
      <c r="C11" s="304" t="s">
        <v>1192</v>
      </c>
      <c r="D11" s="305"/>
      <c r="E11" s="305"/>
      <c r="F11" s="305"/>
      <c r="G11" s="306"/>
      <c r="I11" s="307"/>
      <c r="K11" s="307"/>
      <c r="L11" s="308" t="s">
        <v>1192</v>
      </c>
      <c r="O11" s="293">
        <v>3</v>
      </c>
    </row>
    <row r="12" spans="1:80" x14ac:dyDescent="0.2">
      <c r="A12" s="302"/>
      <c r="B12" s="303"/>
      <c r="C12" s="304"/>
      <c r="D12" s="305"/>
      <c r="E12" s="305"/>
      <c r="F12" s="305"/>
      <c r="G12" s="306"/>
      <c r="I12" s="307"/>
      <c r="K12" s="307"/>
      <c r="L12" s="308"/>
      <c r="O12" s="293">
        <v>3</v>
      </c>
    </row>
    <row r="13" spans="1:80" x14ac:dyDescent="0.2">
      <c r="A13" s="302"/>
      <c r="B13" s="303"/>
      <c r="C13" s="304" t="s">
        <v>1193</v>
      </c>
      <c r="D13" s="305"/>
      <c r="E13" s="305"/>
      <c r="F13" s="305"/>
      <c r="G13" s="306"/>
      <c r="I13" s="307"/>
      <c r="K13" s="307"/>
      <c r="L13" s="308" t="s">
        <v>1193</v>
      </c>
      <c r="O13" s="293">
        <v>3</v>
      </c>
    </row>
    <row r="14" spans="1:80" ht="22.5" x14ac:dyDescent="0.2">
      <c r="A14" s="302"/>
      <c r="B14" s="303"/>
      <c r="C14" s="304" t="s">
        <v>1194</v>
      </c>
      <c r="D14" s="305"/>
      <c r="E14" s="305"/>
      <c r="F14" s="305"/>
      <c r="G14" s="306"/>
      <c r="I14" s="307"/>
      <c r="K14" s="307"/>
      <c r="L14" s="308" t="s">
        <v>1194</v>
      </c>
      <c r="O14" s="293">
        <v>3</v>
      </c>
    </row>
    <row r="15" spans="1:80" x14ac:dyDescent="0.2">
      <c r="A15" s="302"/>
      <c r="B15" s="303"/>
      <c r="C15" s="304"/>
      <c r="D15" s="305"/>
      <c r="E15" s="305"/>
      <c r="F15" s="305"/>
      <c r="G15" s="306"/>
      <c r="I15" s="307"/>
      <c r="K15" s="307"/>
      <c r="L15" s="308"/>
      <c r="O15" s="293">
        <v>3</v>
      </c>
    </row>
    <row r="16" spans="1:80" x14ac:dyDescent="0.2">
      <c r="A16" s="302"/>
      <c r="B16" s="303"/>
      <c r="C16" s="304" t="s">
        <v>1195</v>
      </c>
      <c r="D16" s="305"/>
      <c r="E16" s="305"/>
      <c r="F16" s="305"/>
      <c r="G16" s="306"/>
      <c r="I16" s="307"/>
      <c r="K16" s="307"/>
      <c r="L16" s="308" t="s">
        <v>1195</v>
      </c>
      <c r="O16" s="293">
        <v>3</v>
      </c>
    </row>
    <row r="17" spans="1:80" ht="45" x14ac:dyDescent="0.2">
      <c r="A17" s="302"/>
      <c r="B17" s="303"/>
      <c r="C17" s="304" t="s">
        <v>1196</v>
      </c>
      <c r="D17" s="305"/>
      <c r="E17" s="305"/>
      <c r="F17" s="305"/>
      <c r="G17" s="306"/>
      <c r="I17" s="307"/>
      <c r="K17" s="307"/>
      <c r="L17" s="308" t="s">
        <v>1196</v>
      </c>
      <c r="O17" s="293">
        <v>3</v>
      </c>
    </row>
    <row r="18" spans="1:80" x14ac:dyDescent="0.2">
      <c r="A18" s="302"/>
      <c r="B18" s="303"/>
      <c r="C18" s="304" t="s">
        <v>1</v>
      </c>
      <c r="D18" s="305"/>
      <c r="E18" s="305"/>
      <c r="F18" s="305"/>
      <c r="G18" s="306"/>
      <c r="I18" s="307"/>
      <c r="K18" s="307"/>
      <c r="L18" s="308" t="s">
        <v>1</v>
      </c>
      <c r="O18" s="293">
        <v>3</v>
      </c>
    </row>
    <row r="19" spans="1:80" ht="22.5" x14ac:dyDescent="0.2">
      <c r="A19" s="294">
        <v>2</v>
      </c>
      <c r="B19" s="295" t="s">
        <v>1197</v>
      </c>
      <c r="C19" s="296" t="s">
        <v>1198</v>
      </c>
      <c r="D19" s="297" t="s">
        <v>100</v>
      </c>
      <c r="E19" s="298">
        <v>34</v>
      </c>
      <c r="F19" s="298">
        <v>0</v>
      </c>
      <c r="G19" s="299">
        <f>E19*F19</f>
        <v>0</v>
      </c>
      <c r="H19" s="300">
        <v>0</v>
      </c>
      <c r="I19" s="301">
        <f>E19*H19</f>
        <v>0</v>
      </c>
      <c r="J19" s="300">
        <v>0</v>
      </c>
      <c r="K19" s="301">
        <f>E19*J19</f>
        <v>0</v>
      </c>
      <c r="O19" s="293">
        <v>2</v>
      </c>
      <c r="AA19" s="262">
        <v>1</v>
      </c>
      <c r="AB19" s="262">
        <v>1</v>
      </c>
      <c r="AC19" s="262">
        <v>1</v>
      </c>
      <c r="AZ19" s="262">
        <v>1</v>
      </c>
      <c r="BA19" s="262">
        <f>IF(AZ19=1,G19,0)</f>
        <v>0</v>
      </c>
      <c r="BB19" s="262">
        <f>IF(AZ19=2,G19,0)</f>
        <v>0</v>
      </c>
      <c r="BC19" s="262">
        <f>IF(AZ19=3,G19,0)</f>
        <v>0</v>
      </c>
      <c r="BD19" s="262">
        <f>IF(AZ19=4,G19,0)</f>
        <v>0</v>
      </c>
      <c r="BE19" s="262">
        <f>IF(AZ19=5,G19,0)</f>
        <v>0</v>
      </c>
      <c r="CA19" s="293">
        <v>1</v>
      </c>
      <c r="CB19" s="293">
        <v>1</v>
      </c>
    </row>
    <row r="20" spans="1:80" ht="22.5" x14ac:dyDescent="0.2">
      <c r="A20" s="302"/>
      <c r="B20" s="303"/>
      <c r="C20" s="304" t="s">
        <v>1199</v>
      </c>
      <c r="D20" s="305"/>
      <c r="E20" s="305"/>
      <c r="F20" s="305"/>
      <c r="G20" s="306"/>
      <c r="I20" s="307"/>
      <c r="K20" s="307"/>
      <c r="L20" s="308" t="s">
        <v>1199</v>
      </c>
      <c r="O20" s="293">
        <v>3</v>
      </c>
    </row>
    <row r="21" spans="1:80" x14ac:dyDescent="0.2">
      <c r="A21" s="294">
        <v>3</v>
      </c>
      <c r="B21" s="295" t="s">
        <v>1200</v>
      </c>
      <c r="C21" s="296" t="s">
        <v>1201</v>
      </c>
      <c r="D21" s="297" t="s">
        <v>100</v>
      </c>
      <c r="E21" s="298">
        <v>4</v>
      </c>
      <c r="F21" s="298">
        <v>0</v>
      </c>
      <c r="G21" s="299">
        <f>E21*F21</f>
        <v>0</v>
      </c>
      <c r="H21" s="300">
        <v>0</v>
      </c>
      <c r="I21" s="301">
        <f>E21*H21</f>
        <v>0</v>
      </c>
      <c r="J21" s="300">
        <v>0</v>
      </c>
      <c r="K21" s="301">
        <f>E21*J21</f>
        <v>0</v>
      </c>
      <c r="O21" s="293">
        <v>2</v>
      </c>
      <c r="AA21" s="262">
        <v>1</v>
      </c>
      <c r="AB21" s="262">
        <v>1</v>
      </c>
      <c r="AC21" s="262">
        <v>1</v>
      </c>
      <c r="AZ21" s="262">
        <v>1</v>
      </c>
      <c r="BA21" s="262">
        <f>IF(AZ21=1,G21,0)</f>
        <v>0</v>
      </c>
      <c r="BB21" s="262">
        <f>IF(AZ21=2,G21,0)</f>
        <v>0</v>
      </c>
      <c r="BC21" s="262">
        <f>IF(AZ21=3,G21,0)</f>
        <v>0</v>
      </c>
      <c r="BD21" s="262">
        <f>IF(AZ21=4,G21,0)</f>
        <v>0</v>
      </c>
      <c r="BE21" s="262">
        <f>IF(AZ21=5,G21,0)</f>
        <v>0</v>
      </c>
      <c r="CA21" s="293">
        <v>1</v>
      </c>
      <c r="CB21" s="293">
        <v>1</v>
      </c>
    </row>
    <row r="22" spans="1:80" ht="22.5" x14ac:dyDescent="0.2">
      <c r="A22" s="294">
        <v>4</v>
      </c>
      <c r="B22" s="295" t="s">
        <v>1202</v>
      </c>
      <c r="C22" s="296" t="s">
        <v>1203</v>
      </c>
      <c r="D22" s="297" t="s">
        <v>325</v>
      </c>
      <c r="E22" s="298">
        <v>120.6</v>
      </c>
      <c r="F22" s="298">
        <v>0</v>
      </c>
      <c r="G22" s="299">
        <f>E22*F22</f>
        <v>0</v>
      </c>
      <c r="H22" s="300">
        <v>0</v>
      </c>
      <c r="I22" s="301">
        <f>E22*H22</f>
        <v>0</v>
      </c>
      <c r="J22" s="300">
        <v>0</v>
      </c>
      <c r="K22" s="301">
        <f>E22*J22</f>
        <v>0</v>
      </c>
      <c r="O22" s="293">
        <v>2</v>
      </c>
      <c r="AA22" s="262">
        <v>1</v>
      </c>
      <c r="AB22" s="262">
        <v>1</v>
      </c>
      <c r="AC22" s="262">
        <v>1</v>
      </c>
      <c r="AZ22" s="262">
        <v>1</v>
      </c>
      <c r="BA22" s="262">
        <f>IF(AZ22=1,G22,0)</f>
        <v>0</v>
      </c>
      <c r="BB22" s="262">
        <f>IF(AZ22=2,G22,0)</f>
        <v>0</v>
      </c>
      <c r="BC22" s="262">
        <f>IF(AZ22=3,G22,0)</f>
        <v>0</v>
      </c>
      <c r="BD22" s="262">
        <f>IF(AZ22=4,G22,0)</f>
        <v>0</v>
      </c>
      <c r="BE22" s="262">
        <f>IF(AZ22=5,G22,0)</f>
        <v>0</v>
      </c>
      <c r="CA22" s="293">
        <v>1</v>
      </c>
      <c r="CB22" s="293">
        <v>1</v>
      </c>
    </row>
    <row r="23" spans="1:80" x14ac:dyDescent="0.2">
      <c r="A23" s="294">
        <v>5</v>
      </c>
      <c r="B23" s="295" t="s">
        <v>1204</v>
      </c>
      <c r="C23" s="296" t="s">
        <v>1205</v>
      </c>
      <c r="D23" s="297" t="s">
        <v>116</v>
      </c>
      <c r="E23" s="298">
        <v>1</v>
      </c>
      <c r="F23" s="298">
        <v>0</v>
      </c>
      <c r="G23" s="299">
        <f>E23*F23</f>
        <v>0</v>
      </c>
      <c r="H23" s="300">
        <v>0</v>
      </c>
      <c r="I23" s="301">
        <f>E23*H23</f>
        <v>0</v>
      </c>
      <c r="J23" s="300">
        <v>0</v>
      </c>
      <c r="K23" s="301">
        <f>E23*J23</f>
        <v>0</v>
      </c>
      <c r="O23" s="293">
        <v>2</v>
      </c>
      <c r="AA23" s="262">
        <v>1</v>
      </c>
      <c r="AB23" s="262">
        <v>1</v>
      </c>
      <c r="AC23" s="262">
        <v>1</v>
      </c>
      <c r="AZ23" s="262">
        <v>1</v>
      </c>
      <c r="BA23" s="262">
        <f>IF(AZ23=1,G23,0)</f>
        <v>0</v>
      </c>
      <c r="BB23" s="262">
        <f>IF(AZ23=2,G23,0)</f>
        <v>0</v>
      </c>
      <c r="BC23" s="262">
        <f>IF(AZ23=3,G23,0)</f>
        <v>0</v>
      </c>
      <c r="BD23" s="262">
        <f>IF(AZ23=4,G23,0)</f>
        <v>0</v>
      </c>
      <c r="BE23" s="262">
        <f>IF(AZ23=5,G23,0)</f>
        <v>0</v>
      </c>
      <c r="CA23" s="293">
        <v>1</v>
      </c>
      <c r="CB23" s="293">
        <v>1</v>
      </c>
    </row>
    <row r="24" spans="1:80" x14ac:dyDescent="0.2">
      <c r="A24" s="302"/>
      <c r="B24" s="303"/>
      <c r="C24" s="304" t="s">
        <v>1206</v>
      </c>
      <c r="D24" s="305"/>
      <c r="E24" s="305"/>
      <c r="F24" s="305"/>
      <c r="G24" s="306"/>
      <c r="I24" s="307"/>
      <c r="K24" s="307"/>
      <c r="L24" s="308" t="s">
        <v>1206</v>
      </c>
      <c r="O24" s="293">
        <v>3</v>
      </c>
    </row>
    <row r="25" spans="1:80" x14ac:dyDescent="0.2">
      <c r="A25" s="294">
        <v>6</v>
      </c>
      <c r="B25" s="295" t="s">
        <v>1207</v>
      </c>
      <c r="C25" s="296" t="s">
        <v>1208</v>
      </c>
      <c r="D25" s="297" t="s">
        <v>195</v>
      </c>
      <c r="E25" s="298">
        <v>937.5</v>
      </c>
      <c r="F25" s="298">
        <v>0</v>
      </c>
      <c r="G25" s="299">
        <f>E25*F25</f>
        <v>0</v>
      </c>
      <c r="H25" s="300">
        <v>0</v>
      </c>
      <c r="I25" s="301">
        <f>E25*H25</f>
        <v>0</v>
      </c>
      <c r="J25" s="300">
        <v>0</v>
      </c>
      <c r="K25" s="301">
        <f>E25*J25</f>
        <v>0</v>
      </c>
      <c r="O25" s="293">
        <v>2</v>
      </c>
      <c r="AA25" s="262">
        <v>1</v>
      </c>
      <c r="AB25" s="262">
        <v>1</v>
      </c>
      <c r="AC25" s="262">
        <v>1</v>
      </c>
      <c r="AZ25" s="262">
        <v>1</v>
      </c>
      <c r="BA25" s="262">
        <f>IF(AZ25=1,G25,0)</f>
        <v>0</v>
      </c>
      <c r="BB25" s="262">
        <f>IF(AZ25=2,G25,0)</f>
        <v>0</v>
      </c>
      <c r="BC25" s="262">
        <f>IF(AZ25=3,G25,0)</f>
        <v>0</v>
      </c>
      <c r="BD25" s="262">
        <f>IF(AZ25=4,G25,0)</f>
        <v>0</v>
      </c>
      <c r="BE25" s="262">
        <f>IF(AZ25=5,G25,0)</f>
        <v>0</v>
      </c>
      <c r="CA25" s="293">
        <v>1</v>
      </c>
      <c r="CB25" s="293">
        <v>1</v>
      </c>
    </row>
    <row r="26" spans="1:80" x14ac:dyDescent="0.2">
      <c r="A26" s="302"/>
      <c r="B26" s="303"/>
      <c r="C26" s="304" t="s">
        <v>1209</v>
      </c>
      <c r="D26" s="305"/>
      <c r="E26" s="305"/>
      <c r="F26" s="305"/>
      <c r="G26" s="306"/>
      <c r="I26" s="307"/>
      <c r="K26" s="307"/>
      <c r="L26" s="308" t="s">
        <v>1209</v>
      </c>
      <c r="O26" s="293">
        <v>3</v>
      </c>
    </row>
    <row r="27" spans="1:80" x14ac:dyDescent="0.2">
      <c r="A27" s="302"/>
      <c r="B27" s="303"/>
      <c r="C27" s="304" t="s">
        <v>1210</v>
      </c>
      <c r="D27" s="305"/>
      <c r="E27" s="305"/>
      <c r="F27" s="305"/>
      <c r="G27" s="306"/>
      <c r="I27" s="307"/>
      <c r="K27" s="307"/>
      <c r="L27" s="308" t="s">
        <v>1210</v>
      </c>
      <c r="O27" s="293">
        <v>3</v>
      </c>
    </row>
    <row r="28" spans="1:80" x14ac:dyDescent="0.2">
      <c r="A28" s="302"/>
      <c r="B28" s="303"/>
      <c r="C28" s="304" t="s">
        <v>1211</v>
      </c>
      <c r="D28" s="305"/>
      <c r="E28" s="305"/>
      <c r="F28" s="305"/>
      <c r="G28" s="306"/>
      <c r="I28" s="307"/>
      <c r="K28" s="307"/>
      <c r="L28" s="308" t="s">
        <v>1211</v>
      </c>
      <c r="O28" s="293">
        <v>3</v>
      </c>
    </row>
    <row r="29" spans="1:80" x14ac:dyDescent="0.2">
      <c r="A29" s="302"/>
      <c r="B29" s="303"/>
      <c r="C29" s="304" t="s">
        <v>1212</v>
      </c>
      <c r="D29" s="305"/>
      <c r="E29" s="305"/>
      <c r="F29" s="305"/>
      <c r="G29" s="306"/>
      <c r="I29" s="307"/>
      <c r="K29" s="307"/>
      <c r="L29" s="308" t="s">
        <v>1212</v>
      </c>
      <c r="O29" s="293">
        <v>3</v>
      </c>
    </row>
    <row r="30" spans="1:80" x14ac:dyDescent="0.2">
      <c r="A30" s="302"/>
      <c r="B30" s="303"/>
      <c r="C30" s="304" t="s">
        <v>1213</v>
      </c>
      <c r="D30" s="305"/>
      <c r="E30" s="305"/>
      <c r="F30" s="305"/>
      <c r="G30" s="306"/>
      <c r="I30" s="307"/>
      <c r="K30" s="307"/>
      <c r="L30" s="308" t="s">
        <v>1213</v>
      </c>
      <c r="O30" s="293">
        <v>3</v>
      </c>
    </row>
    <row r="31" spans="1:80" x14ac:dyDescent="0.2">
      <c r="A31" s="302"/>
      <c r="B31" s="303"/>
      <c r="C31" s="304" t="s">
        <v>1214</v>
      </c>
      <c r="D31" s="305"/>
      <c r="E31" s="305"/>
      <c r="F31" s="305"/>
      <c r="G31" s="306"/>
      <c r="I31" s="307"/>
      <c r="K31" s="307"/>
      <c r="L31" s="308" t="s">
        <v>1214</v>
      </c>
      <c r="O31" s="293">
        <v>3</v>
      </c>
    </row>
    <row r="32" spans="1:80" x14ac:dyDescent="0.2">
      <c r="A32" s="302"/>
      <c r="B32" s="303"/>
      <c r="C32" s="304" t="s">
        <v>1215</v>
      </c>
      <c r="D32" s="305"/>
      <c r="E32" s="305"/>
      <c r="F32" s="305"/>
      <c r="G32" s="306"/>
      <c r="I32" s="307"/>
      <c r="K32" s="307"/>
      <c r="L32" s="308" t="s">
        <v>1215</v>
      </c>
      <c r="O32" s="293">
        <v>3</v>
      </c>
    </row>
    <row r="33" spans="1:80" x14ac:dyDescent="0.2">
      <c r="A33" s="302"/>
      <c r="B33" s="303"/>
      <c r="C33" s="304" t="s">
        <v>1216</v>
      </c>
      <c r="D33" s="305"/>
      <c r="E33" s="305"/>
      <c r="F33" s="305"/>
      <c r="G33" s="306"/>
      <c r="I33" s="307"/>
      <c r="K33" s="307"/>
      <c r="L33" s="308" t="s">
        <v>1216</v>
      </c>
      <c r="O33" s="293">
        <v>3</v>
      </c>
    </row>
    <row r="34" spans="1:80" x14ac:dyDescent="0.2">
      <c r="A34" s="302"/>
      <c r="B34" s="303"/>
      <c r="C34" s="304" t="s">
        <v>1217</v>
      </c>
      <c r="D34" s="305"/>
      <c r="E34" s="305"/>
      <c r="F34" s="305"/>
      <c r="G34" s="306"/>
      <c r="I34" s="307"/>
      <c r="K34" s="307"/>
      <c r="L34" s="308" t="s">
        <v>1217</v>
      </c>
      <c r="O34" s="293">
        <v>3</v>
      </c>
    </row>
    <row r="35" spans="1:80" x14ac:dyDescent="0.2">
      <c r="A35" s="302"/>
      <c r="B35" s="303"/>
      <c r="C35" s="304" t="s">
        <v>1218</v>
      </c>
      <c r="D35" s="305"/>
      <c r="E35" s="305"/>
      <c r="F35" s="305"/>
      <c r="G35" s="306"/>
      <c r="I35" s="307"/>
      <c r="K35" s="307"/>
      <c r="L35" s="308" t="s">
        <v>1218</v>
      </c>
      <c r="O35" s="293">
        <v>3</v>
      </c>
    </row>
    <row r="36" spans="1:80" x14ac:dyDescent="0.2">
      <c r="A36" s="302"/>
      <c r="B36" s="303"/>
      <c r="C36" s="304" t="s">
        <v>1219</v>
      </c>
      <c r="D36" s="305"/>
      <c r="E36" s="305"/>
      <c r="F36" s="305"/>
      <c r="G36" s="306"/>
      <c r="I36" s="307"/>
      <c r="K36" s="307"/>
      <c r="L36" s="308" t="s">
        <v>1219</v>
      </c>
      <c r="O36" s="293">
        <v>3</v>
      </c>
    </row>
    <row r="37" spans="1:80" x14ac:dyDescent="0.2">
      <c r="A37" s="302"/>
      <c r="B37" s="303"/>
      <c r="C37" s="304" t="s">
        <v>1220</v>
      </c>
      <c r="D37" s="305"/>
      <c r="E37" s="305"/>
      <c r="F37" s="305"/>
      <c r="G37" s="306"/>
      <c r="I37" s="307"/>
      <c r="K37" s="307"/>
      <c r="L37" s="308" t="s">
        <v>1220</v>
      </c>
      <c r="O37" s="293">
        <v>3</v>
      </c>
    </row>
    <row r="38" spans="1:80" x14ac:dyDescent="0.2">
      <c r="A38" s="302"/>
      <c r="B38" s="303"/>
      <c r="C38" s="304"/>
      <c r="D38" s="305"/>
      <c r="E38" s="305"/>
      <c r="F38" s="305"/>
      <c r="G38" s="306"/>
      <c r="I38" s="307"/>
      <c r="K38" s="307"/>
      <c r="L38" s="308"/>
      <c r="O38" s="293">
        <v>3</v>
      </c>
    </row>
    <row r="39" spans="1:80" ht="56.25" x14ac:dyDescent="0.2">
      <c r="A39" s="302"/>
      <c r="B39" s="303"/>
      <c r="C39" s="304" t="s">
        <v>1221</v>
      </c>
      <c r="D39" s="305"/>
      <c r="E39" s="305"/>
      <c r="F39" s="305"/>
      <c r="G39" s="306"/>
      <c r="I39" s="307"/>
      <c r="K39" s="307"/>
      <c r="L39" s="308" t="s">
        <v>1221</v>
      </c>
      <c r="O39" s="293">
        <v>3</v>
      </c>
    </row>
    <row r="40" spans="1:80" x14ac:dyDescent="0.2">
      <c r="A40" s="302"/>
      <c r="B40" s="303"/>
      <c r="C40" s="304"/>
      <c r="D40" s="305"/>
      <c r="E40" s="305"/>
      <c r="F40" s="305"/>
      <c r="G40" s="306"/>
      <c r="I40" s="307"/>
      <c r="K40" s="307"/>
      <c r="L40" s="308"/>
      <c r="O40" s="293">
        <v>3</v>
      </c>
    </row>
    <row r="41" spans="1:80" x14ac:dyDescent="0.2">
      <c r="A41" s="302"/>
      <c r="B41" s="303"/>
      <c r="C41" s="304" t="s">
        <v>1222</v>
      </c>
      <c r="D41" s="305"/>
      <c r="E41" s="305"/>
      <c r="F41" s="305"/>
      <c r="G41" s="306"/>
      <c r="I41" s="307"/>
      <c r="K41" s="307"/>
      <c r="L41" s="308" t="s">
        <v>1222</v>
      </c>
      <c r="O41" s="293">
        <v>3</v>
      </c>
    </row>
    <row r="42" spans="1:80" x14ac:dyDescent="0.2">
      <c r="A42" s="294">
        <v>7</v>
      </c>
      <c r="B42" s="295" t="s">
        <v>1223</v>
      </c>
      <c r="C42" s="296" t="s">
        <v>1224</v>
      </c>
      <c r="D42" s="297" t="s">
        <v>202</v>
      </c>
      <c r="E42" s="298">
        <v>435.798</v>
      </c>
      <c r="F42" s="298">
        <v>0</v>
      </c>
      <c r="G42" s="299">
        <f>E42*F42</f>
        <v>0</v>
      </c>
      <c r="H42" s="300">
        <v>0</v>
      </c>
      <c r="I42" s="301">
        <f>E42*H42</f>
        <v>0</v>
      </c>
      <c r="J42" s="300">
        <v>0</v>
      </c>
      <c r="K42" s="301">
        <f>E42*J42</f>
        <v>0</v>
      </c>
      <c r="O42" s="293">
        <v>2</v>
      </c>
      <c r="AA42" s="262">
        <v>1</v>
      </c>
      <c r="AB42" s="262">
        <v>1</v>
      </c>
      <c r="AC42" s="262">
        <v>1</v>
      </c>
      <c r="AZ42" s="262">
        <v>1</v>
      </c>
      <c r="BA42" s="262">
        <f>IF(AZ42=1,G42,0)</f>
        <v>0</v>
      </c>
      <c r="BB42" s="262">
        <f>IF(AZ42=2,G42,0)</f>
        <v>0</v>
      </c>
      <c r="BC42" s="262">
        <f>IF(AZ42=3,G42,0)</f>
        <v>0</v>
      </c>
      <c r="BD42" s="262">
        <f>IF(AZ42=4,G42,0)</f>
        <v>0</v>
      </c>
      <c r="BE42" s="262">
        <f>IF(AZ42=5,G42,0)</f>
        <v>0</v>
      </c>
      <c r="CA42" s="293">
        <v>1</v>
      </c>
      <c r="CB42" s="293">
        <v>1</v>
      </c>
    </row>
    <row r="43" spans="1:80" x14ac:dyDescent="0.2">
      <c r="A43" s="302"/>
      <c r="B43" s="303"/>
      <c r="C43" s="304" t="s">
        <v>1225</v>
      </c>
      <c r="D43" s="305"/>
      <c r="E43" s="305"/>
      <c r="F43" s="305"/>
      <c r="G43" s="306"/>
      <c r="I43" s="307"/>
      <c r="K43" s="307"/>
      <c r="L43" s="308" t="s">
        <v>1225</v>
      </c>
      <c r="O43" s="293">
        <v>3</v>
      </c>
    </row>
    <row r="44" spans="1:80" x14ac:dyDescent="0.2">
      <c r="A44" s="302"/>
      <c r="B44" s="303"/>
      <c r="C44" s="304" t="s">
        <v>1226</v>
      </c>
      <c r="D44" s="305"/>
      <c r="E44" s="305"/>
      <c r="F44" s="305"/>
      <c r="G44" s="306"/>
      <c r="I44" s="307"/>
      <c r="K44" s="307"/>
      <c r="L44" s="308" t="s">
        <v>1226</v>
      </c>
      <c r="O44" s="293">
        <v>3</v>
      </c>
    </row>
    <row r="45" spans="1:80" x14ac:dyDescent="0.2">
      <c r="A45" s="302"/>
      <c r="B45" s="303"/>
      <c r="C45" s="304" t="s">
        <v>1227</v>
      </c>
      <c r="D45" s="305"/>
      <c r="E45" s="305"/>
      <c r="F45" s="305"/>
      <c r="G45" s="306"/>
      <c r="I45" s="307"/>
      <c r="K45" s="307"/>
      <c r="L45" s="308" t="s">
        <v>1227</v>
      </c>
      <c r="O45" s="293">
        <v>3</v>
      </c>
    </row>
    <row r="46" spans="1:80" x14ac:dyDescent="0.2">
      <c r="A46" s="302"/>
      <c r="B46" s="303"/>
      <c r="C46" s="304"/>
      <c r="D46" s="305"/>
      <c r="E46" s="305"/>
      <c r="F46" s="305"/>
      <c r="G46" s="306"/>
      <c r="I46" s="307"/>
      <c r="K46" s="307"/>
      <c r="L46" s="308"/>
      <c r="O46" s="293">
        <v>3</v>
      </c>
    </row>
    <row r="47" spans="1:80" ht="22.5" x14ac:dyDescent="0.2">
      <c r="A47" s="302"/>
      <c r="B47" s="303"/>
      <c r="C47" s="304" t="s">
        <v>1228</v>
      </c>
      <c r="D47" s="305"/>
      <c r="E47" s="305"/>
      <c r="F47" s="305"/>
      <c r="G47" s="306"/>
      <c r="I47" s="307"/>
      <c r="K47" s="307"/>
      <c r="L47" s="308" t="s">
        <v>1228</v>
      </c>
      <c r="O47" s="293">
        <v>3</v>
      </c>
    </row>
    <row r="48" spans="1:80" x14ac:dyDescent="0.2">
      <c r="A48" s="302"/>
      <c r="B48" s="309"/>
      <c r="C48" s="310" t="s">
        <v>1229</v>
      </c>
      <c r="D48" s="311"/>
      <c r="E48" s="312">
        <v>147.93</v>
      </c>
      <c r="F48" s="313"/>
      <c r="G48" s="314"/>
      <c r="H48" s="315"/>
      <c r="I48" s="307"/>
      <c r="J48" s="316"/>
      <c r="K48" s="307"/>
      <c r="M48" s="308" t="s">
        <v>1229</v>
      </c>
      <c r="O48" s="293"/>
    </row>
    <row r="49" spans="1:80" x14ac:dyDescent="0.2">
      <c r="A49" s="302"/>
      <c r="B49" s="309"/>
      <c r="C49" s="310" t="s">
        <v>1230</v>
      </c>
      <c r="D49" s="311"/>
      <c r="E49" s="312">
        <v>72</v>
      </c>
      <c r="F49" s="313"/>
      <c r="G49" s="314"/>
      <c r="H49" s="315"/>
      <c r="I49" s="307"/>
      <c r="J49" s="316"/>
      <c r="K49" s="307"/>
      <c r="M49" s="308" t="s">
        <v>1230</v>
      </c>
      <c r="O49" s="293"/>
    </row>
    <row r="50" spans="1:80" x14ac:dyDescent="0.2">
      <c r="A50" s="302"/>
      <c r="B50" s="309"/>
      <c r="C50" s="310" t="s">
        <v>1231</v>
      </c>
      <c r="D50" s="311"/>
      <c r="E50" s="312">
        <v>74.397999999999996</v>
      </c>
      <c r="F50" s="313"/>
      <c r="G50" s="314"/>
      <c r="H50" s="315"/>
      <c r="I50" s="307"/>
      <c r="J50" s="316"/>
      <c r="K50" s="307"/>
      <c r="M50" s="308" t="s">
        <v>1231</v>
      </c>
      <c r="O50" s="293"/>
    </row>
    <row r="51" spans="1:80" x14ac:dyDescent="0.2">
      <c r="A51" s="302"/>
      <c r="B51" s="309"/>
      <c r="C51" s="310" t="s">
        <v>1232</v>
      </c>
      <c r="D51" s="311"/>
      <c r="E51" s="312">
        <v>111.47</v>
      </c>
      <c r="F51" s="313"/>
      <c r="G51" s="314"/>
      <c r="H51" s="315"/>
      <c r="I51" s="307"/>
      <c r="J51" s="316"/>
      <c r="K51" s="307"/>
      <c r="M51" s="308" t="s">
        <v>1232</v>
      </c>
      <c r="O51" s="293"/>
    </row>
    <row r="52" spans="1:80" x14ac:dyDescent="0.2">
      <c r="A52" s="302"/>
      <c r="B52" s="309"/>
      <c r="C52" s="310" t="s">
        <v>1233</v>
      </c>
      <c r="D52" s="311"/>
      <c r="E52" s="312">
        <v>22</v>
      </c>
      <c r="F52" s="313"/>
      <c r="G52" s="314"/>
      <c r="H52" s="315"/>
      <c r="I52" s="307"/>
      <c r="J52" s="316"/>
      <c r="K52" s="307"/>
      <c r="M52" s="308" t="s">
        <v>1233</v>
      </c>
      <c r="O52" s="293"/>
    </row>
    <row r="53" spans="1:80" x14ac:dyDescent="0.2">
      <c r="A53" s="302"/>
      <c r="B53" s="309"/>
      <c r="C53" s="310" t="s">
        <v>1234</v>
      </c>
      <c r="D53" s="311"/>
      <c r="E53" s="312">
        <v>8</v>
      </c>
      <c r="F53" s="313"/>
      <c r="G53" s="314"/>
      <c r="H53" s="315"/>
      <c r="I53" s="307"/>
      <c r="J53" s="316"/>
      <c r="K53" s="307"/>
      <c r="M53" s="308" t="s">
        <v>1234</v>
      </c>
      <c r="O53" s="293"/>
    </row>
    <row r="54" spans="1:80" x14ac:dyDescent="0.2">
      <c r="A54" s="294">
        <v>8</v>
      </c>
      <c r="B54" s="295" t="s">
        <v>1235</v>
      </c>
      <c r="C54" s="296" t="s">
        <v>1236</v>
      </c>
      <c r="D54" s="297" t="s">
        <v>100</v>
      </c>
      <c r="E54" s="298">
        <v>2</v>
      </c>
      <c r="F54" s="298">
        <v>0</v>
      </c>
      <c r="G54" s="299">
        <f>E54*F54</f>
        <v>0</v>
      </c>
      <c r="H54" s="300">
        <v>0</v>
      </c>
      <c r="I54" s="301">
        <f>E54*H54</f>
        <v>0</v>
      </c>
      <c r="J54" s="300">
        <v>0</v>
      </c>
      <c r="K54" s="301">
        <f>E54*J54</f>
        <v>0</v>
      </c>
      <c r="O54" s="293">
        <v>2</v>
      </c>
      <c r="AA54" s="262">
        <v>1</v>
      </c>
      <c r="AB54" s="262">
        <v>1</v>
      </c>
      <c r="AC54" s="262">
        <v>1</v>
      </c>
      <c r="AZ54" s="262">
        <v>1</v>
      </c>
      <c r="BA54" s="262">
        <f>IF(AZ54=1,G54,0)</f>
        <v>0</v>
      </c>
      <c r="BB54" s="262">
        <f>IF(AZ54=2,G54,0)</f>
        <v>0</v>
      </c>
      <c r="BC54" s="262">
        <f>IF(AZ54=3,G54,0)</f>
        <v>0</v>
      </c>
      <c r="BD54" s="262">
        <f>IF(AZ54=4,G54,0)</f>
        <v>0</v>
      </c>
      <c r="BE54" s="262">
        <f>IF(AZ54=5,G54,0)</f>
        <v>0</v>
      </c>
      <c r="CA54" s="293">
        <v>1</v>
      </c>
      <c r="CB54" s="293">
        <v>1</v>
      </c>
    </row>
    <row r="55" spans="1:80" x14ac:dyDescent="0.2">
      <c r="A55" s="302"/>
      <c r="B55" s="303"/>
      <c r="C55" s="304" t="s">
        <v>1237</v>
      </c>
      <c r="D55" s="305"/>
      <c r="E55" s="305"/>
      <c r="F55" s="305"/>
      <c r="G55" s="306"/>
      <c r="I55" s="307"/>
      <c r="K55" s="307"/>
      <c r="L55" s="308" t="s">
        <v>1237</v>
      </c>
      <c r="O55" s="293">
        <v>3</v>
      </c>
    </row>
    <row r="56" spans="1:80" ht="45" x14ac:dyDescent="0.2">
      <c r="A56" s="302"/>
      <c r="B56" s="303"/>
      <c r="C56" s="304" t="s">
        <v>1238</v>
      </c>
      <c r="D56" s="305"/>
      <c r="E56" s="305"/>
      <c r="F56" s="305"/>
      <c r="G56" s="306"/>
      <c r="I56" s="307"/>
      <c r="K56" s="307"/>
      <c r="L56" s="308" t="s">
        <v>1238</v>
      </c>
      <c r="O56" s="293">
        <v>3</v>
      </c>
    </row>
    <row r="57" spans="1:80" x14ac:dyDescent="0.2">
      <c r="A57" s="302"/>
      <c r="B57" s="309"/>
      <c r="C57" s="310" t="s">
        <v>154</v>
      </c>
      <c r="D57" s="311"/>
      <c r="E57" s="312">
        <v>2</v>
      </c>
      <c r="F57" s="313"/>
      <c r="G57" s="314"/>
      <c r="H57" s="315"/>
      <c r="I57" s="307"/>
      <c r="J57" s="316"/>
      <c r="K57" s="307"/>
      <c r="M57" s="308">
        <v>2</v>
      </c>
      <c r="O57" s="293"/>
    </row>
    <row r="58" spans="1:80" x14ac:dyDescent="0.2">
      <c r="A58" s="294">
        <v>9</v>
      </c>
      <c r="B58" s="295" t="s">
        <v>1239</v>
      </c>
      <c r="C58" s="296" t="s">
        <v>1240</v>
      </c>
      <c r="D58" s="297" t="s">
        <v>100</v>
      </c>
      <c r="E58" s="298">
        <v>2</v>
      </c>
      <c r="F58" s="298">
        <v>0</v>
      </c>
      <c r="G58" s="299">
        <f>E58*F58</f>
        <v>0</v>
      </c>
      <c r="H58" s="300">
        <v>0</v>
      </c>
      <c r="I58" s="301">
        <f>E58*H58</f>
        <v>0</v>
      </c>
      <c r="J58" s="300">
        <v>0</v>
      </c>
      <c r="K58" s="301">
        <f>E58*J58</f>
        <v>0</v>
      </c>
      <c r="O58" s="293">
        <v>2</v>
      </c>
      <c r="AA58" s="262">
        <v>1</v>
      </c>
      <c r="AB58" s="262">
        <v>1</v>
      </c>
      <c r="AC58" s="262">
        <v>1</v>
      </c>
      <c r="AZ58" s="262">
        <v>1</v>
      </c>
      <c r="BA58" s="262">
        <f>IF(AZ58=1,G58,0)</f>
        <v>0</v>
      </c>
      <c r="BB58" s="262">
        <f>IF(AZ58=2,G58,0)</f>
        <v>0</v>
      </c>
      <c r="BC58" s="262">
        <f>IF(AZ58=3,G58,0)</f>
        <v>0</v>
      </c>
      <c r="BD58" s="262">
        <f>IF(AZ58=4,G58,0)</f>
        <v>0</v>
      </c>
      <c r="BE58" s="262">
        <f>IF(AZ58=5,G58,0)</f>
        <v>0</v>
      </c>
      <c r="CA58" s="293">
        <v>1</v>
      </c>
      <c r="CB58" s="293">
        <v>1</v>
      </c>
    </row>
    <row r="59" spans="1:80" x14ac:dyDescent="0.2">
      <c r="A59" s="302"/>
      <c r="B59" s="303"/>
      <c r="C59" s="304" t="s">
        <v>1241</v>
      </c>
      <c r="D59" s="305"/>
      <c r="E59" s="305"/>
      <c r="F59" s="305"/>
      <c r="G59" s="306"/>
      <c r="I59" s="307"/>
      <c r="K59" s="307"/>
      <c r="L59" s="308" t="s">
        <v>1241</v>
      </c>
      <c r="O59" s="293">
        <v>3</v>
      </c>
    </row>
    <row r="60" spans="1:80" ht="45" x14ac:dyDescent="0.2">
      <c r="A60" s="302"/>
      <c r="B60" s="303"/>
      <c r="C60" s="304" t="s">
        <v>1242</v>
      </c>
      <c r="D60" s="305"/>
      <c r="E60" s="305"/>
      <c r="F60" s="305"/>
      <c r="G60" s="306"/>
      <c r="I60" s="307"/>
      <c r="K60" s="307"/>
      <c r="L60" s="308" t="s">
        <v>1242</v>
      </c>
      <c r="O60" s="293">
        <v>3</v>
      </c>
    </row>
    <row r="61" spans="1:80" x14ac:dyDescent="0.2">
      <c r="A61" s="302"/>
      <c r="B61" s="309"/>
      <c r="C61" s="310" t="s">
        <v>154</v>
      </c>
      <c r="D61" s="311"/>
      <c r="E61" s="312">
        <v>2</v>
      </c>
      <c r="F61" s="313"/>
      <c r="G61" s="314"/>
      <c r="H61" s="315"/>
      <c r="I61" s="307"/>
      <c r="J61" s="316"/>
      <c r="K61" s="307"/>
      <c r="M61" s="308">
        <v>2</v>
      </c>
      <c r="O61" s="293"/>
    </row>
    <row r="62" spans="1:80" x14ac:dyDescent="0.2">
      <c r="A62" s="294">
        <v>10</v>
      </c>
      <c r="B62" s="295" t="s">
        <v>1243</v>
      </c>
      <c r="C62" s="296" t="s">
        <v>1244</v>
      </c>
      <c r="D62" s="297" t="s">
        <v>100</v>
      </c>
      <c r="E62" s="298">
        <v>2</v>
      </c>
      <c r="F62" s="298">
        <v>0</v>
      </c>
      <c r="G62" s="299">
        <f>E62*F62</f>
        <v>0</v>
      </c>
      <c r="H62" s="300">
        <v>0</v>
      </c>
      <c r="I62" s="301">
        <f>E62*H62</f>
        <v>0</v>
      </c>
      <c r="J62" s="300">
        <v>0</v>
      </c>
      <c r="K62" s="301">
        <f>E62*J62</f>
        <v>0</v>
      </c>
      <c r="O62" s="293">
        <v>2</v>
      </c>
      <c r="AA62" s="262">
        <v>1</v>
      </c>
      <c r="AB62" s="262">
        <v>1</v>
      </c>
      <c r="AC62" s="262">
        <v>1</v>
      </c>
      <c r="AZ62" s="262">
        <v>1</v>
      </c>
      <c r="BA62" s="262">
        <f>IF(AZ62=1,G62,0)</f>
        <v>0</v>
      </c>
      <c r="BB62" s="262">
        <f>IF(AZ62=2,G62,0)</f>
        <v>0</v>
      </c>
      <c r="BC62" s="262">
        <f>IF(AZ62=3,G62,0)</f>
        <v>0</v>
      </c>
      <c r="BD62" s="262">
        <f>IF(AZ62=4,G62,0)</f>
        <v>0</v>
      </c>
      <c r="BE62" s="262">
        <f>IF(AZ62=5,G62,0)</f>
        <v>0</v>
      </c>
      <c r="CA62" s="293">
        <v>1</v>
      </c>
      <c r="CB62" s="293">
        <v>1</v>
      </c>
    </row>
    <row r="63" spans="1:80" x14ac:dyDescent="0.2">
      <c r="A63" s="302"/>
      <c r="B63" s="303"/>
      <c r="C63" s="304" t="s">
        <v>1237</v>
      </c>
      <c r="D63" s="305"/>
      <c r="E63" s="305"/>
      <c r="F63" s="305"/>
      <c r="G63" s="306"/>
      <c r="I63" s="307"/>
      <c r="K63" s="307"/>
      <c r="L63" s="308" t="s">
        <v>1237</v>
      </c>
      <c r="O63" s="293">
        <v>3</v>
      </c>
    </row>
    <row r="64" spans="1:80" ht="33.75" x14ac:dyDescent="0.2">
      <c r="A64" s="302"/>
      <c r="B64" s="303"/>
      <c r="C64" s="304" t="s">
        <v>1245</v>
      </c>
      <c r="D64" s="305"/>
      <c r="E64" s="305"/>
      <c r="F64" s="305"/>
      <c r="G64" s="306"/>
      <c r="I64" s="307"/>
      <c r="K64" s="307"/>
      <c r="L64" s="308" t="s">
        <v>1245</v>
      </c>
      <c r="O64" s="293">
        <v>3</v>
      </c>
    </row>
    <row r="65" spans="1:57" x14ac:dyDescent="0.2">
      <c r="A65" s="302"/>
      <c r="B65" s="309"/>
      <c r="C65" s="310" t="s">
        <v>154</v>
      </c>
      <c r="D65" s="311"/>
      <c r="E65" s="312">
        <v>2</v>
      </c>
      <c r="F65" s="313"/>
      <c r="G65" s="314"/>
      <c r="H65" s="315"/>
      <c r="I65" s="307"/>
      <c r="J65" s="316"/>
      <c r="K65" s="307"/>
      <c r="M65" s="308">
        <v>2</v>
      </c>
      <c r="O65" s="293"/>
    </row>
    <row r="66" spans="1:57" x14ac:dyDescent="0.2">
      <c r="A66" s="317"/>
      <c r="B66" s="318" t="s">
        <v>101</v>
      </c>
      <c r="C66" s="319" t="s">
        <v>1187</v>
      </c>
      <c r="D66" s="320"/>
      <c r="E66" s="321"/>
      <c r="F66" s="322"/>
      <c r="G66" s="323">
        <f>SUM(G7:G65)</f>
        <v>0</v>
      </c>
      <c r="H66" s="324"/>
      <c r="I66" s="325">
        <f>SUM(I7:I65)</f>
        <v>0</v>
      </c>
      <c r="J66" s="324"/>
      <c r="K66" s="325">
        <f>SUM(K7:K65)</f>
        <v>0</v>
      </c>
      <c r="O66" s="293">
        <v>4</v>
      </c>
      <c r="BA66" s="326">
        <f>SUM(BA7:BA65)</f>
        <v>0</v>
      </c>
      <c r="BB66" s="326">
        <f>SUM(BB7:BB65)</f>
        <v>0</v>
      </c>
      <c r="BC66" s="326">
        <f>SUM(BC7:BC65)</f>
        <v>0</v>
      </c>
      <c r="BD66" s="326">
        <f>SUM(BD7:BD65)</f>
        <v>0</v>
      </c>
      <c r="BE66" s="326">
        <f>SUM(BE7:BE65)</f>
        <v>0</v>
      </c>
    </row>
    <row r="67" spans="1:57" x14ac:dyDescent="0.2">
      <c r="E67" s="262"/>
    </row>
    <row r="68" spans="1:57" x14ac:dyDescent="0.2">
      <c r="E68" s="262"/>
    </row>
    <row r="69" spans="1:57" x14ac:dyDescent="0.2">
      <c r="E69" s="262"/>
    </row>
    <row r="70" spans="1:57" x14ac:dyDescent="0.2">
      <c r="E70" s="262"/>
    </row>
    <row r="71" spans="1:57" x14ac:dyDescent="0.2">
      <c r="E71" s="262"/>
    </row>
    <row r="72" spans="1:57" x14ac:dyDescent="0.2">
      <c r="E72" s="262"/>
    </row>
    <row r="73" spans="1:57" x14ac:dyDescent="0.2">
      <c r="E73" s="262"/>
    </row>
    <row r="74" spans="1:57" x14ac:dyDescent="0.2">
      <c r="E74" s="262"/>
    </row>
    <row r="75" spans="1:57" x14ac:dyDescent="0.2">
      <c r="E75" s="262"/>
    </row>
    <row r="76" spans="1:57" x14ac:dyDescent="0.2">
      <c r="E76" s="262"/>
    </row>
    <row r="77" spans="1:57" x14ac:dyDescent="0.2">
      <c r="E77" s="262"/>
    </row>
    <row r="78" spans="1:57" x14ac:dyDescent="0.2">
      <c r="E78" s="262"/>
    </row>
    <row r="79" spans="1:57" x14ac:dyDescent="0.2">
      <c r="E79" s="262"/>
    </row>
    <row r="80" spans="1:57"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E87" s="262"/>
    </row>
    <row r="88" spans="1:7" x14ac:dyDescent="0.2">
      <c r="E88" s="262"/>
    </row>
    <row r="89" spans="1:7" x14ac:dyDescent="0.2">
      <c r="E89" s="262"/>
    </row>
    <row r="90" spans="1:7" x14ac:dyDescent="0.2">
      <c r="A90" s="316"/>
      <c r="B90" s="316"/>
      <c r="C90" s="316"/>
      <c r="D90" s="316"/>
      <c r="E90" s="316"/>
      <c r="F90" s="316"/>
      <c r="G90" s="316"/>
    </row>
    <row r="91" spans="1:7" x14ac:dyDescent="0.2">
      <c r="A91" s="316"/>
      <c r="B91" s="316"/>
      <c r="C91" s="316"/>
      <c r="D91" s="316"/>
      <c r="E91" s="316"/>
      <c r="F91" s="316"/>
      <c r="G91" s="316"/>
    </row>
    <row r="92" spans="1:7" x14ac:dyDescent="0.2">
      <c r="A92" s="316"/>
      <c r="B92" s="316"/>
      <c r="C92" s="316"/>
      <c r="D92" s="316"/>
      <c r="E92" s="316"/>
      <c r="F92" s="316"/>
      <c r="G92" s="316"/>
    </row>
    <row r="93" spans="1:7" x14ac:dyDescent="0.2">
      <c r="A93" s="316"/>
      <c r="B93" s="316"/>
      <c r="C93" s="316"/>
      <c r="D93" s="316"/>
      <c r="E93" s="316"/>
      <c r="F93" s="316"/>
      <c r="G93" s="316"/>
    </row>
    <row r="94" spans="1:7" x14ac:dyDescent="0.2">
      <c r="E94" s="262"/>
    </row>
    <row r="95" spans="1:7" x14ac:dyDescent="0.2">
      <c r="E95" s="262"/>
    </row>
    <row r="96" spans="1:7" x14ac:dyDescent="0.2">
      <c r="E96" s="262"/>
    </row>
    <row r="97" spans="5:5" x14ac:dyDescent="0.2">
      <c r="E97" s="262"/>
    </row>
    <row r="98" spans="5:5" x14ac:dyDescent="0.2">
      <c r="E98" s="262"/>
    </row>
    <row r="99" spans="5:5" x14ac:dyDescent="0.2">
      <c r="E99" s="262"/>
    </row>
    <row r="100" spans="5:5" x14ac:dyDescent="0.2">
      <c r="E100" s="262"/>
    </row>
    <row r="101" spans="5:5" x14ac:dyDescent="0.2">
      <c r="E101" s="262"/>
    </row>
    <row r="102" spans="5:5" x14ac:dyDescent="0.2">
      <c r="E102" s="262"/>
    </row>
    <row r="103" spans="5:5" x14ac:dyDescent="0.2">
      <c r="E103" s="262"/>
    </row>
    <row r="104" spans="5:5" x14ac:dyDescent="0.2">
      <c r="E104" s="262"/>
    </row>
    <row r="105" spans="5:5" x14ac:dyDescent="0.2">
      <c r="E105" s="262"/>
    </row>
    <row r="106" spans="5:5" x14ac:dyDescent="0.2">
      <c r="E106" s="262"/>
    </row>
    <row r="107" spans="5:5" x14ac:dyDescent="0.2">
      <c r="E107" s="262"/>
    </row>
    <row r="108" spans="5:5" x14ac:dyDescent="0.2">
      <c r="E108" s="262"/>
    </row>
    <row r="109" spans="5:5" x14ac:dyDescent="0.2">
      <c r="E109" s="262"/>
    </row>
    <row r="110" spans="5:5" x14ac:dyDescent="0.2">
      <c r="E110" s="262"/>
    </row>
    <row r="111" spans="5:5" x14ac:dyDescent="0.2">
      <c r="E111" s="262"/>
    </row>
    <row r="112" spans="5:5" x14ac:dyDescent="0.2">
      <c r="E112" s="262"/>
    </row>
    <row r="113" spans="1:7" x14ac:dyDescent="0.2">
      <c r="E113" s="262"/>
    </row>
    <row r="114" spans="1:7" x14ac:dyDescent="0.2">
      <c r="E114" s="262"/>
    </row>
    <row r="115" spans="1:7" x14ac:dyDescent="0.2">
      <c r="E115" s="262"/>
    </row>
    <row r="116" spans="1:7" x14ac:dyDescent="0.2">
      <c r="E116" s="262"/>
    </row>
    <row r="117" spans="1:7" x14ac:dyDescent="0.2">
      <c r="E117" s="262"/>
    </row>
    <row r="118" spans="1:7" x14ac:dyDescent="0.2">
      <c r="E118" s="262"/>
    </row>
    <row r="119" spans="1:7" x14ac:dyDescent="0.2">
      <c r="E119" s="262"/>
    </row>
    <row r="120" spans="1:7" x14ac:dyDescent="0.2">
      <c r="E120" s="262"/>
    </row>
    <row r="121" spans="1:7" x14ac:dyDescent="0.2">
      <c r="E121" s="262"/>
    </row>
    <row r="122" spans="1:7" x14ac:dyDescent="0.2">
      <c r="E122" s="262"/>
    </row>
    <row r="123" spans="1:7" x14ac:dyDescent="0.2">
      <c r="E123" s="262"/>
    </row>
    <row r="124" spans="1:7" x14ac:dyDescent="0.2">
      <c r="E124" s="262"/>
    </row>
    <row r="125" spans="1:7" x14ac:dyDescent="0.2">
      <c r="A125" s="327"/>
      <c r="B125" s="327"/>
    </row>
    <row r="126" spans="1:7" x14ac:dyDescent="0.2">
      <c r="A126" s="316"/>
      <c r="B126" s="316"/>
      <c r="C126" s="328"/>
      <c r="D126" s="328"/>
      <c r="E126" s="329"/>
      <c r="F126" s="328"/>
      <c r="G126" s="330"/>
    </row>
    <row r="127" spans="1:7" x14ac:dyDescent="0.2">
      <c r="A127" s="331"/>
      <c r="B127" s="331"/>
      <c r="C127" s="316"/>
      <c r="D127" s="316"/>
      <c r="E127" s="332"/>
      <c r="F127" s="316"/>
      <c r="G127" s="316"/>
    </row>
    <row r="128" spans="1:7" x14ac:dyDescent="0.2">
      <c r="A128" s="316"/>
      <c r="B128" s="316"/>
      <c r="C128" s="316"/>
      <c r="D128" s="316"/>
      <c r="E128" s="332"/>
      <c r="F128" s="316"/>
      <c r="G128" s="316"/>
    </row>
    <row r="129" spans="1:7" x14ac:dyDescent="0.2">
      <c r="A129" s="316"/>
      <c r="B129" s="316"/>
      <c r="C129" s="316"/>
      <c r="D129" s="316"/>
      <c r="E129" s="332"/>
      <c r="F129" s="316"/>
      <c r="G129" s="316"/>
    </row>
    <row r="130" spans="1:7" x14ac:dyDescent="0.2">
      <c r="A130" s="316"/>
      <c r="B130" s="316"/>
      <c r="C130" s="316"/>
      <c r="D130" s="316"/>
      <c r="E130" s="332"/>
      <c r="F130" s="316"/>
      <c r="G130" s="316"/>
    </row>
    <row r="131" spans="1:7" x14ac:dyDescent="0.2">
      <c r="A131" s="316"/>
      <c r="B131" s="316"/>
      <c r="C131" s="316"/>
      <c r="D131" s="316"/>
      <c r="E131" s="332"/>
      <c r="F131" s="316"/>
      <c r="G131" s="316"/>
    </row>
    <row r="132" spans="1:7" x14ac:dyDescent="0.2">
      <c r="A132" s="316"/>
      <c r="B132" s="316"/>
      <c r="C132" s="316"/>
      <c r="D132" s="316"/>
      <c r="E132" s="332"/>
      <c r="F132" s="316"/>
      <c r="G132" s="316"/>
    </row>
    <row r="133" spans="1:7" x14ac:dyDescent="0.2">
      <c r="A133" s="316"/>
      <c r="B133" s="316"/>
      <c r="C133" s="316"/>
      <c r="D133" s="316"/>
      <c r="E133" s="332"/>
      <c r="F133" s="316"/>
      <c r="G133" s="316"/>
    </row>
    <row r="134" spans="1:7" x14ac:dyDescent="0.2">
      <c r="A134" s="316"/>
      <c r="B134" s="316"/>
      <c r="C134" s="316"/>
      <c r="D134" s="316"/>
      <c r="E134" s="332"/>
      <c r="F134" s="316"/>
      <c r="G134" s="316"/>
    </row>
    <row r="135" spans="1:7" x14ac:dyDescent="0.2">
      <c r="A135" s="316"/>
      <c r="B135" s="316"/>
      <c r="C135" s="316"/>
      <c r="D135" s="316"/>
      <c r="E135" s="332"/>
      <c r="F135" s="316"/>
      <c r="G135" s="316"/>
    </row>
    <row r="136" spans="1:7" x14ac:dyDescent="0.2">
      <c r="A136" s="316"/>
      <c r="B136" s="316"/>
      <c r="C136" s="316"/>
      <c r="D136" s="316"/>
      <c r="E136" s="332"/>
      <c r="F136" s="316"/>
      <c r="G136" s="316"/>
    </row>
    <row r="137" spans="1:7" x14ac:dyDescent="0.2">
      <c r="A137" s="316"/>
      <c r="B137" s="316"/>
      <c r="C137" s="316"/>
      <c r="D137" s="316"/>
      <c r="E137" s="332"/>
      <c r="F137" s="316"/>
      <c r="G137" s="316"/>
    </row>
    <row r="138" spans="1:7" x14ac:dyDescent="0.2">
      <c r="A138" s="316"/>
      <c r="B138" s="316"/>
      <c r="C138" s="316"/>
      <c r="D138" s="316"/>
      <c r="E138" s="332"/>
      <c r="F138" s="316"/>
      <c r="G138" s="316"/>
    </row>
    <row r="139" spans="1:7" x14ac:dyDescent="0.2">
      <c r="A139" s="316"/>
      <c r="B139" s="316"/>
      <c r="C139" s="316"/>
      <c r="D139" s="316"/>
      <c r="E139" s="332"/>
      <c r="F139" s="316"/>
      <c r="G139" s="316"/>
    </row>
  </sheetData>
  <mergeCells count="52">
    <mergeCell ref="C64:G64"/>
    <mergeCell ref="C65:D65"/>
    <mergeCell ref="C56:G56"/>
    <mergeCell ref="C57:D57"/>
    <mergeCell ref="C59:G59"/>
    <mergeCell ref="C60:G60"/>
    <mergeCell ref="C61:D61"/>
    <mergeCell ref="C63:G63"/>
    <mergeCell ref="C49:D49"/>
    <mergeCell ref="C50:D50"/>
    <mergeCell ref="C51:D51"/>
    <mergeCell ref="C52:D52"/>
    <mergeCell ref="C53:D53"/>
    <mergeCell ref="C55:G55"/>
    <mergeCell ref="C43:G43"/>
    <mergeCell ref="C44:G44"/>
    <mergeCell ref="C45:G45"/>
    <mergeCell ref="C46:G46"/>
    <mergeCell ref="C47:G47"/>
    <mergeCell ref="C48:D48"/>
    <mergeCell ref="C36:G36"/>
    <mergeCell ref="C37:G37"/>
    <mergeCell ref="C38:G38"/>
    <mergeCell ref="C39:G39"/>
    <mergeCell ref="C40:G40"/>
    <mergeCell ref="C41:G41"/>
    <mergeCell ref="C30:G30"/>
    <mergeCell ref="C31:G31"/>
    <mergeCell ref="C32:G32"/>
    <mergeCell ref="C33:G33"/>
    <mergeCell ref="C34:G34"/>
    <mergeCell ref="C35:G35"/>
    <mergeCell ref="C20:G20"/>
    <mergeCell ref="C24:G24"/>
    <mergeCell ref="C26:G26"/>
    <mergeCell ref="C27:G27"/>
    <mergeCell ref="C28:G28"/>
    <mergeCell ref="C29:G29"/>
    <mergeCell ref="C13:G13"/>
    <mergeCell ref="C14:G14"/>
    <mergeCell ref="C15:G15"/>
    <mergeCell ref="C16:G16"/>
    <mergeCell ref="C17:G17"/>
    <mergeCell ref="C18:G18"/>
    <mergeCell ref="A1:G1"/>
    <mergeCell ref="A3:B3"/>
    <mergeCell ref="A4:B4"/>
    <mergeCell ref="E4:G4"/>
    <mergeCell ref="C9:G9"/>
    <mergeCell ref="C10:G10"/>
    <mergeCell ref="C11:G11"/>
    <mergeCell ref="C12:G12"/>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154</v>
      </c>
      <c r="D2" s="106" t="s">
        <v>155</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107</v>
      </c>
      <c r="B5" s="119"/>
      <c r="C5" s="120" t="s">
        <v>108</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'00 2 Rek'!E8</f>
        <v>0</v>
      </c>
      <c r="D15" s="161" t="str">
        <f>'00 2 Rek'!A13</f>
        <v>Ztížené výrobní podmínky</v>
      </c>
      <c r="E15" s="162"/>
      <c r="F15" s="163"/>
      <c r="G15" s="160">
        <f>'00 2 Rek'!I13</f>
        <v>0</v>
      </c>
    </row>
    <row r="16" spans="1:57" ht="15.95" customHeight="1" x14ac:dyDescent="0.2">
      <c r="A16" s="158" t="s">
        <v>52</v>
      </c>
      <c r="B16" s="159" t="s">
        <v>53</v>
      </c>
      <c r="C16" s="160">
        <f>'00 2 Rek'!F8</f>
        <v>0</v>
      </c>
      <c r="D16" s="110" t="str">
        <f>'00 2 Rek'!A14</f>
        <v>Oborová přirážka</v>
      </c>
      <c r="E16" s="164"/>
      <c r="F16" s="165"/>
      <c r="G16" s="160">
        <f>'00 2 Rek'!I14</f>
        <v>0</v>
      </c>
    </row>
    <row r="17" spans="1:7" ht="15.95" customHeight="1" x14ac:dyDescent="0.2">
      <c r="A17" s="158" t="s">
        <v>54</v>
      </c>
      <c r="B17" s="159" t="s">
        <v>55</v>
      </c>
      <c r="C17" s="160">
        <f>'00 2 Rek'!H8</f>
        <v>0</v>
      </c>
      <c r="D17" s="110" t="str">
        <f>'00 2 Rek'!A15</f>
        <v>Přesun stavebních kapacit</v>
      </c>
      <c r="E17" s="164"/>
      <c r="F17" s="165"/>
      <c r="G17" s="160">
        <f>'00 2 Rek'!I15</f>
        <v>0</v>
      </c>
    </row>
    <row r="18" spans="1:7" ht="15.95" customHeight="1" x14ac:dyDescent="0.2">
      <c r="A18" s="166" t="s">
        <v>56</v>
      </c>
      <c r="B18" s="167" t="s">
        <v>57</v>
      </c>
      <c r="C18" s="160">
        <f>'00 2 Rek'!G8</f>
        <v>0</v>
      </c>
      <c r="D18" s="110" t="str">
        <f>'00 2 Rek'!A16</f>
        <v>Mimostaveništní doprava</v>
      </c>
      <c r="E18" s="164"/>
      <c r="F18" s="165"/>
      <c r="G18" s="160">
        <f>'00 2 Rek'!I16</f>
        <v>0</v>
      </c>
    </row>
    <row r="19" spans="1:7" ht="15.95" customHeight="1" x14ac:dyDescent="0.2">
      <c r="A19" s="168" t="s">
        <v>58</v>
      </c>
      <c r="B19" s="159"/>
      <c r="C19" s="160">
        <f>SUM(C15:C18)</f>
        <v>0</v>
      </c>
      <c r="D19" s="110" t="str">
        <f>'00 2 Rek'!A17</f>
        <v>Zařízení staveniště</v>
      </c>
      <c r="E19" s="164"/>
      <c r="F19" s="165"/>
      <c r="G19" s="160">
        <f>'00 2 Rek'!I17</f>
        <v>0</v>
      </c>
    </row>
    <row r="20" spans="1:7" ht="15.95" customHeight="1" x14ac:dyDescent="0.2">
      <c r="A20" s="168"/>
      <c r="B20" s="159"/>
      <c r="C20" s="160"/>
      <c r="D20" s="110" t="str">
        <f>'00 2 Rek'!A18</f>
        <v>Provoz investora</v>
      </c>
      <c r="E20" s="164"/>
      <c r="F20" s="165"/>
      <c r="G20" s="160">
        <f>'00 2 Rek'!I18</f>
        <v>0</v>
      </c>
    </row>
    <row r="21" spans="1:7" ht="15.95" customHeight="1" x14ac:dyDescent="0.2">
      <c r="A21" s="168" t="s">
        <v>29</v>
      </c>
      <c r="B21" s="159"/>
      <c r="C21" s="160">
        <f>'00 2 Rek'!I8</f>
        <v>0</v>
      </c>
      <c r="D21" s="110" t="str">
        <f>'00 2 Rek'!A19</f>
        <v>Kompletační činnost (IČD)</v>
      </c>
      <c r="E21" s="164"/>
      <c r="F21" s="165"/>
      <c r="G21" s="160">
        <f>'00 2 Rek'!I19</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'00 2 Rek'!H21</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1247</v>
      </c>
      <c r="D2" s="106" t="s">
        <v>1248</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1149</v>
      </c>
      <c r="B5" s="119"/>
      <c r="C5" s="120" t="s">
        <v>1150</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'S03 03-03 Rek'!E14</f>
        <v>0</v>
      </c>
      <c r="D15" s="161" t="str">
        <f>'S03 03-03 Rek'!A19</f>
        <v>Ztížené výrobní podmínky</v>
      </c>
      <c r="E15" s="162"/>
      <c r="F15" s="163"/>
      <c r="G15" s="160">
        <f>'S03 03-03 Rek'!I19</f>
        <v>0</v>
      </c>
    </row>
    <row r="16" spans="1:57" ht="15.95" customHeight="1" x14ac:dyDescent="0.2">
      <c r="A16" s="158" t="s">
        <v>52</v>
      </c>
      <c r="B16" s="159" t="s">
        <v>53</v>
      </c>
      <c r="C16" s="160">
        <f>'S03 03-03 Rek'!F14</f>
        <v>0</v>
      </c>
      <c r="D16" s="110" t="str">
        <f>'S03 03-03 Rek'!A20</f>
        <v>Oborová přirážka</v>
      </c>
      <c r="E16" s="164"/>
      <c r="F16" s="165"/>
      <c r="G16" s="160">
        <f>'S03 03-03 Rek'!I20</f>
        <v>0</v>
      </c>
    </row>
    <row r="17" spans="1:7" ht="15.95" customHeight="1" x14ac:dyDescent="0.2">
      <c r="A17" s="158" t="s">
        <v>54</v>
      </c>
      <c r="B17" s="159" t="s">
        <v>55</v>
      </c>
      <c r="C17" s="160">
        <f>'S03 03-03 Rek'!H14</f>
        <v>0</v>
      </c>
      <c r="D17" s="110" t="str">
        <f>'S03 03-03 Rek'!A21</f>
        <v>Přesun stavebních kapacit</v>
      </c>
      <c r="E17" s="164"/>
      <c r="F17" s="165"/>
      <c r="G17" s="160">
        <f>'S03 03-03 Rek'!I21</f>
        <v>0</v>
      </c>
    </row>
    <row r="18" spans="1:7" ht="15.95" customHeight="1" x14ac:dyDescent="0.2">
      <c r="A18" s="166" t="s">
        <v>56</v>
      </c>
      <c r="B18" s="167" t="s">
        <v>57</v>
      </c>
      <c r="C18" s="160">
        <f>'S03 03-03 Rek'!G14</f>
        <v>0</v>
      </c>
      <c r="D18" s="110" t="str">
        <f>'S03 03-03 Rek'!A22</f>
        <v>Mimostaveništní doprava</v>
      </c>
      <c r="E18" s="164"/>
      <c r="F18" s="165"/>
      <c r="G18" s="160">
        <f>'S03 03-03 Rek'!I22</f>
        <v>0</v>
      </c>
    </row>
    <row r="19" spans="1:7" ht="15.95" customHeight="1" x14ac:dyDescent="0.2">
      <c r="A19" s="168" t="s">
        <v>58</v>
      </c>
      <c r="B19" s="159"/>
      <c r="C19" s="160">
        <f>SUM(C15:C18)</f>
        <v>0</v>
      </c>
      <c r="D19" s="110" t="str">
        <f>'S03 03-03 Rek'!A23</f>
        <v>Zařízení staveniště</v>
      </c>
      <c r="E19" s="164"/>
      <c r="F19" s="165"/>
      <c r="G19" s="160">
        <f>'S03 03-03 Rek'!I23</f>
        <v>0</v>
      </c>
    </row>
    <row r="20" spans="1:7" ht="15.95" customHeight="1" x14ac:dyDescent="0.2">
      <c r="A20" s="168"/>
      <c r="B20" s="159"/>
      <c r="C20" s="160"/>
      <c r="D20" s="110" t="str">
        <f>'S03 03-03 Rek'!A24</f>
        <v>Provoz investora</v>
      </c>
      <c r="E20" s="164"/>
      <c r="F20" s="165"/>
      <c r="G20" s="160">
        <f>'S03 03-03 Rek'!I24</f>
        <v>0</v>
      </c>
    </row>
    <row r="21" spans="1:7" ht="15.95" customHeight="1" x14ac:dyDescent="0.2">
      <c r="A21" s="168" t="s">
        <v>29</v>
      </c>
      <c r="B21" s="159"/>
      <c r="C21" s="160">
        <f>'S03 03-03 Rek'!I14</f>
        <v>0</v>
      </c>
      <c r="D21" s="110" t="str">
        <f>'S03 03-03 Rek'!A25</f>
        <v>Kompletační činnost (IČD)</v>
      </c>
      <c r="E21" s="164"/>
      <c r="F21" s="165"/>
      <c r="G21" s="160">
        <f>'S03 03-03 Rek'!I25</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'S03 03-03 Rek'!H27</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4"/>
  <dimension ref="A1:BE78"/>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1247</v>
      </c>
      <c r="I1" s="213"/>
    </row>
    <row r="2" spans="1:57" ht="13.5" thickBot="1" x14ac:dyDescent="0.25">
      <c r="A2" s="214" t="s">
        <v>76</v>
      </c>
      <c r="B2" s="215"/>
      <c r="C2" s="216" t="s">
        <v>1151</v>
      </c>
      <c r="D2" s="217"/>
      <c r="E2" s="218"/>
      <c r="F2" s="217"/>
      <c r="G2" s="219" t="s">
        <v>1248</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'S03 03-03 Pol'!B7</f>
        <v>61</v>
      </c>
      <c r="B7" s="70" t="str">
        <f>'S03 03-03 Pol'!C7</f>
        <v>Upravy povrchů vnitřní</v>
      </c>
      <c r="D7" s="231"/>
      <c r="E7" s="334">
        <f>'S03 03-03 Pol'!BA10</f>
        <v>0</v>
      </c>
      <c r="F7" s="335">
        <f>'S03 03-03 Pol'!BB10</f>
        <v>0</v>
      </c>
      <c r="G7" s="335">
        <f>'S03 03-03 Pol'!BC10</f>
        <v>0</v>
      </c>
      <c r="H7" s="335">
        <f>'S03 03-03 Pol'!BD10</f>
        <v>0</v>
      </c>
      <c r="I7" s="336">
        <f>'S03 03-03 Pol'!BE10</f>
        <v>0</v>
      </c>
    </row>
    <row r="8" spans="1:57" s="138" customFormat="1" x14ac:dyDescent="0.2">
      <c r="A8" s="333" t="str">
        <f>'S03 03-03 Pol'!B11</f>
        <v>97</v>
      </c>
      <c r="B8" s="70" t="str">
        <f>'S03 03-03 Pol'!C11</f>
        <v>Prorážení otvorů</v>
      </c>
      <c r="D8" s="231"/>
      <c r="E8" s="334">
        <f>'S03 03-03 Pol'!BA17</f>
        <v>0</v>
      </c>
      <c r="F8" s="335">
        <f>'S03 03-03 Pol'!BB17</f>
        <v>0</v>
      </c>
      <c r="G8" s="335">
        <f>'S03 03-03 Pol'!BC17</f>
        <v>0</v>
      </c>
      <c r="H8" s="335">
        <f>'S03 03-03 Pol'!BD17</f>
        <v>0</v>
      </c>
      <c r="I8" s="336">
        <f>'S03 03-03 Pol'!BE17</f>
        <v>0</v>
      </c>
    </row>
    <row r="9" spans="1:57" s="138" customFormat="1" x14ac:dyDescent="0.2">
      <c r="A9" s="333" t="str">
        <f>'S03 03-03 Pol'!B18</f>
        <v>99</v>
      </c>
      <c r="B9" s="70" t="str">
        <f>'S03 03-03 Pol'!C18</f>
        <v>Staveništní přesun hmot</v>
      </c>
      <c r="D9" s="231"/>
      <c r="E9" s="334">
        <f>'S03 03-03 Pol'!BA20</f>
        <v>0</v>
      </c>
      <c r="F9" s="335">
        <f>'S03 03-03 Pol'!BB20</f>
        <v>0</v>
      </c>
      <c r="G9" s="335">
        <f>'S03 03-03 Pol'!BC20</f>
        <v>0</v>
      </c>
      <c r="H9" s="335">
        <f>'S03 03-03 Pol'!BD20</f>
        <v>0</v>
      </c>
      <c r="I9" s="336">
        <f>'S03 03-03 Pol'!BE20</f>
        <v>0</v>
      </c>
    </row>
    <row r="10" spans="1:57" s="138" customFormat="1" x14ac:dyDescent="0.2">
      <c r="A10" s="333" t="str">
        <f>'S03 03-03 Pol'!B21</f>
        <v>M21</v>
      </c>
      <c r="B10" s="70" t="str">
        <f>'S03 03-03 Pol'!C21</f>
        <v>Elektromontáže</v>
      </c>
      <c r="D10" s="231"/>
      <c r="E10" s="334">
        <f>'S03 03-03 Pol'!BA41</f>
        <v>0</v>
      </c>
      <c r="F10" s="335">
        <f>'S03 03-03 Pol'!BB41</f>
        <v>0</v>
      </c>
      <c r="G10" s="335">
        <f>'S03 03-03 Pol'!BC41</f>
        <v>0</v>
      </c>
      <c r="H10" s="335">
        <f>'S03 03-03 Pol'!BD41</f>
        <v>0</v>
      </c>
      <c r="I10" s="336">
        <f>'S03 03-03 Pol'!BE41</f>
        <v>0</v>
      </c>
    </row>
    <row r="11" spans="1:57" s="138" customFormat="1" x14ac:dyDescent="0.2">
      <c r="A11" s="333" t="str">
        <f>'S03 03-03 Pol'!B42</f>
        <v>M22</v>
      </c>
      <c r="B11" s="70" t="str">
        <f>'S03 03-03 Pol'!C42</f>
        <v>Montáž sdělovací a zabezp. techniky</v>
      </c>
      <c r="D11" s="231"/>
      <c r="E11" s="334">
        <f>'S03 03-03 Pol'!BA46</f>
        <v>0</v>
      </c>
      <c r="F11" s="335">
        <f>'S03 03-03 Pol'!BB46</f>
        <v>0</v>
      </c>
      <c r="G11" s="335">
        <f>'S03 03-03 Pol'!BC46</f>
        <v>0</v>
      </c>
      <c r="H11" s="335">
        <f>'S03 03-03 Pol'!BD46</f>
        <v>0</v>
      </c>
      <c r="I11" s="336">
        <f>'S03 03-03 Pol'!BE46</f>
        <v>0</v>
      </c>
    </row>
    <row r="12" spans="1:57" s="138" customFormat="1" x14ac:dyDescent="0.2">
      <c r="A12" s="333" t="str">
        <f>'S03 03-03 Pol'!B47</f>
        <v>M46</v>
      </c>
      <c r="B12" s="70" t="str">
        <f>'S03 03-03 Pol'!C47</f>
        <v>Zemní práce při montážích</v>
      </c>
      <c r="D12" s="231"/>
      <c r="E12" s="334">
        <f>'S03 03-03 Pol'!BA64</f>
        <v>0</v>
      </c>
      <c r="F12" s="335">
        <f>'S03 03-03 Pol'!BB64</f>
        <v>0</v>
      </c>
      <c r="G12" s="335">
        <f>'S03 03-03 Pol'!BC64</f>
        <v>0</v>
      </c>
      <c r="H12" s="335">
        <f>'S03 03-03 Pol'!BD64</f>
        <v>0</v>
      </c>
      <c r="I12" s="336">
        <f>'S03 03-03 Pol'!BE64</f>
        <v>0</v>
      </c>
    </row>
    <row r="13" spans="1:57" s="138" customFormat="1" ht="13.5" thickBot="1" x14ac:dyDescent="0.25">
      <c r="A13" s="333" t="str">
        <f>'S03 03-03 Pol'!B65</f>
        <v>D96</v>
      </c>
      <c r="B13" s="70" t="str">
        <f>'S03 03-03 Pol'!C65</f>
        <v>Přesuny suti a vybouraných hmot</v>
      </c>
      <c r="D13" s="231"/>
      <c r="E13" s="334">
        <f>'S03 03-03 Pol'!BA70</f>
        <v>0</v>
      </c>
      <c r="F13" s="335">
        <f>'S03 03-03 Pol'!BB70</f>
        <v>0</v>
      </c>
      <c r="G13" s="335">
        <f>'S03 03-03 Pol'!BC70</f>
        <v>0</v>
      </c>
      <c r="H13" s="335">
        <f>'S03 03-03 Pol'!BD70</f>
        <v>0</v>
      </c>
      <c r="I13" s="336">
        <f>'S03 03-03 Pol'!BE70</f>
        <v>0</v>
      </c>
    </row>
    <row r="14" spans="1:57" s="14" customFormat="1" ht="13.5" thickBot="1" x14ac:dyDescent="0.25">
      <c r="A14" s="232"/>
      <c r="B14" s="233" t="s">
        <v>79</v>
      </c>
      <c r="C14" s="233"/>
      <c r="D14" s="234"/>
      <c r="E14" s="235">
        <f>SUM(E7:E13)</f>
        <v>0</v>
      </c>
      <c r="F14" s="236">
        <f>SUM(F7:F13)</f>
        <v>0</v>
      </c>
      <c r="G14" s="236">
        <f>SUM(G7:G13)</f>
        <v>0</v>
      </c>
      <c r="H14" s="236">
        <f>SUM(H7:H13)</f>
        <v>0</v>
      </c>
      <c r="I14" s="237">
        <f>SUM(I7:I13)</f>
        <v>0</v>
      </c>
    </row>
    <row r="15" spans="1:57" x14ac:dyDescent="0.2">
      <c r="A15" s="138"/>
      <c r="B15" s="138"/>
      <c r="C15" s="138"/>
      <c r="D15" s="138"/>
      <c r="E15" s="138"/>
      <c r="F15" s="138"/>
      <c r="G15" s="138"/>
      <c r="H15" s="138"/>
      <c r="I15" s="138"/>
    </row>
    <row r="16" spans="1:57" ht="19.5" customHeight="1" x14ac:dyDescent="0.25">
      <c r="A16" s="223" t="s">
        <v>80</v>
      </c>
      <c r="B16" s="223"/>
      <c r="C16" s="223"/>
      <c r="D16" s="223"/>
      <c r="E16" s="223"/>
      <c r="F16" s="223"/>
      <c r="G16" s="238"/>
      <c r="H16" s="223"/>
      <c r="I16" s="223"/>
      <c r="BA16" s="144"/>
      <c r="BB16" s="144"/>
      <c r="BC16" s="144"/>
      <c r="BD16" s="144"/>
      <c r="BE16" s="144"/>
    </row>
    <row r="17" spans="1:53" ht="13.5" thickBot="1" x14ac:dyDescent="0.25"/>
    <row r="18" spans="1:53" x14ac:dyDescent="0.2">
      <c r="A18" s="176" t="s">
        <v>81</v>
      </c>
      <c r="B18" s="177"/>
      <c r="C18" s="177"/>
      <c r="D18" s="239"/>
      <c r="E18" s="240" t="s">
        <v>82</v>
      </c>
      <c r="F18" s="241" t="s">
        <v>12</v>
      </c>
      <c r="G18" s="242" t="s">
        <v>83</v>
      </c>
      <c r="H18" s="243"/>
      <c r="I18" s="244" t="s">
        <v>82</v>
      </c>
    </row>
    <row r="19" spans="1:53" x14ac:dyDescent="0.2">
      <c r="A19" s="168" t="s">
        <v>145</v>
      </c>
      <c r="B19" s="159"/>
      <c r="C19" s="159"/>
      <c r="D19" s="245"/>
      <c r="E19" s="246"/>
      <c r="F19" s="247"/>
      <c r="G19" s="248">
        <v>0</v>
      </c>
      <c r="H19" s="249"/>
      <c r="I19" s="250">
        <f>E19+F19*G19/100</f>
        <v>0</v>
      </c>
      <c r="BA19" s="1">
        <v>0</v>
      </c>
    </row>
    <row r="20" spans="1:53" x14ac:dyDescent="0.2">
      <c r="A20" s="168" t="s">
        <v>146</v>
      </c>
      <c r="B20" s="159"/>
      <c r="C20" s="159"/>
      <c r="D20" s="245"/>
      <c r="E20" s="246"/>
      <c r="F20" s="247"/>
      <c r="G20" s="248">
        <v>0</v>
      </c>
      <c r="H20" s="249"/>
      <c r="I20" s="250">
        <f>E20+F20*G20/100</f>
        <v>0</v>
      </c>
      <c r="BA20" s="1">
        <v>0</v>
      </c>
    </row>
    <row r="21" spans="1:53" x14ac:dyDescent="0.2">
      <c r="A21" s="168" t="s">
        <v>147</v>
      </c>
      <c r="B21" s="159"/>
      <c r="C21" s="159"/>
      <c r="D21" s="245"/>
      <c r="E21" s="246"/>
      <c r="F21" s="247"/>
      <c r="G21" s="248">
        <v>0</v>
      </c>
      <c r="H21" s="249"/>
      <c r="I21" s="250">
        <f>E21+F21*G21/100</f>
        <v>0</v>
      </c>
      <c r="BA21" s="1">
        <v>0</v>
      </c>
    </row>
    <row r="22" spans="1:53" x14ac:dyDescent="0.2">
      <c r="A22" s="168" t="s">
        <v>148</v>
      </c>
      <c r="B22" s="159"/>
      <c r="C22" s="159"/>
      <c r="D22" s="245"/>
      <c r="E22" s="246"/>
      <c r="F22" s="247"/>
      <c r="G22" s="248">
        <v>0</v>
      </c>
      <c r="H22" s="249"/>
      <c r="I22" s="250">
        <f>E22+F22*G22/100</f>
        <v>0</v>
      </c>
      <c r="BA22" s="1">
        <v>0</v>
      </c>
    </row>
    <row r="23" spans="1:53" x14ac:dyDescent="0.2">
      <c r="A23" s="168" t="s">
        <v>149</v>
      </c>
      <c r="B23" s="159"/>
      <c r="C23" s="159"/>
      <c r="D23" s="245"/>
      <c r="E23" s="246"/>
      <c r="F23" s="247"/>
      <c r="G23" s="248">
        <v>0</v>
      </c>
      <c r="H23" s="249"/>
      <c r="I23" s="250">
        <f>E23+F23*G23/100</f>
        <v>0</v>
      </c>
      <c r="BA23" s="1">
        <v>1</v>
      </c>
    </row>
    <row r="24" spans="1:53" x14ac:dyDescent="0.2">
      <c r="A24" s="168" t="s">
        <v>150</v>
      </c>
      <c r="B24" s="159"/>
      <c r="C24" s="159"/>
      <c r="D24" s="245"/>
      <c r="E24" s="246"/>
      <c r="F24" s="247"/>
      <c r="G24" s="248">
        <v>0</v>
      </c>
      <c r="H24" s="249"/>
      <c r="I24" s="250">
        <f>E24+F24*G24/100</f>
        <v>0</v>
      </c>
      <c r="BA24" s="1">
        <v>1</v>
      </c>
    </row>
    <row r="25" spans="1:53" x14ac:dyDescent="0.2">
      <c r="A25" s="168" t="s">
        <v>151</v>
      </c>
      <c r="B25" s="159"/>
      <c r="C25" s="159"/>
      <c r="D25" s="245"/>
      <c r="E25" s="246"/>
      <c r="F25" s="247"/>
      <c r="G25" s="248">
        <v>0</v>
      </c>
      <c r="H25" s="249"/>
      <c r="I25" s="250">
        <f>E25+F25*G25/100</f>
        <v>0</v>
      </c>
      <c r="BA25" s="1">
        <v>2</v>
      </c>
    </row>
    <row r="26" spans="1:53" x14ac:dyDescent="0.2">
      <c r="A26" s="168" t="s">
        <v>152</v>
      </c>
      <c r="B26" s="159"/>
      <c r="C26" s="159"/>
      <c r="D26" s="245"/>
      <c r="E26" s="246"/>
      <c r="F26" s="247"/>
      <c r="G26" s="248">
        <v>0</v>
      </c>
      <c r="H26" s="249"/>
      <c r="I26" s="250">
        <f>E26+F26*G26/100</f>
        <v>0</v>
      </c>
      <c r="BA26" s="1">
        <v>2</v>
      </c>
    </row>
    <row r="27" spans="1:53" ht="13.5" thickBot="1" x14ac:dyDescent="0.25">
      <c r="A27" s="251"/>
      <c r="B27" s="252" t="s">
        <v>84</v>
      </c>
      <c r="C27" s="253"/>
      <c r="D27" s="254"/>
      <c r="E27" s="255"/>
      <c r="F27" s="256"/>
      <c r="G27" s="256"/>
      <c r="H27" s="257">
        <f>SUM(I19:I26)</f>
        <v>0</v>
      </c>
      <c r="I27" s="258"/>
    </row>
    <row r="29" spans="1:53" x14ac:dyDescent="0.2">
      <c r="B29" s="14"/>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row r="78" spans="6:9" x14ac:dyDescent="0.2">
      <c r="F78" s="259"/>
      <c r="G78" s="260"/>
      <c r="H78" s="260"/>
      <c r="I78" s="54"/>
    </row>
  </sheetData>
  <mergeCells count="4">
    <mergeCell ref="A1:B1"/>
    <mergeCell ref="A2:B2"/>
    <mergeCell ref="G2:I2"/>
    <mergeCell ref="H27:I27"/>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B143"/>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'S03 03-03 Rek'!H1</f>
        <v>03-03</v>
      </c>
      <c r="G3" s="269"/>
    </row>
    <row r="4" spans="1:80" ht="13.5" thickBot="1" x14ac:dyDescent="0.25">
      <c r="A4" s="270" t="s">
        <v>76</v>
      </c>
      <c r="B4" s="215"/>
      <c r="C4" s="216" t="s">
        <v>1151</v>
      </c>
      <c r="D4" s="271"/>
      <c r="E4" s="272" t="str">
        <f>'S03 03-03 Rek'!G2</f>
        <v>Elektoinstalace SO 3</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286</v>
      </c>
      <c r="C7" s="285" t="s">
        <v>287</v>
      </c>
      <c r="D7" s="286"/>
      <c r="E7" s="287"/>
      <c r="F7" s="287"/>
      <c r="G7" s="288"/>
      <c r="H7" s="289"/>
      <c r="I7" s="290"/>
      <c r="J7" s="291"/>
      <c r="K7" s="292"/>
      <c r="O7" s="293">
        <v>1</v>
      </c>
    </row>
    <row r="8" spans="1:80" x14ac:dyDescent="0.2">
      <c r="A8" s="294">
        <v>1</v>
      </c>
      <c r="B8" s="295" t="s">
        <v>289</v>
      </c>
      <c r="C8" s="296" t="s">
        <v>290</v>
      </c>
      <c r="D8" s="297" t="s">
        <v>195</v>
      </c>
      <c r="E8" s="298">
        <v>0.3</v>
      </c>
      <c r="F8" s="298">
        <v>0</v>
      </c>
      <c r="G8" s="299">
        <f>E8*F8</f>
        <v>0</v>
      </c>
      <c r="H8" s="300">
        <v>0.10712000000000001</v>
      </c>
      <c r="I8" s="301">
        <f>E8*H8</f>
        <v>3.2135999999999998E-2</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291</v>
      </c>
      <c r="D9" s="311"/>
      <c r="E9" s="312">
        <v>0.3</v>
      </c>
      <c r="F9" s="313"/>
      <c r="G9" s="314"/>
      <c r="H9" s="315"/>
      <c r="I9" s="307"/>
      <c r="J9" s="316"/>
      <c r="K9" s="307"/>
      <c r="M9" s="308" t="s">
        <v>291</v>
      </c>
      <c r="O9" s="293"/>
    </row>
    <row r="10" spans="1:80" x14ac:dyDescent="0.2">
      <c r="A10" s="317"/>
      <c r="B10" s="318" t="s">
        <v>101</v>
      </c>
      <c r="C10" s="319" t="s">
        <v>288</v>
      </c>
      <c r="D10" s="320"/>
      <c r="E10" s="321"/>
      <c r="F10" s="322"/>
      <c r="G10" s="323">
        <f>SUM(G7:G9)</f>
        <v>0</v>
      </c>
      <c r="H10" s="324"/>
      <c r="I10" s="325">
        <f>SUM(I7:I9)</f>
        <v>3.2135999999999998E-2</v>
      </c>
      <c r="J10" s="324"/>
      <c r="K10" s="325">
        <f>SUM(K7:K9)</f>
        <v>0</v>
      </c>
      <c r="O10" s="293">
        <v>4</v>
      </c>
      <c r="BA10" s="326">
        <f>SUM(BA7:BA9)</f>
        <v>0</v>
      </c>
      <c r="BB10" s="326">
        <f>SUM(BB7:BB9)</f>
        <v>0</v>
      </c>
      <c r="BC10" s="326">
        <f>SUM(BC7:BC9)</f>
        <v>0</v>
      </c>
      <c r="BD10" s="326">
        <f>SUM(BD7:BD9)</f>
        <v>0</v>
      </c>
      <c r="BE10" s="326">
        <f>SUM(BE7:BE9)</f>
        <v>0</v>
      </c>
    </row>
    <row r="11" spans="1:80" x14ac:dyDescent="0.2">
      <c r="A11" s="283" t="s">
        <v>97</v>
      </c>
      <c r="B11" s="284" t="s">
        <v>292</v>
      </c>
      <c r="C11" s="285" t="s">
        <v>293</v>
      </c>
      <c r="D11" s="286"/>
      <c r="E11" s="287"/>
      <c r="F11" s="287"/>
      <c r="G11" s="288"/>
      <c r="H11" s="289"/>
      <c r="I11" s="290"/>
      <c r="J11" s="291"/>
      <c r="K11" s="292"/>
      <c r="O11" s="293">
        <v>1</v>
      </c>
    </row>
    <row r="12" spans="1:80" x14ac:dyDescent="0.2">
      <c r="A12" s="294">
        <v>2</v>
      </c>
      <c r="B12" s="295" t="s">
        <v>295</v>
      </c>
      <c r="C12" s="296" t="s">
        <v>296</v>
      </c>
      <c r="D12" s="297" t="s">
        <v>265</v>
      </c>
      <c r="E12" s="298">
        <v>2</v>
      </c>
      <c r="F12" s="298">
        <v>0</v>
      </c>
      <c r="G12" s="299">
        <f>E12*F12</f>
        <v>0</v>
      </c>
      <c r="H12" s="300">
        <v>0</v>
      </c>
      <c r="I12" s="301">
        <f>E12*H12</f>
        <v>0</v>
      </c>
      <c r="J12" s="300">
        <v>-1E-3</v>
      </c>
      <c r="K12" s="301">
        <f>E12*J12</f>
        <v>-2E-3</v>
      </c>
      <c r="O12" s="293">
        <v>2</v>
      </c>
      <c r="AA12" s="262">
        <v>1</v>
      </c>
      <c r="AB12" s="262">
        <v>1</v>
      </c>
      <c r="AC12" s="262">
        <v>1</v>
      </c>
      <c r="AZ12" s="262">
        <v>1</v>
      </c>
      <c r="BA12" s="262">
        <f>IF(AZ12=1,G12,0)</f>
        <v>0</v>
      </c>
      <c r="BB12" s="262">
        <f>IF(AZ12=2,G12,0)</f>
        <v>0</v>
      </c>
      <c r="BC12" s="262">
        <f>IF(AZ12=3,G12,0)</f>
        <v>0</v>
      </c>
      <c r="BD12" s="262">
        <f>IF(AZ12=4,G12,0)</f>
        <v>0</v>
      </c>
      <c r="BE12" s="262">
        <f>IF(AZ12=5,G12,0)</f>
        <v>0</v>
      </c>
      <c r="CA12" s="293">
        <v>1</v>
      </c>
      <c r="CB12" s="293">
        <v>1</v>
      </c>
    </row>
    <row r="13" spans="1:80" x14ac:dyDescent="0.2">
      <c r="A13" s="302"/>
      <c r="B13" s="309"/>
      <c r="C13" s="310" t="s">
        <v>154</v>
      </c>
      <c r="D13" s="311"/>
      <c r="E13" s="312">
        <v>2</v>
      </c>
      <c r="F13" s="313"/>
      <c r="G13" s="314"/>
      <c r="H13" s="315"/>
      <c r="I13" s="307"/>
      <c r="J13" s="316"/>
      <c r="K13" s="307"/>
      <c r="M13" s="308">
        <v>2</v>
      </c>
      <c r="O13" s="293"/>
    </row>
    <row r="14" spans="1:80" x14ac:dyDescent="0.2">
      <c r="A14" s="294">
        <v>3</v>
      </c>
      <c r="B14" s="295" t="s">
        <v>297</v>
      </c>
      <c r="C14" s="296" t="s">
        <v>298</v>
      </c>
      <c r="D14" s="297" t="s">
        <v>202</v>
      </c>
      <c r="E14" s="298">
        <v>2</v>
      </c>
      <c r="F14" s="298">
        <v>0</v>
      </c>
      <c r="G14" s="299">
        <f>E14*F14</f>
        <v>0</v>
      </c>
      <c r="H14" s="300">
        <v>4.8999999999999998E-4</v>
      </c>
      <c r="I14" s="301">
        <f>E14*H14</f>
        <v>9.7999999999999997E-4</v>
      </c>
      <c r="J14" s="300">
        <v>-1.2999999999999999E-2</v>
      </c>
      <c r="K14" s="301">
        <f>E14*J14</f>
        <v>-2.5999999999999999E-2</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x14ac:dyDescent="0.2">
      <c r="A15" s="302"/>
      <c r="B15" s="303"/>
      <c r="C15" s="304"/>
      <c r="D15" s="305"/>
      <c r="E15" s="305"/>
      <c r="F15" s="305"/>
      <c r="G15" s="306"/>
      <c r="I15" s="307"/>
      <c r="K15" s="307"/>
      <c r="L15" s="308"/>
      <c r="O15" s="293">
        <v>3</v>
      </c>
    </row>
    <row r="16" spans="1:80" x14ac:dyDescent="0.2">
      <c r="A16" s="302"/>
      <c r="B16" s="309"/>
      <c r="C16" s="310" t="s">
        <v>154</v>
      </c>
      <c r="D16" s="311"/>
      <c r="E16" s="312">
        <v>2</v>
      </c>
      <c r="F16" s="313"/>
      <c r="G16" s="314"/>
      <c r="H16" s="315"/>
      <c r="I16" s="307"/>
      <c r="J16" s="316"/>
      <c r="K16" s="307"/>
      <c r="M16" s="308">
        <v>2</v>
      </c>
      <c r="O16" s="293"/>
    </row>
    <row r="17" spans="1:80" x14ac:dyDescent="0.2">
      <c r="A17" s="317"/>
      <c r="B17" s="318" t="s">
        <v>101</v>
      </c>
      <c r="C17" s="319" t="s">
        <v>294</v>
      </c>
      <c r="D17" s="320"/>
      <c r="E17" s="321"/>
      <c r="F17" s="322"/>
      <c r="G17" s="323">
        <f>SUM(G11:G16)</f>
        <v>0</v>
      </c>
      <c r="H17" s="324"/>
      <c r="I17" s="325">
        <f>SUM(I11:I16)</f>
        <v>9.7999999999999997E-4</v>
      </c>
      <c r="J17" s="324"/>
      <c r="K17" s="325">
        <f>SUM(K11:K16)</f>
        <v>-2.7999999999999997E-2</v>
      </c>
      <c r="O17" s="293">
        <v>4</v>
      </c>
      <c r="BA17" s="326">
        <f>SUM(BA11:BA16)</f>
        <v>0</v>
      </c>
      <c r="BB17" s="326">
        <f>SUM(BB11:BB16)</f>
        <v>0</v>
      </c>
      <c r="BC17" s="326">
        <f>SUM(BC11:BC16)</f>
        <v>0</v>
      </c>
      <c r="BD17" s="326">
        <f>SUM(BD11:BD16)</f>
        <v>0</v>
      </c>
      <c r="BE17" s="326">
        <f>SUM(BE11:BE16)</f>
        <v>0</v>
      </c>
    </row>
    <row r="18" spans="1:80" x14ac:dyDescent="0.2">
      <c r="A18" s="283" t="s">
        <v>97</v>
      </c>
      <c r="B18" s="284" t="s">
        <v>222</v>
      </c>
      <c r="C18" s="285" t="s">
        <v>223</v>
      </c>
      <c r="D18" s="286"/>
      <c r="E18" s="287"/>
      <c r="F18" s="287"/>
      <c r="G18" s="288"/>
      <c r="H18" s="289"/>
      <c r="I18" s="290"/>
      <c r="J18" s="291"/>
      <c r="K18" s="292"/>
      <c r="O18" s="293">
        <v>1</v>
      </c>
    </row>
    <row r="19" spans="1:80" x14ac:dyDescent="0.2">
      <c r="A19" s="294">
        <v>4</v>
      </c>
      <c r="B19" s="295" t="s">
        <v>225</v>
      </c>
      <c r="C19" s="296" t="s">
        <v>226</v>
      </c>
      <c r="D19" s="297" t="s">
        <v>227</v>
      </c>
      <c r="E19" s="298">
        <v>3.3116E-2</v>
      </c>
      <c r="F19" s="298">
        <v>0</v>
      </c>
      <c r="G19" s="299">
        <f>E19*F19</f>
        <v>0</v>
      </c>
      <c r="H19" s="300">
        <v>0</v>
      </c>
      <c r="I19" s="301">
        <f>E19*H19</f>
        <v>0</v>
      </c>
      <c r="J19" s="300"/>
      <c r="K19" s="301">
        <f>E19*J19</f>
        <v>0</v>
      </c>
      <c r="O19" s="293">
        <v>2</v>
      </c>
      <c r="AA19" s="262">
        <v>7</v>
      </c>
      <c r="AB19" s="262">
        <v>1</v>
      </c>
      <c r="AC19" s="262">
        <v>2</v>
      </c>
      <c r="AZ19" s="262">
        <v>1</v>
      </c>
      <c r="BA19" s="262">
        <f>IF(AZ19=1,G19,0)</f>
        <v>0</v>
      </c>
      <c r="BB19" s="262">
        <f>IF(AZ19=2,G19,0)</f>
        <v>0</v>
      </c>
      <c r="BC19" s="262">
        <f>IF(AZ19=3,G19,0)</f>
        <v>0</v>
      </c>
      <c r="BD19" s="262">
        <f>IF(AZ19=4,G19,0)</f>
        <v>0</v>
      </c>
      <c r="BE19" s="262">
        <f>IF(AZ19=5,G19,0)</f>
        <v>0</v>
      </c>
      <c r="CA19" s="293">
        <v>7</v>
      </c>
      <c r="CB19" s="293">
        <v>1</v>
      </c>
    </row>
    <row r="20" spans="1:80" x14ac:dyDescent="0.2">
      <c r="A20" s="317"/>
      <c r="B20" s="318" t="s">
        <v>101</v>
      </c>
      <c r="C20" s="319" t="s">
        <v>224</v>
      </c>
      <c r="D20" s="320"/>
      <c r="E20" s="321"/>
      <c r="F20" s="322"/>
      <c r="G20" s="323">
        <f>SUM(G18:G19)</f>
        <v>0</v>
      </c>
      <c r="H20" s="324"/>
      <c r="I20" s="325">
        <f>SUM(I18:I19)</f>
        <v>0</v>
      </c>
      <c r="J20" s="324"/>
      <c r="K20" s="325">
        <f>SUM(K18:K19)</f>
        <v>0</v>
      </c>
      <c r="O20" s="293">
        <v>4</v>
      </c>
      <c r="BA20" s="326">
        <f>SUM(BA18:BA19)</f>
        <v>0</v>
      </c>
      <c r="BB20" s="326">
        <f>SUM(BB18:BB19)</f>
        <v>0</v>
      </c>
      <c r="BC20" s="326">
        <f>SUM(BC18:BC19)</f>
        <v>0</v>
      </c>
      <c r="BD20" s="326">
        <f>SUM(BD18:BD19)</f>
        <v>0</v>
      </c>
      <c r="BE20" s="326">
        <f>SUM(BE18:BE19)</f>
        <v>0</v>
      </c>
    </row>
    <row r="21" spans="1:80" x14ac:dyDescent="0.2">
      <c r="A21" s="283" t="s">
        <v>97</v>
      </c>
      <c r="B21" s="284" t="s">
        <v>299</v>
      </c>
      <c r="C21" s="285" t="s">
        <v>300</v>
      </c>
      <c r="D21" s="286"/>
      <c r="E21" s="287"/>
      <c r="F21" s="287"/>
      <c r="G21" s="288"/>
      <c r="H21" s="289"/>
      <c r="I21" s="290"/>
      <c r="J21" s="291"/>
      <c r="K21" s="292"/>
      <c r="O21" s="293">
        <v>1</v>
      </c>
    </row>
    <row r="22" spans="1:80" x14ac:dyDescent="0.2">
      <c r="A22" s="294">
        <v>5</v>
      </c>
      <c r="B22" s="295" t="s">
        <v>574</v>
      </c>
      <c r="C22" s="296" t="s">
        <v>575</v>
      </c>
      <c r="D22" s="297" t="s">
        <v>202</v>
      </c>
      <c r="E22" s="298">
        <v>26</v>
      </c>
      <c r="F22" s="298">
        <v>0</v>
      </c>
      <c r="G22" s="299">
        <f>E22*F22</f>
        <v>0</v>
      </c>
      <c r="H22" s="300">
        <v>2.5000000000000001E-4</v>
      </c>
      <c r="I22" s="301">
        <f>E22*H22</f>
        <v>6.5000000000000006E-3</v>
      </c>
      <c r="J22" s="300">
        <v>0</v>
      </c>
      <c r="K22" s="301">
        <f>E22*J22</f>
        <v>0</v>
      </c>
      <c r="O22" s="293">
        <v>2</v>
      </c>
      <c r="AA22" s="262">
        <v>1</v>
      </c>
      <c r="AB22" s="262">
        <v>9</v>
      </c>
      <c r="AC22" s="262">
        <v>9</v>
      </c>
      <c r="AZ22" s="262">
        <v>4</v>
      </c>
      <c r="BA22" s="262">
        <f>IF(AZ22=1,G22,0)</f>
        <v>0</v>
      </c>
      <c r="BB22" s="262">
        <f>IF(AZ22=2,G22,0)</f>
        <v>0</v>
      </c>
      <c r="BC22" s="262">
        <f>IF(AZ22=3,G22,0)</f>
        <v>0</v>
      </c>
      <c r="BD22" s="262">
        <f>IF(AZ22=4,G22,0)</f>
        <v>0</v>
      </c>
      <c r="BE22" s="262">
        <f>IF(AZ22=5,G22,0)</f>
        <v>0</v>
      </c>
      <c r="CA22" s="293">
        <v>1</v>
      </c>
      <c r="CB22" s="293">
        <v>9</v>
      </c>
    </row>
    <row r="23" spans="1:80" x14ac:dyDescent="0.2">
      <c r="A23" s="302"/>
      <c r="B23" s="303"/>
      <c r="C23" s="304" t="s">
        <v>1249</v>
      </c>
      <c r="D23" s="305"/>
      <c r="E23" s="305"/>
      <c r="F23" s="305"/>
      <c r="G23" s="306"/>
      <c r="I23" s="307"/>
      <c r="K23" s="307"/>
      <c r="L23" s="308" t="s">
        <v>1249</v>
      </c>
      <c r="O23" s="293">
        <v>3</v>
      </c>
    </row>
    <row r="24" spans="1:80" x14ac:dyDescent="0.2">
      <c r="A24" s="302"/>
      <c r="B24" s="309"/>
      <c r="C24" s="310" t="s">
        <v>1250</v>
      </c>
      <c r="D24" s="311"/>
      <c r="E24" s="312">
        <v>26</v>
      </c>
      <c r="F24" s="313"/>
      <c r="G24" s="314"/>
      <c r="H24" s="315"/>
      <c r="I24" s="307"/>
      <c r="J24" s="316"/>
      <c r="K24" s="307"/>
      <c r="M24" s="308" t="s">
        <v>1250</v>
      </c>
      <c r="O24" s="293"/>
    </row>
    <row r="25" spans="1:80" ht="22.5" x14ac:dyDescent="0.2">
      <c r="A25" s="294">
        <v>6</v>
      </c>
      <c r="B25" s="295" t="s">
        <v>1251</v>
      </c>
      <c r="C25" s="296" t="s">
        <v>1252</v>
      </c>
      <c r="D25" s="297" t="s">
        <v>265</v>
      </c>
      <c r="E25" s="298">
        <v>1</v>
      </c>
      <c r="F25" s="298">
        <v>0</v>
      </c>
      <c r="G25" s="299">
        <f>E25*F25</f>
        <v>0</v>
      </c>
      <c r="H25" s="300">
        <v>0.01</v>
      </c>
      <c r="I25" s="301">
        <f>E25*H25</f>
        <v>0.01</v>
      </c>
      <c r="J25" s="300">
        <v>0</v>
      </c>
      <c r="K25" s="301">
        <f>E25*J25</f>
        <v>0</v>
      </c>
      <c r="O25" s="293">
        <v>2</v>
      </c>
      <c r="AA25" s="262">
        <v>1</v>
      </c>
      <c r="AB25" s="262">
        <v>0</v>
      </c>
      <c r="AC25" s="262">
        <v>0</v>
      </c>
      <c r="AZ25" s="262">
        <v>4</v>
      </c>
      <c r="BA25" s="262">
        <f>IF(AZ25=1,G25,0)</f>
        <v>0</v>
      </c>
      <c r="BB25" s="262">
        <f>IF(AZ25=2,G25,0)</f>
        <v>0</v>
      </c>
      <c r="BC25" s="262">
        <f>IF(AZ25=3,G25,0)</f>
        <v>0</v>
      </c>
      <c r="BD25" s="262">
        <f>IF(AZ25=4,G25,0)</f>
        <v>0</v>
      </c>
      <c r="BE25" s="262">
        <f>IF(AZ25=5,G25,0)</f>
        <v>0</v>
      </c>
      <c r="CA25" s="293">
        <v>1</v>
      </c>
      <c r="CB25" s="293">
        <v>0</v>
      </c>
    </row>
    <row r="26" spans="1:80" ht="22.5" x14ac:dyDescent="0.2">
      <c r="A26" s="302"/>
      <c r="B26" s="303"/>
      <c r="C26" s="304" t="s">
        <v>1253</v>
      </c>
      <c r="D26" s="305"/>
      <c r="E26" s="305"/>
      <c r="F26" s="305"/>
      <c r="G26" s="306"/>
      <c r="I26" s="307"/>
      <c r="K26" s="307"/>
      <c r="L26" s="308" t="s">
        <v>1253</v>
      </c>
      <c r="O26" s="293">
        <v>3</v>
      </c>
    </row>
    <row r="27" spans="1:80" x14ac:dyDescent="0.2">
      <c r="A27" s="302"/>
      <c r="B27" s="303"/>
      <c r="C27" s="304" t="s">
        <v>1254</v>
      </c>
      <c r="D27" s="305"/>
      <c r="E27" s="305"/>
      <c r="F27" s="305"/>
      <c r="G27" s="306"/>
      <c r="I27" s="307"/>
      <c r="K27" s="307"/>
      <c r="L27" s="308" t="s">
        <v>1254</v>
      </c>
      <c r="O27" s="293">
        <v>3</v>
      </c>
    </row>
    <row r="28" spans="1:80" x14ac:dyDescent="0.2">
      <c r="A28" s="302"/>
      <c r="B28" s="303"/>
      <c r="C28" s="304" t="s">
        <v>1255</v>
      </c>
      <c r="D28" s="305"/>
      <c r="E28" s="305"/>
      <c r="F28" s="305"/>
      <c r="G28" s="306"/>
      <c r="I28" s="307"/>
      <c r="K28" s="307"/>
      <c r="L28" s="308" t="s">
        <v>1255</v>
      </c>
      <c r="O28" s="293">
        <v>3</v>
      </c>
    </row>
    <row r="29" spans="1:80" x14ac:dyDescent="0.2">
      <c r="A29" s="302"/>
      <c r="B29" s="303"/>
      <c r="C29" s="304" t="s">
        <v>1256</v>
      </c>
      <c r="D29" s="305"/>
      <c r="E29" s="305"/>
      <c r="F29" s="305"/>
      <c r="G29" s="306"/>
      <c r="I29" s="307"/>
      <c r="K29" s="307"/>
      <c r="L29" s="308" t="s">
        <v>1256</v>
      </c>
      <c r="O29" s="293">
        <v>3</v>
      </c>
    </row>
    <row r="30" spans="1:80" x14ac:dyDescent="0.2">
      <c r="A30" s="302"/>
      <c r="B30" s="303"/>
      <c r="C30" s="304" t="s">
        <v>1257</v>
      </c>
      <c r="D30" s="305"/>
      <c r="E30" s="305"/>
      <c r="F30" s="305"/>
      <c r="G30" s="306"/>
      <c r="I30" s="307"/>
      <c r="K30" s="307"/>
      <c r="L30" s="308" t="s">
        <v>1257</v>
      </c>
      <c r="O30" s="293">
        <v>3</v>
      </c>
    </row>
    <row r="31" spans="1:80" x14ac:dyDescent="0.2">
      <c r="A31" s="302"/>
      <c r="B31" s="303"/>
      <c r="C31" s="304" t="s">
        <v>1258</v>
      </c>
      <c r="D31" s="305"/>
      <c r="E31" s="305"/>
      <c r="F31" s="305"/>
      <c r="G31" s="306"/>
      <c r="I31" s="307"/>
      <c r="K31" s="307"/>
      <c r="L31" s="308" t="s">
        <v>1258</v>
      </c>
      <c r="O31" s="293">
        <v>3</v>
      </c>
    </row>
    <row r="32" spans="1:80" x14ac:dyDescent="0.2">
      <c r="A32" s="302"/>
      <c r="B32" s="303"/>
      <c r="C32" s="304" t="s">
        <v>1259</v>
      </c>
      <c r="D32" s="305"/>
      <c r="E32" s="305"/>
      <c r="F32" s="305"/>
      <c r="G32" s="306"/>
      <c r="I32" s="307"/>
      <c r="K32" s="307"/>
      <c r="L32" s="308" t="s">
        <v>1259</v>
      </c>
      <c r="O32" s="293">
        <v>3</v>
      </c>
    </row>
    <row r="33" spans="1:80" x14ac:dyDescent="0.2">
      <c r="A33" s="302"/>
      <c r="B33" s="303"/>
      <c r="C33" s="304" t="s">
        <v>1260</v>
      </c>
      <c r="D33" s="305"/>
      <c r="E33" s="305"/>
      <c r="F33" s="305"/>
      <c r="G33" s="306"/>
      <c r="I33" s="307"/>
      <c r="K33" s="307"/>
      <c r="L33" s="308" t="s">
        <v>1260</v>
      </c>
      <c r="O33" s="293">
        <v>3</v>
      </c>
    </row>
    <row r="34" spans="1:80" x14ac:dyDescent="0.2">
      <c r="A34" s="302"/>
      <c r="B34" s="303"/>
      <c r="C34" s="304" t="s">
        <v>1261</v>
      </c>
      <c r="D34" s="305"/>
      <c r="E34" s="305"/>
      <c r="F34" s="305"/>
      <c r="G34" s="306"/>
      <c r="I34" s="307"/>
      <c r="K34" s="307"/>
      <c r="L34" s="308" t="s">
        <v>1261</v>
      </c>
      <c r="O34" s="293">
        <v>3</v>
      </c>
    </row>
    <row r="35" spans="1:80" x14ac:dyDescent="0.2">
      <c r="A35" s="302"/>
      <c r="B35" s="303"/>
      <c r="C35" s="304" t="s">
        <v>1262</v>
      </c>
      <c r="D35" s="305"/>
      <c r="E35" s="305"/>
      <c r="F35" s="305"/>
      <c r="G35" s="306"/>
      <c r="I35" s="307"/>
      <c r="K35" s="307"/>
      <c r="L35" s="308" t="s">
        <v>1262</v>
      </c>
      <c r="O35" s="293">
        <v>3</v>
      </c>
    </row>
    <row r="36" spans="1:80" ht="22.5" x14ac:dyDescent="0.2">
      <c r="A36" s="294">
        <v>7</v>
      </c>
      <c r="B36" s="295" t="s">
        <v>1263</v>
      </c>
      <c r="C36" s="296" t="s">
        <v>1264</v>
      </c>
      <c r="D36" s="297" t="s">
        <v>202</v>
      </c>
      <c r="E36" s="298">
        <v>10</v>
      </c>
      <c r="F36" s="298">
        <v>0</v>
      </c>
      <c r="G36" s="299">
        <f>E36*F36</f>
        <v>0</v>
      </c>
      <c r="H36" s="300">
        <v>4.2999999999999999E-4</v>
      </c>
      <c r="I36" s="301">
        <f>E36*H36</f>
        <v>4.3E-3</v>
      </c>
      <c r="J36" s="300">
        <v>0</v>
      </c>
      <c r="K36" s="301">
        <f>E36*J36</f>
        <v>0</v>
      </c>
      <c r="O36" s="293">
        <v>2</v>
      </c>
      <c r="AA36" s="262">
        <v>1</v>
      </c>
      <c r="AB36" s="262">
        <v>9</v>
      </c>
      <c r="AC36" s="262">
        <v>9</v>
      </c>
      <c r="AZ36" s="262">
        <v>4</v>
      </c>
      <c r="BA36" s="262">
        <f>IF(AZ36=1,G36,0)</f>
        <v>0</v>
      </c>
      <c r="BB36" s="262">
        <f>IF(AZ36=2,G36,0)</f>
        <v>0</v>
      </c>
      <c r="BC36" s="262">
        <f>IF(AZ36=3,G36,0)</f>
        <v>0</v>
      </c>
      <c r="BD36" s="262">
        <f>IF(AZ36=4,G36,0)</f>
        <v>0</v>
      </c>
      <c r="BE36" s="262">
        <f>IF(AZ36=5,G36,0)</f>
        <v>0</v>
      </c>
      <c r="CA36" s="293">
        <v>1</v>
      </c>
      <c r="CB36" s="293">
        <v>9</v>
      </c>
    </row>
    <row r="37" spans="1:80" x14ac:dyDescent="0.2">
      <c r="A37" s="302"/>
      <c r="B37" s="303"/>
      <c r="C37" s="304"/>
      <c r="D37" s="305"/>
      <c r="E37" s="305"/>
      <c r="F37" s="305"/>
      <c r="G37" s="306"/>
      <c r="I37" s="307"/>
      <c r="K37" s="307"/>
      <c r="L37" s="308"/>
      <c r="O37" s="293">
        <v>3</v>
      </c>
    </row>
    <row r="38" spans="1:80" x14ac:dyDescent="0.2">
      <c r="A38" s="302"/>
      <c r="B38" s="309"/>
      <c r="C38" s="310" t="s">
        <v>367</v>
      </c>
      <c r="D38" s="311"/>
      <c r="E38" s="312">
        <v>10</v>
      </c>
      <c r="F38" s="313"/>
      <c r="G38" s="314"/>
      <c r="H38" s="315"/>
      <c r="I38" s="307"/>
      <c r="J38" s="316"/>
      <c r="K38" s="307"/>
      <c r="M38" s="308">
        <v>10</v>
      </c>
      <c r="O38" s="293"/>
    </row>
    <row r="39" spans="1:80" ht="22.5" x14ac:dyDescent="0.2">
      <c r="A39" s="294">
        <v>8</v>
      </c>
      <c r="B39" s="295" t="s">
        <v>1265</v>
      </c>
      <c r="C39" s="296" t="s">
        <v>1266</v>
      </c>
      <c r="D39" s="297" t="s">
        <v>202</v>
      </c>
      <c r="E39" s="298">
        <v>30</v>
      </c>
      <c r="F39" s="298">
        <v>0</v>
      </c>
      <c r="G39" s="299">
        <f>E39*F39</f>
        <v>0</v>
      </c>
      <c r="H39" s="300">
        <v>4.2999999999999999E-4</v>
      </c>
      <c r="I39" s="301">
        <f>E39*H39</f>
        <v>1.29E-2</v>
      </c>
      <c r="J39" s="300">
        <v>0</v>
      </c>
      <c r="K39" s="301">
        <f>E39*J39</f>
        <v>0</v>
      </c>
      <c r="O39" s="293">
        <v>2</v>
      </c>
      <c r="AA39" s="262">
        <v>1</v>
      </c>
      <c r="AB39" s="262">
        <v>9</v>
      </c>
      <c r="AC39" s="262">
        <v>9</v>
      </c>
      <c r="AZ39" s="262">
        <v>4</v>
      </c>
      <c r="BA39" s="262">
        <f>IF(AZ39=1,G39,0)</f>
        <v>0</v>
      </c>
      <c r="BB39" s="262">
        <f>IF(AZ39=2,G39,0)</f>
        <v>0</v>
      </c>
      <c r="BC39" s="262">
        <f>IF(AZ39=3,G39,0)</f>
        <v>0</v>
      </c>
      <c r="BD39" s="262">
        <f>IF(AZ39=4,G39,0)</f>
        <v>0</v>
      </c>
      <c r="BE39" s="262">
        <f>IF(AZ39=5,G39,0)</f>
        <v>0</v>
      </c>
      <c r="CA39" s="293">
        <v>1</v>
      </c>
      <c r="CB39" s="293">
        <v>9</v>
      </c>
    </row>
    <row r="40" spans="1:80" x14ac:dyDescent="0.2">
      <c r="A40" s="302"/>
      <c r="B40" s="309"/>
      <c r="C40" s="310" t="s">
        <v>317</v>
      </c>
      <c r="D40" s="311"/>
      <c r="E40" s="312">
        <v>30</v>
      </c>
      <c r="F40" s="313"/>
      <c r="G40" s="314"/>
      <c r="H40" s="315"/>
      <c r="I40" s="307"/>
      <c r="J40" s="316"/>
      <c r="K40" s="307"/>
      <c r="M40" s="308">
        <v>30</v>
      </c>
      <c r="O40" s="293"/>
    </row>
    <row r="41" spans="1:80" x14ac:dyDescent="0.2">
      <c r="A41" s="317"/>
      <c r="B41" s="318" t="s">
        <v>101</v>
      </c>
      <c r="C41" s="319" t="s">
        <v>301</v>
      </c>
      <c r="D41" s="320"/>
      <c r="E41" s="321"/>
      <c r="F41" s="322"/>
      <c r="G41" s="323">
        <f>SUM(G21:G40)</f>
        <v>0</v>
      </c>
      <c r="H41" s="324"/>
      <c r="I41" s="325">
        <f>SUM(I21:I40)</f>
        <v>3.3700000000000001E-2</v>
      </c>
      <c r="J41" s="324"/>
      <c r="K41" s="325">
        <f>SUM(K21:K40)</f>
        <v>0</v>
      </c>
      <c r="O41" s="293">
        <v>4</v>
      </c>
      <c r="BA41" s="326">
        <f>SUM(BA21:BA40)</f>
        <v>0</v>
      </c>
      <c r="BB41" s="326">
        <f>SUM(BB21:BB40)</f>
        <v>0</v>
      </c>
      <c r="BC41" s="326">
        <f>SUM(BC21:BC40)</f>
        <v>0</v>
      </c>
      <c r="BD41" s="326">
        <f>SUM(BD21:BD40)</f>
        <v>0</v>
      </c>
      <c r="BE41" s="326">
        <f>SUM(BE21:BE40)</f>
        <v>0</v>
      </c>
    </row>
    <row r="42" spans="1:80" x14ac:dyDescent="0.2">
      <c r="A42" s="283" t="s">
        <v>97</v>
      </c>
      <c r="B42" s="284" t="s">
        <v>1267</v>
      </c>
      <c r="C42" s="285" t="s">
        <v>1268</v>
      </c>
      <c r="D42" s="286"/>
      <c r="E42" s="287"/>
      <c r="F42" s="287"/>
      <c r="G42" s="288"/>
      <c r="H42" s="289"/>
      <c r="I42" s="290"/>
      <c r="J42" s="291"/>
      <c r="K42" s="292"/>
      <c r="O42" s="293">
        <v>1</v>
      </c>
    </row>
    <row r="43" spans="1:80" x14ac:dyDescent="0.2">
      <c r="A43" s="294">
        <v>9</v>
      </c>
      <c r="B43" s="295" t="s">
        <v>1270</v>
      </c>
      <c r="C43" s="296" t="s">
        <v>1271</v>
      </c>
      <c r="D43" s="297" t="s">
        <v>202</v>
      </c>
      <c r="E43" s="298">
        <v>1</v>
      </c>
      <c r="F43" s="298">
        <v>0</v>
      </c>
      <c r="G43" s="299">
        <f>E43*F43</f>
        <v>0</v>
      </c>
      <c r="H43" s="300">
        <v>7.9000000000000001E-4</v>
      </c>
      <c r="I43" s="301">
        <f>E43*H43</f>
        <v>7.9000000000000001E-4</v>
      </c>
      <c r="J43" s="300">
        <v>0</v>
      </c>
      <c r="K43" s="301">
        <f>E43*J43</f>
        <v>0</v>
      </c>
      <c r="O43" s="293">
        <v>2</v>
      </c>
      <c r="AA43" s="262">
        <v>1</v>
      </c>
      <c r="AB43" s="262">
        <v>9</v>
      </c>
      <c r="AC43" s="262">
        <v>9</v>
      </c>
      <c r="AZ43" s="262">
        <v>4</v>
      </c>
      <c r="BA43" s="262">
        <f>IF(AZ43=1,G43,0)</f>
        <v>0</v>
      </c>
      <c r="BB43" s="262">
        <f>IF(AZ43=2,G43,0)</f>
        <v>0</v>
      </c>
      <c r="BC43" s="262">
        <f>IF(AZ43=3,G43,0)</f>
        <v>0</v>
      </c>
      <c r="BD43" s="262">
        <f>IF(AZ43=4,G43,0)</f>
        <v>0</v>
      </c>
      <c r="BE43" s="262">
        <f>IF(AZ43=5,G43,0)</f>
        <v>0</v>
      </c>
      <c r="CA43" s="293">
        <v>1</v>
      </c>
      <c r="CB43" s="293">
        <v>9</v>
      </c>
    </row>
    <row r="44" spans="1:80" x14ac:dyDescent="0.2">
      <c r="A44" s="302"/>
      <c r="B44" s="303"/>
      <c r="C44" s="304"/>
      <c r="D44" s="305"/>
      <c r="E44" s="305"/>
      <c r="F44" s="305"/>
      <c r="G44" s="306"/>
      <c r="I44" s="307"/>
      <c r="K44" s="307"/>
      <c r="L44" s="308"/>
      <c r="O44" s="293">
        <v>3</v>
      </c>
    </row>
    <row r="45" spans="1:80" x14ac:dyDescent="0.2">
      <c r="A45" s="302"/>
      <c r="B45" s="309"/>
      <c r="C45" s="310" t="s">
        <v>98</v>
      </c>
      <c r="D45" s="311"/>
      <c r="E45" s="312">
        <v>1</v>
      </c>
      <c r="F45" s="313"/>
      <c r="G45" s="314"/>
      <c r="H45" s="315"/>
      <c r="I45" s="307"/>
      <c r="J45" s="316"/>
      <c r="K45" s="307"/>
      <c r="M45" s="308">
        <v>1</v>
      </c>
      <c r="O45" s="293"/>
    </row>
    <row r="46" spans="1:80" x14ac:dyDescent="0.2">
      <c r="A46" s="317"/>
      <c r="B46" s="318" t="s">
        <v>101</v>
      </c>
      <c r="C46" s="319" t="s">
        <v>1269</v>
      </c>
      <c r="D46" s="320"/>
      <c r="E46" s="321"/>
      <c r="F46" s="322"/>
      <c r="G46" s="323">
        <f>SUM(G42:G45)</f>
        <v>0</v>
      </c>
      <c r="H46" s="324"/>
      <c r="I46" s="325">
        <f>SUM(I42:I45)</f>
        <v>7.9000000000000001E-4</v>
      </c>
      <c r="J46" s="324"/>
      <c r="K46" s="325">
        <f>SUM(K42:K45)</f>
        <v>0</v>
      </c>
      <c r="O46" s="293">
        <v>4</v>
      </c>
      <c r="BA46" s="326">
        <f>SUM(BA42:BA45)</f>
        <v>0</v>
      </c>
      <c r="BB46" s="326">
        <f>SUM(BB42:BB45)</f>
        <v>0</v>
      </c>
      <c r="BC46" s="326">
        <f>SUM(BC42:BC45)</f>
        <v>0</v>
      </c>
      <c r="BD46" s="326">
        <f>SUM(BD42:BD45)</f>
        <v>0</v>
      </c>
      <c r="BE46" s="326">
        <f>SUM(BE42:BE45)</f>
        <v>0</v>
      </c>
    </row>
    <row r="47" spans="1:80" x14ac:dyDescent="0.2">
      <c r="A47" s="283" t="s">
        <v>97</v>
      </c>
      <c r="B47" s="284" t="s">
        <v>228</v>
      </c>
      <c r="C47" s="285" t="s">
        <v>229</v>
      </c>
      <c r="D47" s="286"/>
      <c r="E47" s="287"/>
      <c r="F47" s="287"/>
      <c r="G47" s="288"/>
      <c r="H47" s="289"/>
      <c r="I47" s="290"/>
      <c r="J47" s="291"/>
      <c r="K47" s="292"/>
      <c r="O47" s="293">
        <v>1</v>
      </c>
    </row>
    <row r="48" spans="1:80" ht="22.5" x14ac:dyDescent="0.2">
      <c r="A48" s="294">
        <v>10</v>
      </c>
      <c r="B48" s="295" t="s">
        <v>231</v>
      </c>
      <c r="C48" s="296" t="s">
        <v>232</v>
      </c>
      <c r="D48" s="297" t="s">
        <v>233</v>
      </c>
      <c r="E48" s="298">
        <v>0.5</v>
      </c>
      <c r="F48" s="298">
        <v>0</v>
      </c>
      <c r="G48" s="299">
        <f>E48*F48</f>
        <v>0</v>
      </c>
      <c r="H48" s="300">
        <v>0</v>
      </c>
      <c r="I48" s="301">
        <f>E48*H48</f>
        <v>0</v>
      </c>
      <c r="J48" s="300">
        <v>0</v>
      </c>
      <c r="K48" s="301">
        <f>E48*J48</f>
        <v>0</v>
      </c>
      <c r="O48" s="293">
        <v>2</v>
      </c>
      <c r="AA48" s="262">
        <v>1</v>
      </c>
      <c r="AB48" s="262">
        <v>1</v>
      </c>
      <c r="AC48" s="262">
        <v>1</v>
      </c>
      <c r="AZ48" s="262">
        <v>4</v>
      </c>
      <c r="BA48" s="262">
        <f>IF(AZ48=1,G48,0)</f>
        <v>0</v>
      </c>
      <c r="BB48" s="262">
        <f>IF(AZ48=2,G48,0)</f>
        <v>0</v>
      </c>
      <c r="BC48" s="262">
        <f>IF(AZ48=3,G48,0)</f>
        <v>0</v>
      </c>
      <c r="BD48" s="262">
        <f>IF(AZ48=4,G48,0)</f>
        <v>0</v>
      </c>
      <c r="BE48" s="262">
        <f>IF(AZ48=5,G48,0)</f>
        <v>0</v>
      </c>
      <c r="CA48" s="293">
        <v>1</v>
      </c>
      <c r="CB48" s="293">
        <v>1</v>
      </c>
    </row>
    <row r="49" spans="1:80" x14ac:dyDescent="0.2">
      <c r="A49" s="302"/>
      <c r="B49" s="303"/>
      <c r="C49" s="304" t="s">
        <v>234</v>
      </c>
      <c r="D49" s="305"/>
      <c r="E49" s="305"/>
      <c r="F49" s="305"/>
      <c r="G49" s="306"/>
      <c r="I49" s="307"/>
      <c r="K49" s="307"/>
      <c r="L49" s="308" t="s">
        <v>234</v>
      </c>
      <c r="O49" s="293">
        <v>3</v>
      </c>
    </row>
    <row r="50" spans="1:80" ht="22.5" x14ac:dyDescent="0.2">
      <c r="A50" s="302"/>
      <c r="B50" s="303"/>
      <c r="C50" s="304" t="s">
        <v>235</v>
      </c>
      <c r="D50" s="305"/>
      <c r="E50" s="305"/>
      <c r="F50" s="305"/>
      <c r="G50" s="306"/>
      <c r="I50" s="307"/>
      <c r="K50" s="307"/>
      <c r="L50" s="308" t="s">
        <v>235</v>
      </c>
      <c r="O50" s="293">
        <v>3</v>
      </c>
    </row>
    <row r="51" spans="1:80" x14ac:dyDescent="0.2">
      <c r="A51" s="302"/>
      <c r="B51" s="309"/>
      <c r="C51" s="310" t="s">
        <v>1272</v>
      </c>
      <c r="D51" s="311"/>
      <c r="E51" s="312">
        <v>0.5</v>
      </c>
      <c r="F51" s="313"/>
      <c r="G51" s="314"/>
      <c r="H51" s="315"/>
      <c r="I51" s="307"/>
      <c r="J51" s="316"/>
      <c r="K51" s="307"/>
      <c r="M51" s="308" t="s">
        <v>1272</v>
      </c>
      <c r="O51" s="293"/>
    </row>
    <row r="52" spans="1:80" ht="22.5" x14ac:dyDescent="0.2">
      <c r="A52" s="294">
        <v>11</v>
      </c>
      <c r="B52" s="295" t="s">
        <v>362</v>
      </c>
      <c r="C52" s="296" t="s">
        <v>363</v>
      </c>
      <c r="D52" s="297" t="s">
        <v>242</v>
      </c>
      <c r="E52" s="298">
        <v>5.0000000000000001E-3</v>
      </c>
      <c r="F52" s="298">
        <v>0</v>
      </c>
      <c r="G52" s="299">
        <f>E52*F52</f>
        <v>0</v>
      </c>
      <c r="H52" s="300">
        <v>1.124E-2</v>
      </c>
      <c r="I52" s="301">
        <f>E52*H52</f>
        <v>5.6200000000000004E-5</v>
      </c>
      <c r="J52" s="300">
        <v>0</v>
      </c>
      <c r="K52" s="301">
        <f>E52*J52</f>
        <v>0</v>
      </c>
      <c r="O52" s="293">
        <v>2</v>
      </c>
      <c r="AA52" s="262">
        <v>1</v>
      </c>
      <c r="AB52" s="262">
        <v>9</v>
      </c>
      <c r="AC52" s="262">
        <v>9</v>
      </c>
      <c r="AZ52" s="262">
        <v>4</v>
      </c>
      <c r="BA52" s="262">
        <f>IF(AZ52=1,G52,0)</f>
        <v>0</v>
      </c>
      <c r="BB52" s="262">
        <f>IF(AZ52=2,G52,0)</f>
        <v>0</v>
      </c>
      <c r="BC52" s="262">
        <f>IF(AZ52=3,G52,0)</f>
        <v>0</v>
      </c>
      <c r="BD52" s="262">
        <f>IF(AZ52=4,G52,0)</f>
        <v>0</v>
      </c>
      <c r="BE52" s="262">
        <f>IF(AZ52=5,G52,0)</f>
        <v>0</v>
      </c>
      <c r="CA52" s="293">
        <v>1</v>
      </c>
      <c r="CB52" s="293">
        <v>9</v>
      </c>
    </row>
    <row r="53" spans="1:80" x14ac:dyDescent="0.2">
      <c r="A53" s="302"/>
      <c r="B53" s="303"/>
      <c r="C53" s="304"/>
      <c r="D53" s="305"/>
      <c r="E53" s="305"/>
      <c r="F53" s="305"/>
      <c r="G53" s="306"/>
      <c r="I53" s="307"/>
      <c r="K53" s="307"/>
      <c r="L53" s="308"/>
      <c r="O53" s="293">
        <v>3</v>
      </c>
    </row>
    <row r="54" spans="1:80" x14ac:dyDescent="0.2">
      <c r="A54" s="302"/>
      <c r="B54" s="309"/>
      <c r="C54" s="310" t="s">
        <v>1273</v>
      </c>
      <c r="D54" s="311"/>
      <c r="E54" s="312">
        <v>5.0000000000000001E-3</v>
      </c>
      <c r="F54" s="313"/>
      <c r="G54" s="314"/>
      <c r="H54" s="315"/>
      <c r="I54" s="307"/>
      <c r="J54" s="316"/>
      <c r="K54" s="307"/>
      <c r="M54" s="308" t="s">
        <v>1273</v>
      </c>
      <c r="O54" s="293"/>
    </row>
    <row r="55" spans="1:80" x14ac:dyDescent="0.2">
      <c r="A55" s="294">
        <v>12</v>
      </c>
      <c r="B55" s="295" t="s">
        <v>594</v>
      </c>
      <c r="C55" s="296" t="s">
        <v>595</v>
      </c>
      <c r="D55" s="297" t="s">
        <v>202</v>
      </c>
      <c r="E55" s="298">
        <v>5</v>
      </c>
      <c r="F55" s="298">
        <v>0</v>
      </c>
      <c r="G55" s="299">
        <f>E55*F55</f>
        <v>0</v>
      </c>
      <c r="H55" s="300">
        <v>0</v>
      </c>
      <c r="I55" s="301">
        <f>E55*H55</f>
        <v>0</v>
      </c>
      <c r="J55" s="300">
        <v>0</v>
      </c>
      <c r="K55" s="301">
        <f>E55*J55</f>
        <v>0</v>
      </c>
      <c r="O55" s="293">
        <v>2</v>
      </c>
      <c r="AA55" s="262">
        <v>1</v>
      </c>
      <c r="AB55" s="262">
        <v>9</v>
      </c>
      <c r="AC55" s="262">
        <v>9</v>
      </c>
      <c r="AZ55" s="262">
        <v>4</v>
      </c>
      <c r="BA55" s="262">
        <f>IF(AZ55=1,G55,0)</f>
        <v>0</v>
      </c>
      <c r="BB55" s="262">
        <f>IF(AZ55=2,G55,0)</f>
        <v>0</v>
      </c>
      <c r="BC55" s="262">
        <f>IF(AZ55=3,G55,0)</f>
        <v>0</v>
      </c>
      <c r="BD55" s="262">
        <f>IF(AZ55=4,G55,0)</f>
        <v>0</v>
      </c>
      <c r="BE55" s="262">
        <f>IF(AZ55=5,G55,0)</f>
        <v>0</v>
      </c>
      <c r="CA55" s="293">
        <v>1</v>
      </c>
      <c r="CB55" s="293">
        <v>9</v>
      </c>
    </row>
    <row r="56" spans="1:80" x14ac:dyDescent="0.2">
      <c r="A56" s="302"/>
      <c r="B56" s="309"/>
      <c r="C56" s="310" t="s">
        <v>204</v>
      </c>
      <c r="D56" s="311"/>
      <c r="E56" s="312">
        <v>5</v>
      </c>
      <c r="F56" s="313"/>
      <c r="G56" s="314"/>
      <c r="H56" s="315"/>
      <c r="I56" s="307"/>
      <c r="J56" s="316"/>
      <c r="K56" s="307"/>
      <c r="M56" s="308">
        <v>5</v>
      </c>
      <c r="O56" s="293"/>
    </row>
    <row r="57" spans="1:80" ht="22.5" x14ac:dyDescent="0.2">
      <c r="A57" s="294">
        <v>13</v>
      </c>
      <c r="B57" s="295" t="s">
        <v>368</v>
      </c>
      <c r="C57" s="296" t="s">
        <v>369</v>
      </c>
      <c r="D57" s="297" t="s">
        <v>202</v>
      </c>
      <c r="E57" s="298">
        <v>5</v>
      </c>
      <c r="F57" s="298">
        <v>0</v>
      </c>
      <c r="G57" s="299">
        <f>E57*F57</f>
        <v>0</v>
      </c>
      <c r="H57" s="300">
        <v>4.7699999999999999E-2</v>
      </c>
      <c r="I57" s="301">
        <f>E57*H57</f>
        <v>0.23849999999999999</v>
      </c>
      <c r="J57" s="300">
        <v>0</v>
      </c>
      <c r="K57" s="301">
        <f>E57*J57</f>
        <v>0</v>
      </c>
      <c r="O57" s="293">
        <v>2</v>
      </c>
      <c r="AA57" s="262">
        <v>1</v>
      </c>
      <c r="AB57" s="262">
        <v>9</v>
      </c>
      <c r="AC57" s="262">
        <v>9</v>
      </c>
      <c r="AZ57" s="262">
        <v>4</v>
      </c>
      <c r="BA57" s="262">
        <f>IF(AZ57=1,G57,0)</f>
        <v>0</v>
      </c>
      <c r="BB57" s="262">
        <f>IF(AZ57=2,G57,0)</f>
        <v>0</v>
      </c>
      <c r="BC57" s="262">
        <f>IF(AZ57=3,G57,0)</f>
        <v>0</v>
      </c>
      <c r="BD57" s="262">
        <f>IF(AZ57=4,G57,0)</f>
        <v>0</v>
      </c>
      <c r="BE57" s="262">
        <f>IF(AZ57=5,G57,0)</f>
        <v>0</v>
      </c>
      <c r="CA57" s="293">
        <v>1</v>
      </c>
      <c r="CB57" s="293">
        <v>9</v>
      </c>
    </row>
    <row r="58" spans="1:80" x14ac:dyDescent="0.2">
      <c r="A58" s="302"/>
      <c r="B58" s="303"/>
      <c r="C58" s="304" t="s">
        <v>1274</v>
      </c>
      <c r="D58" s="305"/>
      <c r="E58" s="305"/>
      <c r="F58" s="305"/>
      <c r="G58" s="306"/>
      <c r="I58" s="307"/>
      <c r="K58" s="307"/>
      <c r="L58" s="308" t="s">
        <v>1274</v>
      </c>
      <c r="O58" s="293">
        <v>3</v>
      </c>
    </row>
    <row r="59" spans="1:80" x14ac:dyDescent="0.2">
      <c r="A59" s="302"/>
      <c r="B59" s="309"/>
      <c r="C59" s="310" t="s">
        <v>204</v>
      </c>
      <c r="D59" s="311"/>
      <c r="E59" s="312">
        <v>5</v>
      </c>
      <c r="F59" s="313"/>
      <c r="G59" s="314"/>
      <c r="H59" s="315"/>
      <c r="I59" s="307"/>
      <c r="J59" s="316"/>
      <c r="K59" s="307"/>
      <c r="M59" s="308">
        <v>5</v>
      </c>
      <c r="O59" s="293"/>
    </row>
    <row r="60" spans="1:80" ht="22.5" x14ac:dyDescent="0.2">
      <c r="A60" s="294">
        <v>14</v>
      </c>
      <c r="B60" s="295" t="s">
        <v>371</v>
      </c>
      <c r="C60" s="296" t="s">
        <v>372</v>
      </c>
      <c r="D60" s="297" t="s">
        <v>202</v>
      </c>
      <c r="E60" s="298">
        <v>5</v>
      </c>
      <c r="F60" s="298">
        <v>0</v>
      </c>
      <c r="G60" s="299">
        <f>E60*F60</f>
        <v>0</v>
      </c>
      <c r="H60" s="300">
        <v>6.0000000000000002E-5</v>
      </c>
      <c r="I60" s="301">
        <f>E60*H60</f>
        <v>3.0000000000000003E-4</v>
      </c>
      <c r="J60" s="300">
        <v>0</v>
      </c>
      <c r="K60" s="301">
        <f>E60*J60</f>
        <v>0</v>
      </c>
      <c r="O60" s="293">
        <v>2</v>
      </c>
      <c r="AA60" s="262">
        <v>1</v>
      </c>
      <c r="AB60" s="262">
        <v>9</v>
      </c>
      <c r="AC60" s="262">
        <v>9</v>
      </c>
      <c r="AZ60" s="262">
        <v>4</v>
      </c>
      <c r="BA60" s="262">
        <f>IF(AZ60=1,G60,0)</f>
        <v>0</v>
      </c>
      <c r="BB60" s="262">
        <f>IF(AZ60=2,G60,0)</f>
        <v>0</v>
      </c>
      <c r="BC60" s="262">
        <f>IF(AZ60=3,G60,0)</f>
        <v>0</v>
      </c>
      <c r="BD60" s="262">
        <f>IF(AZ60=4,G60,0)</f>
        <v>0</v>
      </c>
      <c r="BE60" s="262">
        <f>IF(AZ60=5,G60,0)</f>
        <v>0</v>
      </c>
      <c r="CA60" s="293">
        <v>1</v>
      </c>
      <c r="CB60" s="293">
        <v>9</v>
      </c>
    </row>
    <row r="61" spans="1:80" x14ac:dyDescent="0.2">
      <c r="A61" s="302"/>
      <c r="B61" s="309"/>
      <c r="C61" s="310" t="s">
        <v>204</v>
      </c>
      <c r="D61" s="311"/>
      <c r="E61" s="312">
        <v>5</v>
      </c>
      <c r="F61" s="313"/>
      <c r="G61" s="314"/>
      <c r="H61" s="315"/>
      <c r="I61" s="307"/>
      <c r="J61" s="316"/>
      <c r="K61" s="307"/>
      <c r="M61" s="308">
        <v>5</v>
      </c>
      <c r="O61" s="293"/>
    </row>
    <row r="62" spans="1:80" x14ac:dyDescent="0.2">
      <c r="A62" s="294">
        <v>15</v>
      </c>
      <c r="B62" s="295" t="s">
        <v>599</v>
      </c>
      <c r="C62" s="296" t="s">
        <v>600</v>
      </c>
      <c r="D62" s="297" t="s">
        <v>202</v>
      </c>
      <c r="E62" s="298">
        <v>5</v>
      </c>
      <c r="F62" s="298">
        <v>0</v>
      </c>
      <c r="G62" s="299">
        <f>E62*F62</f>
        <v>0</v>
      </c>
      <c r="H62" s="300">
        <v>0</v>
      </c>
      <c r="I62" s="301">
        <f>E62*H62</f>
        <v>0</v>
      </c>
      <c r="J62" s="300">
        <v>0</v>
      </c>
      <c r="K62" s="301">
        <f>E62*J62</f>
        <v>0</v>
      </c>
      <c r="O62" s="293">
        <v>2</v>
      </c>
      <c r="AA62" s="262">
        <v>1</v>
      </c>
      <c r="AB62" s="262">
        <v>9</v>
      </c>
      <c r="AC62" s="262">
        <v>9</v>
      </c>
      <c r="AZ62" s="262">
        <v>4</v>
      </c>
      <c r="BA62" s="262">
        <f>IF(AZ62=1,G62,0)</f>
        <v>0</v>
      </c>
      <c r="BB62" s="262">
        <f>IF(AZ62=2,G62,0)</f>
        <v>0</v>
      </c>
      <c r="BC62" s="262">
        <f>IF(AZ62=3,G62,0)</f>
        <v>0</v>
      </c>
      <c r="BD62" s="262">
        <f>IF(AZ62=4,G62,0)</f>
        <v>0</v>
      </c>
      <c r="BE62" s="262">
        <f>IF(AZ62=5,G62,0)</f>
        <v>0</v>
      </c>
      <c r="CA62" s="293">
        <v>1</v>
      </c>
      <c r="CB62" s="293">
        <v>9</v>
      </c>
    </row>
    <row r="63" spans="1:80" x14ac:dyDescent="0.2">
      <c r="A63" s="302"/>
      <c r="B63" s="309"/>
      <c r="C63" s="310" t="s">
        <v>204</v>
      </c>
      <c r="D63" s="311"/>
      <c r="E63" s="312">
        <v>5</v>
      </c>
      <c r="F63" s="313"/>
      <c r="G63" s="314"/>
      <c r="H63" s="315"/>
      <c r="I63" s="307"/>
      <c r="J63" s="316"/>
      <c r="K63" s="307"/>
      <c r="M63" s="308">
        <v>5</v>
      </c>
      <c r="O63" s="293"/>
    </row>
    <row r="64" spans="1:80" x14ac:dyDescent="0.2">
      <c r="A64" s="317"/>
      <c r="B64" s="318" t="s">
        <v>101</v>
      </c>
      <c r="C64" s="319" t="s">
        <v>230</v>
      </c>
      <c r="D64" s="320"/>
      <c r="E64" s="321"/>
      <c r="F64" s="322"/>
      <c r="G64" s="323">
        <f>SUM(G47:G63)</f>
        <v>0</v>
      </c>
      <c r="H64" s="324"/>
      <c r="I64" s="325">
        <f>SUM(I47:I63)</f>
        <v>0.23885619999999999</v>
      </c>
      <c r="J64" s="324"/>
      <c r="K64" s="325">
        <f>SUM(K47:K63)</f>
        <v>0</v>
      </c>
      <c r="O64" s="293">
        <v>4</v>
      </c>
      <c r="BA64" s="326">
        <f>SUM(BA47:BA63)</f>
        <v>0</v>
      </c>
      <c r="BB64" s="326">
        <f>SUM(BB47:BB63)</f>
        <v>0</v>
      </c>
      <c r="BC64" s="326">
        <f>SUM(BC47:BC63)</f>
        <v>0</v>
      </c>
      <c r="BD64" s="326">
        <f>SUM(BD47:BD63)</f>
        <v>0</v>
      </c>
      <c r="BE64" s="326">
        <f>SUM(BE47:BE63)</f>
        <v>0</v>
      </c>
    </row>
    <row r="65" spans="1:80" x14ac:dyDescent="0.2">
      <c r="A65" s="283" t="s">
        <v>97</v>
      </c>
      <c r="B65" s="284" t="s">
        <v>266</v>
      </c>
      <c r="C65" s="285" t="s">
        <v>267</v>
      </c>
      <c r="D65" s="286"/>
      <c r="E65" s="287"/>
      <c r="F65" s="287"/>
      <c r="G65" s="288"/>
      <c r="H65" s="289"/>
      <c r="I65" s="290"/>
      <c r="J65" s="291"/>
      <c r="K65" s="292"/>
      <c r="O65" s="293">
        <v>1</v>
      </c>
    </row>
    <row r="66" spans="1:80" ht="22.5" x14ac:dyDescent="0.2">
      <c r="A66" s="294">
        <v>16</v>
      </c>
      <c r="B66" s="295" t="s">
        <v>269</v>
      </c>
      <c r="C66" s="296" t="s">
        <v>270</v>
      </c>
      <c r="D66" s="297" t="s">
        <v>227</v>
      </c>
      <c r="E66" s="298">
        <v>2.8000000000000001E-2</v>
      </c>
      <c r="F66" s="298">
        <v>0</v>
      </c>
      <c r="G66" s="299">
        <f>E66*F66</f>
        <v>0</v>
      </c>
      <c r="H66" s="300">
        <v>0</v>
      </c>
      <c r="I66" s="301">
        <f>E66*H66</f>
        <v>0</v>
      </c>
      <c r="J66" s="300"/>
      <c r="K66" s="301">
        <f>E66*J66</f>
        <v>0</v>
      </c>
      <c r="O66" s="293">
        <v>2</v>
      </c>
      <c r="AA66" s="262">
        <v>8</v>
      </c>
      <c r="AB66" s="262">
        <v>0</v>
      </c>
      <c r="AC66" s="262">
        <v>3</v>
      </c>
      <c r="AZ66" s="262">
        <v>1</v>
      </c>
      <c r="BA66" s="262">
        <f>IF(AZ66=1,G66,0)</f>
        <v>0</v>
      </c>
      <c r="BB66" s="262">
        <f>IF(AZ66=2,G66,0)</f>
        <v>0</v>
      </c>
      <c r="BC66" s="262">
        <f>IF(AZ66=3,G66,0)</f>
        <v>0</v>
      </c>
      <c r="BD66" s="262">
        <f>IF(AZ66=4,G66,0)</f>
        <v>0</v>
      </c>
      <c r="BE66" s="262">
        <f>IF(AZ66=5,G66,0)</f>
        <v>0</v>
      </c>
      <c r="CA66" s="293">
        <v>8</v>
      </c>
      <c r="CB66" s="293">
        <v>0</v>
      </c>
    </row>
    <row r="67" spans="1:80" x14ac:dyDescent="0.2">
      <c r="A67" s="302"/>
      <c r="B67" s="303"/>
      <c r="C67" s="304" t="s">
        <v>234</v>
      </c>
      <c r="D67" s="305"/>
      <c r="E67" s="305"/>
      <c r="F67" s="305"/>
      <c r="G67" s="306"/>
      <c r="I67" s="307"/>
      <c r="K67" s="307"/>
      <c r="L67" s="308" t="s">
        <v>234</v>
      </c>
      <c r="O67" s="293">
        <v>3</v>
      </c>
    </row>
    <row r="68" spans="1:80" x14ac:dyDescent="0.2">
      <c r="A68" s="302"/>
      <c r="B68" s="303"/>
      <c r="C68" s="304"/>
      <c r="D68" s="305"/>
      <c r="E68" s="305"/>
      <c r="F68" s="305"/>
      <c r="G68" s="306"/>
      <c r="I68" s="307"/>
      <c r="K68" s="307"/>
      <c r="L68" s="308"/>
      <c r="O68" s="293">
        <v>3</v>
      </c>
    </row>
    <row r="69" spans="1:80" ht="22.5" x14ac:dyDescent="0.2">
      <c r="A69" s="302"/>
      <c r="B69" s="303"/>
      <c r="C69" s="304" t="s">
        <v>271</v>
      </c>
      <c r="D69" s="305"/>
      <c r="E69" s="305"/>
      <c r="F69" s="305"/>
      <c r="G69" s="306"/>
      <c r="I69" s="307"/>
      <c r="K69" s="307"/>
      <c r="L69" s="308" t="s">
        <v>271</v>
      </c>
      <c r="O69" s="293">
        <v>3</v>
      </c>
    </row>
    <row r="70" spans="1:80" x14ac:dyDescent="0.2">
      <c r="A70" s="317"/>
      <c r="B70" s="318" t="s">
        <v>101</v>
      </c>
      <c r="C70" s="319" t="s">
        <v>268</v>
      </c>
      <c r="D70" s="320"/>
      <c r="E70" s="321"/>
      <c r="F70" s="322"/>
      <c r="G70" s="323">
        <f>SUM(G65:G69)</f>
        <v>0</v>
      </c>
      <c r="H70" s="324"/>
      <c r="I70" s="325">
        <f>SUM(I65:I69)</f>
        <v>0</v>
      </c>
      <c r="J70" s="324"/>
      <c r="K70" s="325">
        <f>SUM(K65:K69)</f>
        <v>0</v>
      </c>
      <c r="O70" s="293">
        <v>4</v>
      </c>
      <c r="BA70" s="326">
        <f>SUM(BA65:BA69)</f>
        <v>0</v>
      </c>
      <c r="BB70" s="326">
        <f>SUM(BB65:BB69)</f>
        <v>0</v>
      </c>
      <c r="BC70" s="326">
        <f>SUM(BC65:BC69)</f>
        <v>0</v>
      </c>
      <c r="BD70" s="326">
        <f>SUM(BD65:BD69)</f>
        <v>0</v>
      </c>
      <c r="BE70" s="326">
        <f>SUM(BE65:BE69)</f>
        <v>0</v>
      </c>
    </row>
    <row r="71" spans="1:80" x14ac:dyDescent="0.2">
      <c r="E71" s="262"/>
    </row>
    <row r="72" spans="1:80" x14ac:dyDescent="0.2">
      <c r="E72" s="262"/>
    </row>
    <row r="73" spans="1:80" x14ac:dyDescent="0.2">
      <c r="E73" s="262"/>
    </row>
    <row r="74" spans="1:80" x14ac:dyDescent="0.2">
      <c r="E74" s="262"/>
    </row>
    <row r="75" spans="1:80" x14ac:dyDescent="0.2">
      <c r="E75" s="262"/>
    </row>
    <row r="76" spans="1:80" x14ac:dyDescent="0.2">
      <c r="E76" s="262"/>
    </row>
    <row r="77" spans="1:80" x14ac:dyDescent="0.2">
      <c r="E77" s="262"/>
    </row>
    <row r="78" spans="1:80" x14ac:dyDescent="0.2">
      <c r="E78" s="262"/>
    </row>
    <row r="79" spans="1:80" x14ac:dyDescent="0.2">
      <c r="E79" s="262"/>
    </row>
    <row r="80" spans="1:80"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E87" s="262"/>
    </row>
    <row r="88" spans="1:7" x14ac:dyDescent="0.2">
      <c r="E88" s="262"/>
    </row>
    <row r="89" spans="1:7" x14ac:dyDescent="0.2">
      <c r="E89" s="262"/>
    </row>
    <row r="90" spans="1:7" x14ac:dyDescent="0.2">
      <c r="E90" s="262"/>
    </row>
    <row r="91" spans="1:7" x14ac:dyDescent="0.2">
      <c r="E91" s="262"/>
    </row>
    <row r="92" spans="1:7" x14ac:dyDescent="0.2">
      <c r="E92" s="262"/>
    </row>
    <row r="93" spans="1:7" x14ac:dyDescent="0.2">
      <c r="E93" s="262"/>
    </row>
    <row r="94" spans="1:7" x14ac:dyDescent="0.2">
      <c r="A94" s="316"/>
      <c r="B94" s="316"/>
      <c r="C94" s="316"/>
      <c r="D94" s="316"/>
      <c r="E94" s="316"/>
      <c r="F94" s="316"/>
      <c r="G94" s="316"/>
    </row>
    <row r="95" spans="1:7" x14ac:dyDescent="0.2">
      <c r="A95" s="316"/>
      <c r="B95" s="316"/>
      <c r="C95" s="316"/>
      <c r="D95" s="316"/>
      <c r="E95" s="316"/>
      <c r="F95" s="316"/>
      <c r="G95" s="316"/>
    </row>
    <row r="96" spans="1:7" x14ac:dyDescent="0.2">
      <c r="A96" s="316"/>
      <c r="B96" s="316"/>
      <c r="C96" s="316"/>
      <c r="D96" s="316"/>
      <c r="E96" s="316"/>
      <c r="F96" s="316"/>
      <c r="G96" s="316"/>
    </row>
    <row r="97" spans="1:7" x14ac:dyDescent="0.2">
      <c r="A97" s="316"/>
      <c r="B97" s="316"/>
      <c r="C97" s="316"/>
      <c r="D97" s="316"/>
      <c r="E97" s="316"/>
      <c r="F97" s="316"/>
      <c r="G97" s="316"/>
    </row>
    <row r="98" spans="1:7" x14ac:dyDescent="0.2">
      <c r="E98" s="262"/>
    </row>
    <row r="99" spans="1:7" x14ac:dyDescent="0.2">
      <c r="E99" s="262"/>
    </row>
    <row r="100" spans="1:7" x14ac:dyDescent="0.2">
      <c r="E100" s="262"/>
    </row>
    <row r="101" spans="1:7" x14ac:dyDescent="0.2">
      <c r="E101" s="262"/>
    </row>
    <row r="102" spans="1:7" x14ac:dyDescent="0.2">
      <c r="E102" s="262"/>
    </row>
    <row r="103" spans="1:7" x14ac:dyDescent="0.2">
      <c r="E103" s="262"/>
    </row>
    <row r="104" spans="1:7" x14ac:dyDescent="0.2">
      <c r="E104" s="262"/>
    </row>
    <row r="105" spans="1:7" x14ac:dyDescent="0.2">
      <c r="E105" s="262"/>
    </row>
    <row r="106" spans="1:7" x14ac:dyDescent="0.2">
      <c r="E106" s="262"/>
    </row>
    <row r="107" spans="1:7" x14ac:dyDescent="0.2">
      <c r="E107" s="262"/>
    </row>
    <row r="108" spans="1:7" x14ac:dyDescent="0.2">
      <c r="E108" s="262"/>
    </row>
    <row r="109" spans="1:7" x14ac:dyDescent="0.2">
      <c r="E109" s="262"/>
    </row>
    <row r="110" spans="1:7" x14ac:dyDescent="0.2">
      <c r="E110" s="262"/>
    </row>
    <row r="111" spans="1:7" x14ac:dyDescent="0.2">
      <c r="E111" s="262"/>
    </row>
    <row r="112" spans="1:7" x14ac:dyDescent="0.2">
      <c r="E112" s="262"/>
    </row>
    <row r="113" spans="5:5" x14ac:dyDescent="0.2">
      <c r="E113" s="262"/>
    </row>
    <row r="114" spans="5:5" x14ac:dyDescent="0.2">
      <c r="E114" s="262"/>
    </row>
    <row r="115" spans="5:5" x14ac:dyDescent="0.2">
      <c r="E115" s="262"/>
    </row>
    <row r="116" spans="5:5" x14ac:dyDescent="0.2">
      <c r="E116" s="262"/>
    </row>
    <row r="117" spans="5:5" x14ac:dyDescent="0.2">
      <c r="E117" s="262"/>
    </row>
    <row r="118" spans="5:5" x14ac:dyDescent="0.2">
      <c r="E118" s="262"/>
    </row>
    <row r="119" spans="5:5" x14ac:dyDescent="0.2">
      <c r="E119" s="262"/>
    </row>
    <row r="120" spans="5:5" x14ac:dyDescent="0.2">
      <c r="E120" s="262"/>
    </row>
    <row r="121" spans="5:5" x14ac:dyDescent="0.2">
      <c r="E121" s="262"/>
    </row>
    <row r="122" spans="5:5" x14ac:dyDescent="0.2">
      <c r="E122" s="262"/>
    </row>
    <row r="123" spans="5:5" x14ac:dyDescent="0.2">
      <c r="E123" s="262"/>
    </row>
    <row r="124" spans="5:5" x14ac:dyDescent="0.2">
      <c r="E124" s="262"/>
    </row>
    <row r="125" spans="5:5" x14ac:dyDescent="0.2">
      <c r="E125" s="262"/>
    </row>
    <row r="126" spans="5:5" x14ac:dyDescent="0.2">
      <c r="E126" s="262"/>
    </row>
    <row r="127" spans="5:5" x14ac:dyDescent="0.2">
      <c r="E127" s="262"/>
    </row>
    <row r="128" spans="5:5" x14ac:dyDescent="0.2">
      <c r="E128" s="262"/>
    </row>
    <row r="129" spans="1:7" x14ac:dyDescent="0.2">
      <c r="A129" s="327"/>
      <c r="B129" s="327"/>
    </row>
    <row r="130" spans="1:7" x14ac:dyDescent="0.2">
      <c r="A130" s="316"/>
      <c r="B130" s="316"/>
      <c r="C130" s="328"/>
      <c r="D130" s="328"/>
      <c r="E130" s="329"/>
      <c r="F130" s="328"/>
      <c r="G130" s="330"/>
    </row>
    <row r="131" spans="1:7" x14ac:dyDescent="0.2">
      <c r="A131" s="331"/>
      <c r="B131" s="331"/>
      <c r="C131" s="316"/>
      <c r="D131" s="316"/>
      <c r="E131" s="332"/>
      <c r="F131" s="316"/>
      <c r="G131" s="316"/>
    </row>
    <row r="132" spans="1:7" x14ac:dyDescent="0.2">
      <c r="A132" s="316"/>
      <c r="B132" s="316"/>
      <c r="C132" s="316"/>
      <c r="D132" s="316"/>
      <c r="E132" s="332"/>
      <c r="F132" s="316"/>
      <c r="G132" s="316"/>
    </row>
    <row r="133" spans="1:7" x14ac:dyDescent="0.2">
      <c r="A133" s="316"/>
      <c r="B133" s="316"/>
      <c r="C133" s="316"/>
      <c r="D133" s="316"/>
      <c r="E133" s="332"/>
      <c r="F133" s="316"/>
      <c r="G133" s="316"/>
    </row>
    <row r="134" spans="1:7" x14ac:dyDescent="0.2">
      <c r="A134" s="316"/>
      <c r="B134" s="316"/>
      <c r="C134" s="316"/>
      <c r="D134" s="316"/>
      <c r="E134" s="332"/>
      <c r="F134" s="316"/>
      <c r="G134" s="316"/>
    </row>
    <row r="135" spans="1:7" x14ac:dyDescent="0.2">
      <c r="A135" s="316"/>
      <c r="B135" s="316"/>
      <c r="C135" s="316"/>
      <c r="D135" s="316"/>
      <c r="E135" s="332"/>
      <c r="F135" s="316"/>
      <c r="G135" s="316"/>
    </row>
    <row r="136" spans="1:7" x14ac:dyDescent="0.2">
      <c r="A136" s="316"/>
      <c r="B136" s="316"/>
      <c r="C136" s="316"/>
      <c r="D136" s="316"/>
      <c r="E136" s="332"/>
      <c r="F136" s="316"/>
      <c r="G136" s="316"/>
    </row>
    <row r="137" spans="1:7" x14ac:dyDescent="0.2">
      <c r="A137" s="316"/>
      <c r="B137" s="316"/>
      <c r="C137" s="316"/>
      <c r="D137" s="316"/>
      <c r="E137" s="332"/>
      <c r="F137" s="316"/>
      <c r="G137" s="316"/>
    </row>
    <row r="138" spans="1:7" x14ac:dyDescent="0.2">
      <c r="A138" s="316"/>
      <c r="B138" s="316"/>
      <c r="C138" s="316"/>
      <c r="D138" s="316"/>
      <c r="E138" s="332"/>
      <c r="F138" s="316"/>
      <c r="G138" s="316"/>
    </row>
    <row r="139" spans="1:7" x14ac:dyDescent="0.2">
      <c r="A139" s="316"/>
      <c r="B139" s="316"/>
      <c r="C139" s="316"/>
      <c r="D139" s="316"/>
      <c r="E139" s="332"/>
      <c r="F139" s="316"/>
      <c r="G139" s="316"/>
    </row>
    <row r="140" spans="1:7" x14ac:dyDescent="0.2">
      <c r="A140" s="316"/>
      <c r="B140" s="316"/>
      <c r="C140" s="316"/>
      <c r="D140" s="316"/>
      <c r="E140" s="332"/>
      <c r="F140" s="316"/>
      <c r="G140" s="316"/>
    </row>
    <row r="141" spans="1:7" x14ac:dyDescent="0.2">
      <c r="A141" s="316"/>
      <c r="B141" s="316"/>
      <c r="C141" s="316"/>
      <c r="D141" s="316"/>
      <c r="E141" s="332"/>
      <c r="F141" s="316"/>
      <c r="G141" s="316"/>
    </row>
    <row r="142" spans="1:7" x14ac:dyDescent="0.2">
      <c r="A142" s="316"/>
      <c r="B142" s="316"/>
      <c r="C142" s="316"/>
      <c r="D142" s="316"/>
      <c r="E142" s="332"/>
      <c r="F142" s="316"/>
      <c r="G142" s="316"/>
    </row>
    <row r="143" spans="1:7" x14ac:dyDescent="0.2">
      <c r="A143" s="316"/>
      <c r="B143" s="316"/>
      <c r="C143" s="316"/>
      <c r="D143" s="316"/>
      <c r="E143" s="332"/>
      <c r="F143" s="316"/>
      <c r="G143" s="316"/>
    </row>
  </sheetData>
  <mergeCells count="38">
    <mergeCell ref="C61:D61"/>
    <mergeCell ref="C63:D63"/>
    <mergeCell ref="C67:G67"/>
    <mergeCell ref="C68:G68"/>
    <mergeCell ref="C69:G69"/>
    <mergeCell ref="C49:G49"/>
    <mergeCell ref="C50:G50"/>
    <mergeCell ref="C51:D51"/>
    <mergeCell ref="C53:G53"/>
    <mergeCell ref="C54:D54"/>
    <mergeCell ref="C56:D56"/>
    <mergeCell ref="C58:G58"/>
    <mergeCell ref="C59:D59"/>
    <mergeCell ref="C38:D38"/>
    <mergeCell ref="C40:D40"/>
    <mergeCell ref="C44:G44"/>
    <mergeCell ref="C45:D45"/>
    <mergeCell ref="C31:G31"/>
    <mergeCell ref="C32:G32"/>
    <mergeCell ref="C33:G33"/>
    <mergeCell ref="C34:G34"/>
    <mergeCell ref="C35:G35"/>
    <mergeCell ref="C37:G37"/>
    <mergeCell ref="C23:G23"/>
    <mergeCell ref="C24:D24"/>
    <mergeCell ref="C26:G26"/>
    <mergeCell ref="C27:G27"/>
    <mergeCell ref="C28:G28"/>
    <mergeCell ref="C29:G29"/>
    <mergeCell ref="C30:G30"/>
    <mergeCell ref="C13:D13"/>
    <mergeCell ref="C15:G15"/>
    <mergeCell ref="C16:D16"/>
    <mergeCell ref="A1:G1"/>
    <mergeCell ref="A3:B3"/>
    <mergeCell ref="A4:B4"/>
    <mergeCell ref="E4:G4"/>
    <mergeCell ref="C9:D9"/>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605</v>
      </c>
      <c r="D2" s="106" t="s">
        <v>1279</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1276</v>
      </c>
      <c r="B5" s="119"/>
      <c r="C5" s="120" t="s">
        <v>1277</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'S04 04-01 Rek'!E12</f>
        <v>0</v>
      </c>
      <c r="D15" s="161" t="str">
        <f>'S04 04-01 Rek'!A17</f>
        <v>Ztížené výrobní podmínky</v>
      </c>
      <c r="E15" s="162"/>
      <c r="F15" s="163"/>
      <c r="G15" s="160">
        <f>'S04 04-01 Rek'!I17</f>
        <v>0</v>
      </c>
    </row>
    <row r="16" spans="1:57" ht="15.95" customHeight="1" x14ac:dyDescent="0.2">
      <c r="A16" s="158" t="s">
        <v>52</v>
      </c>
      <c r="B16" s="159" t="s">
        <v>53</v>
      </c>
      <c r="C16" s="160">
        <f>'S04 04-01 Rek'!F12</f>
        <v>0</v>
      </c>
      <c r="D16" s="110" t="str">
        <f>'S04 04-01 Rek'!A18</f>
        <v>Oborová přirážka</v>
      </c>
      <c r="E16" s="164"/>
      <c r="F16" s="165"/>
      <c r="G16" s="160">
        <f>'S04 04-01 Rek'!I18</f>
        <v>0</v>
      </c>
    </row>
    <row r="17" spans="1:7" ht="15.95" customHeight="1" x14ac:dyDescent="0.2">
      <c r="A17" s="158" t="s">
        <v>54</v>
      </c>
      <c r="B17" s="159" t="s">
        <v>55</v>
      </c>
      <c r="C17" s="160">
        <f>'S04 04-01 Rek'!H12</f>
        <v>0</v>
      </c>
      <c r="D17" s="110" t="str">
        <f>'S04 04-01 Rek'!A19</f>
        <v>Přesun stavebních kapacit</v>
      </c>
      <c r="E17" s="164"/>
      <c r="F17" s="165"/>
      <c r="G17" s="160">
        <f>'S04 04-01 Rek'!I19</f>
        <v>0</v>
      </c>
    </row>
    <row r="18" spans="1:7" ht="15.95" customHeight="1" x14ac:dyDescent="0.2">
      <c r="A18" s="166" t="s">
        <v>56</v>
      </c>
      <c r="B18" s="167" t="s">
        <v>57</v>
      </c>
      <c r="C18" s="160">
        <f>'S04 04-01 Rek'!G12</f>
        <v>0</v>
      </c>
      <c r="D18" s="110" t="str">
        <f>'S04 04-01 Rek'!A20</f>
        <v>Mimostaveništní doprava</v>
      </c>
      <c r="E18" s="164"/>
      <c r="F18" s="165"/>
      <c r="G18" s="160">
        <f>'S04 04-01 Rek'!I20</f>
        <v>0</v>
      </c>
    </row>
    <row r="19" spans="1:7" ht="15.95" customHeight="1" x14ac:dyDescent="0.2">
      <c r="A19" s="168" t="s">
        <v>58</v>
      </c>
      <c r="B19" s="159"/>
      <c r="C19" s="160">
        <f>SUM(C15:C18)</f>
        <v>0</v>
      </c>
      <c r="D19" s="110" t="str">
        <f>'S04 04-01 Rek'!A21</f>
        <v>Zařízení staveniště</v>
      </c>
      <c r="E19" s="164"/>
      <c r="F19" s="165"/>
      <c r="G19" s="160">
        <f>'S04 04-01 Rek'!I21</f>
        <v>0</v>
      </c>
    </row>
    <row r="20" spans="1:7" ht="15.95" customHeight="1" x14ac:dyDescent="0.2">
      <c r="A20" s="168"/>
      <c r="B20" s="159"/>
      <c r="C20" s="160"/>
      <c r="D20" s="110" t="str">
        <f>'S04 04-01 Rek'!A22</f>
        <v>Provoz investora</v>
      </c>
      <c r="E20" s="164"/>
      <c r="F20" s="165"/>
      <c r="G20" s="160">
        <f>'S04 04-01 Rek'!I22</f>
        <v>0</v>
      </c>
    </row>
    <row r="21" spans="1:7" ht="15.95" customHeight="1" x14ac:dyDescent="0.2">
      <c r="A21" s="168" t="s">
        <v>29</v>
      </c>
      <c r="B21" s="159"/>
      <c r="C21" s="160">
        <f>'S04 04-01 Rek'!I12</f>
        <v>0</v>
      </c>
      <c r="D21" s="110" t="str">
        <f>'S04 04-01 Rek'!A23</f>
        <v>Kompletační činnost (IČD)</v>
      </c>
      <c r="E21" s="164"/>
      <c r="F21" s="165"/>
      <c r="G21" s="160">
        <f>'S04 04-01 Rek'!I23</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'S04 04-01 Rek'!H25</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BE76"/>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605</v>
      </c>
      <c r="I1" s="213"/>
    </row>
    <row r="2" spans="1:57" ht="13.5" thickBot="1" x14ac:dyDescent="0.25">
      <c r="A2" s="214" t="s">
        <v>76</v>
      </c>
      <c r="B2" s="215"/>
      <c r="C2" s="216" t="s">
        <v>1278</v>
      </c>
      <c r="D2" s="217"/>
      <c r="E2" s="218"/>
      <c r="F2" s="217"/>
      <c r="G2" s="219" t="s">
        <v>1279</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'S04 04-01 Pol'!B7</f>
        <v>1</v>
      </c>
      <c r="B7" s="70" t="str">
        <f>'S04 04-01 Pol'!C7</f>
        <v>Zemní práce</v>
      </c>
      <c r="D7" s="231"/>
      <c r="E7" s="334">
        <f>'S04 04-01 Pol'!BA32</f>
        <v>0</v>
      </c>
      <c r="F7" s="335">
        <f>'S04 04-01 Pol'!BB32</f>
        <v>0</v>
      </c>
      <c r="G7" s="335">
        <f>'S04 04-01 Pol'!BC32</f>
        <v>0</v>
      </c>
      <c r="H7" s="335">
        <f>'S04 04-01 Pol'!BD32</f>
        <v>0</v>
      </c>
      <c r="I7" s="336">
        <f>'S04 04-01 Pol'!BE32</f>
        <v>0</v>
      </c>
    </row>
    <row r="8" spans="1:57" s="138" customFormat="1" x14ac:dyDescent="0.2">
      <c r="A8" s="333" t="str">
        <f>'S04 04-01 Pol'!B33</f>
        <v>2</v>
      </c>
      <c r="B8" s="70" t="str">
        <f>'S04 04-01 Pol'!C33</f>
        <v>Základy a zvláštní zakládání</v>
      </c>
      <c r="D8" s="231"/>
      <c r="E8" s="334">
        <f>'S04 04-01 Pol'!BA53</f>
        <v>0</v>
      </c>
      <c r="F8" s="335">
        <f>'S04 04-01 Pol'!BB53</f>
        <v>0</v>
      </c>
      <c r="G8" s="335">
        <f>'S04 04-01 Pol'!BC53</f>
        <v>0</v>
      </c>
      <c r="H8" s="335">
        <f>'S04 04-01 Pol'!BD53</f>
        <v>0</v>
      </c>
      <c r="I8" s="336">
        <f>'S04 04-01 Pol'!BE53</f>
        <v>0</v>
      </c>
    </row>
    <row r="9" spans="1:57" s="138" customFormat="1" x14ac:dyDescent="0.2">
      <c r="A9" s="333" t="str">
        <f>'S04 04-01 Pol'!B54</f>
        <v>3</v>
      </c>
      <c r="B9" s="70" t="str">
        <f>'S04 04-01 Pol'!C54</f>
        <v>Svislé a kompletní konstrukce</v>
      </c>
      <c r="D9" s="231"/>
      <c r="E9" s="334">
        <f>'S04 04-01 Pol'!BA66</f>
        <v>0</v>
      </c>
      <c r="F9" s="335">
        <f>'S04 04-01 Pol'!BB66</f>
        <v>0</v>
      </c>
      <c r="G9" s="335">
        <f>'S04 04-01 Pol'!BC66</f>
        <v>0</v>
      </c>
      <c r="H9" s="335">
        <f>'S04 04-01 Pol'!BD66</f>
        <v>0</v>
      </c>
      <c r="I9" s="336">
        <f>'S04 04-01 Pol'!BE66</f>
        <v>0</v>
      </c>
    </row>
    <row r="10" spans="1:57" s="138" customFormat="1" x14ac:dyDescent="0.2">
      <c r="A10" s="333" t="str">
        <f>'S04 04-01 Pol'!B67</f>
        <v>94</v>
      </c>
      <c r="B10" s="70" t="str">
        <f>'S04 04-01 Pol'!C67</f>
        <v>Lešení a stavební výtahy</v>
      </c>
      <c r="D10" s="231"/>
      <c r="E10" s="334">
        <f>'S04 04-01 Pol'!BA70</f>
        <v>0</v>
      </c>
      <c r="F10" s="335">
        <f>'S04 04-01 Pol'!BB70</f>
        <v>0</v>
      </c>
      <c r="G10" s="335">
        <f>'S04 04-01 Pol'!BC70</f>
        <v>0</v>
      </c>
      <c r="H10" s="335">
        <f>'S04 04-01 Pol'!BD70</f>
        <v>0</v>
      </c>
      <c r="I10" s="336">
        <f>'S04 04-01 Pol'!BE70</f>
        <v>0</v>
      </c>
    </row>
    <row r="11" spans="1:57" s="138" customFormat="1" ht="13.5" thickBot="1" x14ac:dyDescent="0.25">
      <c r="A11" s="333" t="str">
        <f>'S04 04-01 Pol'!B71</f>
        <v>99</v>
      </c>
      <c r="B11" s="70" t="str">
        <f>'S04 04-01 Pol'!C71</f>
        <v>Staveništní přesun hmot</v>
      </c>
      <c r="D11" s="231"/>
      <c r="E11" s="334">
        <f>'S04 04-01 Pol'!BA73</f>
        <v>0</v>
      </c>
      <c r="F11" s="335">
        <f>'S04 04-01 Pol'!BB73</f>
        <v>0</v>
      </c>
      <c r="G11" s="335">
        <f>'S04 04-01 Pol'!BC73</f>
        <v>0</v>
      </c>
      <c r="H11" s="335">
        <f>'S04 04-01 Pol'!BD73</f>
        <v>0</v>
      </c>
      <c r="I11" s="336">
        <f>'S04 04-01 Pol'!BE73</f>
        <v>0</v>
      </c>
    </row>
    <row r="12" spans="1:57" s="14" customFormat="1" ht="13.5" thickBot="1" x14ac:dyDescent="0.25">
      <c r="A12" s="232"/>
      <c r="B12" s="233" t="s">
        <v>79</v>
      </c>
      <c r="C12" s="233"/>
      <c r="D12" s="234"/>
      <c r="E12" s="235">
        <f>SUM(E7:E11)</f>
        <v>0</v>
      </c>
      <c r="F12" s="236">
        <f>SUM(F7:F11)</f>
        <v>0</v>
      </c>
      <c r="G12" s="236">
        <f>SUM(G7:G11)</f>
        <v>0</v>
      </c>
      <c r="H12" s="236">
        <f>SUM(H7:H11)</f>
        <v>0</v>
      </c>
      <c r="I12" s="237">
        <f>SUM(I7:I11)</f>
        <v>0</v>
      </c>
    </row>
    <row r="13" spans="1:57" x14ac:dyDescent="0.2">
      <c r="A13" s="138"/>
      <c r="B13" s="138"/>
      <c r="C13" s="138"/>
      <c r="D13" s="138"/>
      <c r="E13" s="138"/>
      <c r="F13" s="138"/>
      <c r="G13" s="138"/>
      <c r="H13" s="138"/>
      <c r="I13" s="138"/>
    </row>
    <row r="14" spans="1:57" ht="19.5" customHeight="1" x14ac:dyDescent="0.25">
      <c r="A14" s="223" t="s">
        <v>80</v>
      </c>
      <c r="B14" s="223"/>
      <c r="C14" s="223"/>
      <c r="D14" s="223"/>
      <c r="E14" s="223"/>
      <c r="F14" s="223"/>
      <c r="G14" s="238"/>
      <c r="H14" s="223"/>
      <c r="I14" s="223"/>
      <c r="BA14" s="144"/>
      <c r="BB14" s="144"/>
      <c r="BC14" s="144"/>
      <c r="BD14" s="144"/>
      <c r="BE14" s="144"/>
    </row>
    <row r="15" spans="1:57" ht="13.5" thickBot="1" x14ac:dyDescent="0.25"/>
    <row r="16" spans="1:57" x14ac:dyDescent="0.2">
      <c r="A16" s="176" t="s">
        <v>81</v>
      </c>
      <c r="B16" s="177"/>
      <c r="C16" s="177"/>
      <c r="D16" s="239"/>
      <c r="E16" s="240" t="s">
        <v>82</v>
      </c>
      <c r="F16" s="241" t="s">
        <v>12</v>
      </c>
      <c r="G16" s="242" t="s">
        <v>83</v>
      </c>
      <c r="H16" s="243"/>
      <c r="I16" s="244" t="s">
        <v>82</v>
      </c>
    </row>
    <row r="17" spans="1:53" x14ac:dyDescent="0.2">
      <c r="A17" s="168" t="s">
        <v>145</v>
      </c>
      <c r="B17" s="159"/>
      <c r="C17" s="159"/>
      <c r="D17" s="245"/>
      <c r="E17" s="246"/>
      <c r="F17" s="247"/>
      <c r="G17" s="248">
        <v>0</v>
      </c>
      <c r="H17" s="249"/>
      <c r="I17" s="250">
        <f>E17+F17*G17/100</f>
        <v>0</v>
      </c>
      <c r="BA17" s="1">
        <v>0</v>
      </c>
    </row>
    <row r="18" spans="1:53" x14ac:dyDescent="0.2">
      <c r="A18" s="168" t="s">
        <v>146</v>
      </c>
      <c r="B18" s="159"/>
      <c r="C18" s="159"/>
      <c r="D18" s="245"/>
      <c r="E18" s="246"/>
      <c r="F18" s="247"/>
      <c r="G18" s="248">
        <v>0</v>
      </c>
      <c r="H18" s="249"/>
      <c r="I18" s="250">
        <f>E18+F18*G18/100</f>
        <v>0</v>
      </c>
      <c r="BA18" s="1">
        <v>0</v>
      </c>
    </row>
    <row r="19" spans="1:53" x14ac:dyDescent="0.2">
      <c r="A19" s="168" t="s">
        <v>147</v>
      </c>
      <c r="B19" s="159"/>
      <c r="C19" s="159"/>
      <c r="D19" s="245"/>
      <c r="E19" s="246"/>
      <c r="F19" s="247"/>
      <c r="G19" s="248">
        <v>0</v>
      </c>
      <c r="H19" s="249"/>
      <c r="I19" s="250">
        <f>E19+F19*G19/100</f>
        <v>0</v>
      </c>
      <c r="BA19" s="1">
        <v>0</v>
      </c>
    </row>
    <row r="20" spans="1:53" x14ac:dyDescent="0.2">
      <c r="A20" s="168" t="s">
        <v>148</v>
      </c>
      <c r="B20" s="159"/>
      <c r="C20" s="159"/>
      <c r="D20" s="245"/>
      <c r="E20" s="246"/>
      <c r="F20" s="247"/>
      <c r="G20" s="248">
        <v>0</v>
      </c>
      <c r="H20" s="249"/>
      <c r="I20" s="250">
        <f>E20+F20*G20/100</f>
        <v>0</v>
      </c>
      <c r="BA20" s="1">
        <v>0</v>
      </c>
    </row>
    <row r="21" spans="1:53" x14ac:dyDescent="0.2">
      <c r="A21" s="168" t="s">
        <v>149</v>
      </c>
      <c r="B21" s="159"/>
      <c r="C21" s="159"/>
      <c r="D21" s="245"/>
      <c r="E21" s="246"/>
      <c r="F21" s="247"/>
      <c r="G21" s="248">
        <v>0</v>
      </c>
      <c r="H21" s="249"/>
      <c r="I21" s="250">
        <f>E21+F21*G21/100</f>
        <v>0</v>
      </c>
      <c r="BA21" s="1">
        <v>1</v>
      </c>
    </row>
    <row r="22" spans="1:53" x14ac:dyDescent="0.2">
      <c r="A22" s="168" t="s">
        <v>150</v>
      </c>
      <c r="B22" s="159"/>
      <c r="C22" s="159"/>
      <c r="D22" s="245"/>
      <c r="E22" s="246"/>
      <c r="F22" s="247"/>
      <c r="G22" s="248">
        <v>0</v>
      </c>
      <c r="H22" s="249"/>
      <c r="I22" s="250">
        <f>E22+F22*G22/100</f>
        <v>0</v>
      </c>
      <c r="BA22" s="1">
        <v>1</v>
      </c>
    </row>
    <row r="23" spans="1:53" x14ac:dyDescent="0.2">
      <c r="A23" s="168" t="s">
        <v>151</v>
      </c>
      <c r="B23" s="159"/>
      <c r="C23" s="159"/>
      <c r="D23" s="245"/>
      <c r="E23" s="246"/>
      <c r="F23" s="247"/>
      <c r="G23" s="248">
        <v>0</v>
      </c>
      <c r="H23" s="249"/>
      <c r="I23" s="250">
        <f>E23+F23*G23/100</f>
        <v>0</v>
      </c>
      <c r="BA23" s="1">
        <v>2</v>
      </c>
    </row>
    <row r="24" spans="1:53" x14ac:dyDescent="0.2">
      <c r="A24" s="168" t="s">
        <v>152</v>
      </c>
      <c r="B24" s="159"/>
      <c r="C24" s="159"/>
      <c r="D24" s="245"/>
      <c r="E24" s="246"/>
      <c r="F24" s="247"/>
      <c r="G24" s="248">
        <v>0</v>
      </c>
      <c r="H24" s="249"/>
      <c r="I24" s="250">
        <f>E24+F24*G24/100</f>
        <v>0</v>
      </c>
      <c r="BA24" s="1">
        <v>2</v>
      </c>
    </row>
    <row r="25" spans="1:53" ht="13.5" thickBot="1" x14ac:dyDescent="0.25">
      <c r="A25" s="251"/>
      <c r="B25" s="252" t="s">
        <v>84</v>
      </c>
      <c r="C25" s="253"/>
      <c r="D25" s="254"/>
      <c r="E25" s="255"/>
      <c r="F25" s="256"/>
      <c r="G25" s="256"/>
      <c r="H25" s="257">
        <f>SUM(I17:I24)</f>
        <v>0</v>
      </c>
      <c r="I25" s="258"/>
    </row>
    <row r="27" spans="1:53" x14ac:dyDescent="0.2">
      <c r="B27" s="14"/>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sheetData>
  <mergeCells count="4">
    <mergeCell ref="A1:B1"/>
    <mergeCell ref="A2:B2"/>
    <mergeCell ref="G2:I2"/>
    <mergeCell ref="H25:I25"/>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CB146"/>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'S04 04-01 Rek'!H1</f>
        <v>04-01</v>
      </c>
      <c r="G3" s="269"/>
    </row>
    <row r="4" spans="1:80" ht="13.5" thickBot="1" x14ac:dyDescent="0.25">
      <c r="A4" s="270" t="s">
        <v>76</v>
      </c>
      <c r="B4" s="215"/>
      <c r="C4" s="216" t="s">
        <v>1278</v>
      </c>
      <c r="D4" s="271"/>
      <c r="E4" s="272" t="str">
        <f>'S04 04-01 Rek'!G2</f>
        <v>Stavební práce SO 4</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1280</v>
      </c>
      <c r="C8" s="296" t="s">
        <v>1281</v>
      </c>
      <c r="D8" s="297" t="s">
        <v>233</v>
      </c>
      <c r="E8" s="298">
        <v>36.9</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3"/>
      <c r="C9" s="304" t="s">
        <v>1282</v>
      </c>
      <c r="D9" s="305"/>
      <c r="E9" s="305"/>
      <c r="F9" s="305"/>
      <c r="G9" s="306"/>
      <c r="I9" s="307"/>
      <c r="K9" s="307"/>
      <c r="L9" s="308" t="s">
        <v>1282</v>
      </c>
      <c r="O9" s="293">
        <v>3</v>
      </c>
    </row>
    <row r="10" spans="1:80" x14ac:dyDescent="0.2">
      <c r="A10" s="302"/>
      <c r="B10" s="309"/>
      <c r="C10" s="310" t="s">
        <v>1283</v>
      </c>
      <c r="D10" s="311"/>
      <c r="E10" s="312">
        <v>36.9</v>
      </c>
      <c r="F10" s="313"/>
      <c r="G10" s="314"/>
      <c r="H10" s="315"/>
      <c r="I10" s="307"/>
      <c r="J10" s="316"/>
      <c r="K10" s="307"/>
      <c r="M10" s="308" t="s">
        <v>1283</v>
      </c>
      <c r="O10" s="293"/>
    </row>
    <row r="11" spans="1:80" x14ac:dyDescent="0.2">
      <c r="A11" s="294">
        <v>2</v>
      </c>
      <c r="B11" s="295" t="s">
        <v>1284</v>
      </c>
      <c r="C11" s="296" t="s">
        <v>1285</v>
      </c>
      <c r="D11" s="297" t="s">
        <v>233</v>
      </c>
      <c r="E11" s="298">
        <v>88.56</v>
      </c>
      <c r="F11" s="298">
        <v>0</v>
      </c>
      <c r="G11" s="299">
        <f>E11*F11</f>
        <v>0</v>
      </c>
      <c r="H11" s="300">
        <v>0</v>
      </c>
      <c r="I11" s="301">
        <f>E11*H11</f>
        <v>0</v>
      </c>
      <c r="J11" s="300">
        <v>0</v>
      </c>
      <c r="K11" s="301">
        <f>E11*J11</f>
        <v>0</v>
      </c>
      <c r="O11" s="293">
        <v>2</v>
      </c>
      <c r="AA11" s="262">
        <v>1</v>
      </c>
      <c r="AB11" s="262">
        <v>1</v>
      </c>
      <c r="AC11" s="262">
        <v>1</v>
      </c>
      <c r="AZ11" s="262">
        <v>1</v>
      </c>
      <c r="BA11" s="262">
        <f>IF(AZ11=1,G11,0)</f>
        <v>0</v>
      </c>
      <c r="BB11" s="262">
        <f>IF(AZ11=2,G11,0)</f>
        <v>0</v>
      </c>
      <c r="BC11" s="262">
        <f>IF(AZ11=3,G11,0)</f>
        <v>0</v>
      </c>
      <c r="BD11" s="262">
        <f>IF(AZ11=4,G11,0)</f>
        <v>0</v>
      </c>
      <c r="BE11" s="262">
        <f>IF(AZ11=5,G11,0)</f>
        <v>0</v>
      </c>
      <c r="CA11" s="293">
        <v>1</v>
      </c>
      <c r="CB11" s="293">
        <v>1</v>
      </c>
    </row>
    <row r="12" spans="1:80" x14ac:dyDescent="0.2">
      <c r="A12" s="302"/>
      <c r="B12" s="309"/>
      <c r="C12" s="310" t="s">
        <v>1286</v>
      </c>
      <c r="D12" s="311"/>
      <c r="E12" s="312">
        <v>51.66</v>
      </c>
      <c r="F12" s="313"/>
      <c r="G12" s="314"/>
      <c r="H12" s="315"/>
      <c r="I12" s="307"/>
      <c r="J12" s="316"/>
      <c r="K12" s="307"/>
      <c r="M12" s="308" t="s">
        <v>1286</v>
      </c>
      <c r="O12" s="293"/>
    </row>
    <row r="13" spans="1:80" x14ac:dyDescent="0.2">
      <c r="A13" s="302"/>
      <c r="B13" s="309"/>
      <c r="C13" s="310" t="s">
        <v>1283</v>
      </c>
      <c r="D13" s="311"/>
      <c r="E13" s="312">
        <v>36.9</v>
      </c>
      <c r="F13" s="313"/>
      <c r="G13" s="314"/>
      <c r="H13" s="315"/>
      <c r="I13" s="307"/>
      <c r="J13" s="316"/>
      <c r="K13" s="307"/>
      <c r="M13" s="308" t="s">
        <v>1283</v>
      </c>
      <c r="O13" s="293"/>
    </row>
    <row r="14" spans="1:80" x14ac:dyDescent="0.2">
      <c r="A14" s="294">
        <v>3</v>
      </c>
      <c r="B14" s="295" t="s">
        <v>1287</v>
      </c>
      <c r="C14" s="296" t="s">
        <v>1288</v>
      </c>
      <c r="D14" s="297" t="s">
        <v>233</v>
      </c>
      <c r="E14" s="298">
        <v>51.66</v>
      </c>
      <c r="F14" s="298">
        <v>0</v>
      </c>
      <c r="G14" s="299">
        <f>E14*F14</f>
        <v>0</v>
      </c>
      <c r="H14" s="300">
        <v>0</v>
      </c>
      <c r="I14" s="301">
        <f>E14*H14</f>
        <v>0</v>
      </c>
      <c r="J14" s="300">
        <v>0</v>
      </c>
      <c r="K14" s="301">
        <f>E14*J14</f>
        <v>0</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x14ac:dyDescent="0.2">
      <c r="A15" s="302"/>
      <c r="B15" s="309"/>
      <c r="C15" s="310" t="s">
        <v>1286</v>
      </c>
      <c r="D15" s="311"/>
      <c r="E15" s="312">
        <v>51.66</v>
      </c>
      <c r="F15" s="313"/>
      <c r="G15" s="314"/>
      <c r="H15" s="315"/>
      <c r="I15" s="307"/>
      <c r="J15" s="316"/>
      <c r="K15" s="307"/>
      <c r="M15" s="308" t="s">
        <v>1286</v>
      </c>
      <c r="O15" s="293"/>
    </row>
    <row r="16" spans="1:80" x14ac:dyDescent="0.2">
      <c r="A16" s="294">
        <v>4</v>
      </c>
      <c r="B16" s="295" t="s">
        <v>387</v>
      </c>
      <c r="C16" s="296" t="s">
        <v>388</v>
      </c>
      <c r="D16" s="297" t="s">
        <v>233</v>
      </c>
      <c r="E16" s="298">
        <v>88.56</v>
      </c>
      <c r="F16" s="298">
        <v>0</v>
      </c>
      <c r="G16" s="299">
        <f>E16*F16</f>
        <v>0</v>
      </c>
      <c r="H16" s="300">
        <v>0</v>
      </c>
      <c r="I16" s="301">
        <f>E16*H16</f>
        <v>0</v>
      </c>
      <c r="J16" s="300">
        <v>0</v>
      </c>
      <c r="K16" s="301">
        <f>E16*J16</f>
        <v>0</v>
      </c>
      <c r="O16" s="293">
        <v>2</v>
      </c>
      <c r="AA16" s="262">
        <v>1</v>
      </c>
      <c r="AB16" s="262">
        <v>1</v>
      </c>
      <c r="AC16" s="262">
        <v>1</v>
      </c>
      <c r="AZ16" s="262">
        <v>1</v>
      </c>
      <c r="BA16" s="262">
        <f>IF(AZ16=1,G16,0)</f>
        <v>0</v>
      </c>
      <c r="BB16" s="262">
        <f>IF(AZ16=2,G16,0)</f>
        <v>0</v>
      </c>
      <c r="BC16" s="262">
        <f>IF(AZ16=3,G16,0)</f>
        <v>0</v>
      </c>
      <c r="BD16" s="262">
        <f>IF(AZ16=4,G16,0)</f>
        <v>0</v>
      </c>
      <c r="BE16" s="262">
        <f>IF(AZ16=5,G16,0)</f>
        <v>0</v>
      </c>
      <c r="CA16" s="293">
        <v>1</v>
      </c>
      <c r="CB16" s="293">
        <v>1</v>
      </c>
    </row>
    <row r="17" spans="1:80" x14ac:dyDescent="0.2">
      <c r="A17" s="302"/>
      <c r="B17" s="309"/>
      <c r="C17" s="310" t="s">
        <v>1286</v>
      </c>
      <c r="D17" s="311"/>
      <c r="E17" s="312">
        <v>51.66</v>
      </c>
      <c r="F17" s="313"/>
      <c r="G17" s="314"/>
      <c r="H17" s="315"/>
      <c r="I17" s="307"/>
      <c r="J17" s="316"/>
      <c r="K17" s="307"/>
      <c r="M17" s="308" t="s">
        <v>1286</v>
      </c>
      <c r="O17" s="293"/>
    </row>
    <row r="18" spans="1:80" x14ac:dyDescent="0.2">
      <c r="A18" s="302"/>
      <c r="B18" s="309"/>
      <c r="C18" s="310" t="s">
        <v>1283</v>
      </c>
      <c r="D18" s="311"/>
      <c r="E18" s="312">
        <v>36.9</v>
      </c>
      <c r="F18" s="313"/>
      <c r="G18" s="314"/>
      <c r="H18" s="315"/>
      <c r="I18" s="307"/>
      <c r="J18" s="316"/>
      <c r="K18" s="307"/>
      <c r="M18" s="308" t="s">
        <v>1283</v>
      </c>
      <c r="O18" s="293"/>
    </row>
    <row r="19" spans="1:80" x14ac:dyDescent="0.2">
      <c r="A19" s="294">
        <v>5</v>
      </c>
      <c r="B19" s="295" t="s">
        <v>391</v>
      </c>
      <c r="C19" s="296" t="s">
        <v>392</v>
      </c>
      <c r="D19" s="297" t="s">
        <v>233</v>
      </c>
      <c r="E19" s="298">
        <v>88.56</v>
      </c>
      <c r="F19" s="298">
        <v>0</v>
      </c>
      <c r="G19" s="299">
        <f>E19*F19</f>
        <v>0</v>
      </c>
      <c r="H19" s="300">
        <v>0</v>
      </c>
      <c r="I19" s="301">
        <f>E19*H19</f>
        <v>0</v>
      </c>
      <c r="J19" s="300">
        <v>0</v>
      </c>
      <c r="K19" s="301">
        <f>E19*J19</f>
        <v>0</v>
      </c>
      <c r="O19" s="293">
        <v>2</v>
      </c>
      <c r="AA19" s="262">
        <v>1</v>
      </c>
      <c r="AB19" s="262">
        <v>1</v>
      </c>
      <c r="AC19" s="262">
        <v>1</v>
      </c>
      <c r="AZ19" s="262">
        <v>1</v>
      </c>
      <c r="BA19" s="262">
        <f>IF(AZ19=1,G19,0)</f>
        <v>0</v>
      </c>
      <c r="BB19" s="262">
        <f>IF(AZ19=2,G19,0)</f>
        <v>0</v>
      </c>
      <c r="BC19" s="262">
        <f>IF(AZ19=3,G19,0)</f>
        <v>0</v>
      </c>
      <c r="BD19" s="262">
        <f>IF(AZ19=4,G19,0)</f>
        <v>0</v>
      </c>
      <c r="BE19" s="262">
        <f>IF(AZ19=5,G19,0)</f>
        <v>0</v>
      </c>
      <c r="CA19" s="293">
        <v>1</v>
      </c>
      <c r="CB19" s="293">
        <v>1</v>
      </c>
    </row>
    <row r="20" spans="1:80" x14ac:dyDescent="0.2">
      <c r="A20" s="302"/>
      <c r="B20" s="309"/>
      <c r="C20" s="310" t="s">
        <v>1286</v>
      </c>
      <c r="D20" s="311"/>
      <c r="E20" s="312">
        <v>51.66</v>
      </c>
      <c r="F20" s="313"/>
      <c r="G20" s="314"/>
      <c r="H20" s="315"/>
      <c r="I20" s="307"/>
      <c r="J20" s="316"/>
      <c r="K20" s="307"/>
      <c r="M20" s="308" t="s">
        <v>1286</v>
      </c>
      <c r="O20" s="293"/>
    </row>
    <row r="21" spans="1:80" x14ac:dyDescent="0.2">
      <c r="A21" s="302"/>
      <c r="B21" s="309"/>
      <c r="C21" s="310" t="s">
        <v>1283</v>
      </c>
      <c r="D21" s="311"/>
      <c r="E21" s="312">
        <v>36.9</v>
      </c>
      <c r="F21" s="313"/>
      <c r="G21" s="314"/>
      <c r="H21" s="315"/>
      <c r="I21" s="307"/>
      <c r="J21" s="316"/>
      <c r="K21" s="307"/>
      <c r="M21" s="308" t="s">
        <v>1283</v>
      </c>
      <c r="O21" s="293"/>
    </row>
    <row r="22" spans="1:80" ht="22.5" x14ac:dyDescent="0.2">
      <c r="A22" s="294">
        <v>6</v>
      </c>
      <c r="B22" s="295" t="s">
        <v>231</v>
      </c>
      <c r="C22" s="296" t="s">
        <v>232</v>
      </c>
      <c r="D22" s="297" t="s">
        <v>233</v>
      </c>
      <c r="E22" s="298">
        <v>21.56</v>
      </c>
      <c r="F22" s="298">
        <v>0</v>
      </c>
      <c r="G22" s="299">
        <f>E22*F22</f>
        <v>0</v>
      </c>
      <c r="H22" s="300">
        <v>0</v>
      </c>
      <c r="I22" s="301">
        <f>E22*H22</f>
        <v>0</v>
      </c>
      <c r="J22" s="300">
        <v>0</v>
      </c>
      <c r="K22" s="301">
        <f>E22*J22</f>
        <v>0</v>
      </c>
      <c r="O22" s="293">
        <v>2</v>
      </c>
      <c r="AA22" s="262">
        <v>1</v>
      </c>
      <c r="AB22" s="262">
        <v>1</v>
      </c>
      <c r="AC22" s="262">
        <v>1</v>
      </c>
      <c r="AZ22" s="262">
        <v>1</v>
      </c>
      <c r="BA22" s="262">
        <f>IF(AZ22=1,G22,0)</f>
        <v>0</v>
      </c>
      <c r="BB22" s="262">
        <f>IF(AZ22=2,G22,0)</f>
        <v>0</v>
      </c>
      <c r="BC22" s="262">
        <f>IF(AZ22=3,G22,0)</f>
        <v>0</v>
      </c>
      <c r="BD22" s="262">
        <f>IF(AZ22=4,G22,0)</f>
        <v>0</v>
      </c>
      <c r="BE22" s="262">
        <f>IF(AZ22=5,G22,0)</f>
        <v>0</v>
      </c>
      <c r="CA22" s="293">
        <v>1</v>
      </c>
      <c r="CB22" s="293">
        <v>1</v>
      </c>
    </row>
    <row r="23" spans="1:80" x14ac:dyDescent="0.2">
      <c r="A23" s="302"/>
      <c r="B23" s="303"/>
      <c r="C23" s="304" t="s">
        <v>234</v>
      </c>
      <c r="D23" s="305"/>
      <c r="E23" s="305"/>
      <c r="F23" s="305"/>
      <c r="G23" s="306"/>
      <c r="I23" s="307"/>
      <c r="K23" s="307"/>
      <c r="L23" s="308" t="s">
        <v>234</v>
      </c>
      <c r="O23" s="293">
        <v>3</v>
      </c>
    </row>
    <row r="24" spans="1:80" ht="22.5" x14ac:dyDescent="0.2">
      <c r="A24" s="302"/>
      <c r="B24" s="303"/>
      <c r="C24" s="304" t="s">
        <v>235</v>
      </c>
      <c r="D24" s="305"/>
      <c r="E24" s="305"/>
      <c r="F24" s="305"/>
      <c r="G24" s="306"/>
      <c r="I24" s="307"/>
      <c r="K24" s="307"/>
      <c r="L24" s="308" t="s">
        <v>235</v>
      </c>
      <c r="O24" s="293">
        <v>3</v>
      </c>
    </row>
    <row r="25" spans="1:80" x14ac:dyDescent="0.2">
      <c r="A25" s="302"/>
      <c r="B25" s="309"/>
      <c r="C25" s="310" t="s">
        <v>1289</v>
      </c>
      <c r="D25" s="311"/>
      <c r="E25" s="312">
        <v>21.56</v>
      </c>
      <c r="F25" s="313"/>
      <c r="G25" s="314"/>
      <c r="H25" s="315"/>
      <c r="I25" s="307"/>
      <c r="J25" s="316"/>
      <c r="K25" s="307"/>
      <c r="M25" s="308" t="s">
        <v>1289</v>
      </c>
      <c r="O25" s="293"/>
    </row>
    <row r="26" spans="1:80" x14ac:dyDescent="0.2">
      <c r="A26" s="294">
        <v>7</v>
      </c>
      <c r="B26" s="295" t="s">
        <v>1290</v>
      </c>
      <c r="C26" s="296" t="s">
        <v>1291</v>
      </c>
      <c r="D26" s="297" t="s">
        <v>233</v>
      </c>
      <c r="E26" s="298">
        <v>67</v>
      </c>
      <c r="F26" s="298">
        <v>0</v>
      </c>
      <c r="G26" s="299">
        <f>E26*F26</f>
        <v>0</v>
      </c>
      <c r="H26" s="300">
        <v>0</v>
      </c>
      <c r="I26" s="301">
        <f>E26*H26</f>
        <v>0</v>
      </c>
      <c r="J26" s="300">
        <v>0</v>
      </c>
      <c r="K26" s="301">
        <f>E26*J26</f>
        <v>0</v>
      </c>
      <c r="O26" s="293">
        <v>2</v>
      </c>
      <c r="AA26" s="262">
        <v>1</v>
      </c>
      <c r="AB26" s="262">
        <v>1</v>
      </c>
      <c r="AC26" s="262">
        <v>1</v>
      </c>
      <c r="AZ26" s="262">
        <v>1</v>
      </c>
      <c r="BA26" s="262">
        <f>IF(AZ26=1,G26,0)</f>
        <v>0</v>
      </c>
      <c r="BB26" s="262">
        <f>IF(AZ26=2,G26,0)</f>
        <v>0</v>
      </c>
      <c r="BC26" s="262">
        <f>IF(AZ26=3,G26,0)</f>
        <v>0</v>
      </c>
      <c r="BD26" s="262">
        <f>IF(AZ26=4,G26,0)</f>
        <v>0</v>
      </c>
      <c r="BE26" s="262">
        <f>IF(AZ26=5,G26,0)</f>
        <v>0</v>
      </c>
      <c r="CA26" s="293">
        <v>1</v>
      </c>
      <c r="CB26" s="293">
        <v>1</v>
      </c>
    </row>
    <row r="27" spans="1:80" x14ac:dyDescent="0.2">
      <c r="A27" s="302"/>
      <c r="B27" s="309"/>
      <c r="C27" s="310" t="s">
        <v>1292</v>
      </c>
      <c r="D27" s="311"/>
      <c r="E27" s="312">
        <v>30.1</v>
      </c>
      <c r="F27" s="313"/>
      <c r="G27" s="314"/>
      <c r="H27" s="315"/>
      <c r="I27" s="307"/>
      <c r="J27" s="316"/>
      <c r="K27" s="307"/>
      <c r="M27" s="308" t="s">
        <v>1292</v>
      </c>
      <c r="O27" s="293"/>
    </row>
    <row r="28" spans="1:80" x14ac:dyDescent="0.2">
      <c r="A28" s="302"/>
      <c r="B28" s="309"/>
      <c r="C28" s="310" t="s">
        <v>1283</v>
      </c>
      <c r="D28" s="311"/>
      <c r="E28" s="312">
        <v>36.9</v>
      </c>
      <c r="F28" s="313"/>
      <c r="G28" s="314"/>
      <c r="H28" s="315"/>
      <c r="I28" s="307"/>
      <c r="J28" s="316"/>
      <c r="K28" s="307"/>
      <c r="M28" s="308" t="s">
        <v>1283</v>
      </c>
      <c r="O28" s="293"/>
    </row>
    <row r="29" spans="1:80" x14ac:dyDescent="0.2">
      <c r="A29" s="294">
        <v>8</v>
      </c>
      <c r="B29" s="295" t="s">
        <v>398</v>
      </c>
      <c r="C29" s="296" t="s">
        <v>399</v>
      </c>
      <c r="D29" s="297" t="s">
        <v>233</v>
      </c>
      <c r="E29" s="298">
        <v>67</v>
      </c>
      <c r="F29" s="298">
        <v>0</v>
      </c>
      <c r="G29" s="299">
        <f>E29*F29</f>
        <v>0</v>
      </c>
      <c r="H29" s="300">
        <v>0</v>
      </c>
      <c r="I29" s="301">
        <f>E29*H29</f>
        <v>0</v>
      </c>
      <c r="J29" s="300">
        <v>0</v>
      </c>
      <c r="K29" s="301">
        <f>E29*J29</f>
        <v>0</v>
      </c>
      <c r="O29" s="293">
        <v>2</v>
      </c>
      <c r="AA29" s="262">
        <v>1</v>
      </c>
      <c r="AB29" s="262">
        <v>1</v>
      </c>
      <c r="AC29" s="262">
        <v>1</v>
      </c>
      <c r="AZ29" s="262">
        <v>1</v>
      </c>
      <c r="BA29" s="262">
        <f>IF(AZ29=1,G29,0)</f>
        <v>0</v>
      </c>
      <c r="BB29" s="262">
        <f>IF(AZ29=2,G29,0)</f>
        <v>0</v>
      </c>
      <c r="BC29" s="262">
        <f>IF(AZ29=3,G29,0)</f>
        <v>0</v>
      </c>
      <c r="BD29" s="262">
        <f>IF(AZ29=4,G29,0)</f>
        <v>0</v>
      </c>
      <c r="BE29" s="262">
        <f>IF(AZ29=5,G29,0)</f>
        <v>0</v>
      </c>
      <c r="CA29" s="293">
        <v>1</v>
      </c>
      <c r="CB29" s="293">
        <v>1</v>
      </c>
    </row>
    <row r="30" spans="1:80" x14ac:dyDescent="0.2">
      <c r="A30" s="302"/>
      <c r="B30" s="309"/>
      <c r="C30" s="310" t="s">
        <v>1292</v>
      </c>
      <c r="D30" s="311"/>
      <c r="E30" s="312">
        <v>30.1</v>
      </c>
      <c r="F30" s="313"/>
      <c r="G30" s="314"/>
      <c r="H30" s="315"/>
      <c r="I30" s="307"/>
      <c r="J30" s="316"/>
      <c r="K30" s="307"/>
      <c r="M30" s="308" t="s">
        <v>1292</v>
      </c>
      <c r="O30" s="293"/>
    </row>
    <row r="31" spans="1:80" x14ac:dyDescent="0.2">
      <c r="A31" s="302"/>
      <c r="B31" s="309"/>
      <c r="C31" s="310" t="s">
        <v>1283</v>
      </c>
      <c r="D31" s="311"/>
      <c r="E31" s="312">
        <v>36.9</v>
      </c>
      <c r="F31" s="313"/>
      <c r="G31" s="314"/>
      <c r="H31" s="315"/>
      <c r="I31" s="307"/>
      <c r="J31" s="316"/>
      <c r="K31" s="307"/>
      <c r="M31" s="308" t="s">
        <v>1283</v>
      </c>
      <c r="O31" s="293"/>
    </row>
    <row r="32" spans="1:80" x14ac:dyDescent="0.2">
      <c r="A32" s="317"/>
      <c r="B32" s="318" t="s">
        <v>101</v>
      </c>
      <c r="C32" s="319" t="s">
        <v>192</v>
      </c>
      <c r="D32" s="320"/>
      <c r="E32" s="321"/>
      <c r="F32" s="322"/>
      <c r="G32" s="323">
        <f>SUM(G7:G31)</f>
        <v>0</v>
      </c>
      <c r="H32" s="324"/>
      <c r="I32" s="325">
        <f>SUM(I7:I31)</f>
        <v>0</v>
      </c>
      <c r="J32" s="324"/>
      <c r="K32" s="325">
        <f>SUM(K7:K31)</f>
        <v>0</v>
      </c>
      <c r="O32" s="293">
        <v>4</v>
      </c>
      <c r="BA32" s="326">
        <f>SUM(BA7:BA31)</f>
        <v>0</v>
      </c>
      <c r="BB32" s="326">
        <f>SUM(BB7:BB31)</f>
        <v>0</v>
      </c>
      <c r="BC32" s="326">
        <f>SUM(BC7:BC31)</f>
        <v>0</v>
      </c>
      <c r="BD32" s="326">
        <f>SUM(BD7:BD31)</f>
        <v>0</v>
      </c>
      <c r="BE32" s="326">
        <f>SUM(BE7:BE31)</f>
        <v>0</v>
      </c>
    </row>
    <row r="33" spans="1:80" x14ac:dyDescent="0.2">
      <c r="A33" s="283" t="s">
        <v>97</v>
      </c>
      <c r="B33" s="284" t="s">
        <v>154</v>
      </c>
      <c r="C33" s="285" t="s">
        <v>405</v>
      </c>
      <c r="D33" s="286"/>
      <c r="E33" s="287"/>
      <c r="F33" s="287"/>
      <c r="G33" s="288"/>
      <c r="H33" s="289"/>
      <c r="I33" s="290"/>
      <c r="J33" s="291"/>
      <c r="K33" s="292"/>
      <c r="O33" s="293">
        <v>1</v>
      </c>
    </row>
    <row r="34" spans="1:80" x14ac:dyDescent="0.2">
      <c r="A34" s="294">
        <v>9</v>
      </c>
      <c r="B34" s="295" t="s">
        <v>770</v>
      </c>
      <c r="C34" s="296" t="s">
        <v>771</v>
      </c>
      <c r="D34" s="297" t="s">
        <v>233</v>
      </c>
      <c r="E34" s="298">
        <v>1.8480000000000001</v>
      </c>
      <c r="F34" s="298">
        <v>0</v>
      </c>
      <c r="G34" s="299">
        <f>E34*F34</f>
        <v>0</v>
      </c>
      <c r="H34" s="300">
        <v>1.93971</v>
      </c>
      <c r="I34" s="301">
        <f>E34*H34</f>
        <v>3.5845840800000004</v>
      </c>
      <c r="J34" s="300">
        <v>0</v>
      </c>
      <c r="K34" s="301">
        <f>E34*J34</f>
        <v>0</v>
      </c>
      <c r="O34" s="293">
        <v>2</v>
      </c>
      <c r="AA34" s="262">
        <v>1</v>
      </c>
      <c r="AB34" s="262">
        <v>1</v>
      </c>
      <c r="AC34" s="262">
        <v>1</v>
      </c>
      <c r="AZ34" s="262">
        <v>1</v>
      </c>
      <c r="BA34" s="262">
        <f>IF(AZ34=1,G34,0)</f>
        <v>0</v>
      </c>
      <c r="BB34" s="262">
        <f>IF(AZ34=2,G34,0)</f>
        <v>0</v>
      </c>
      <c r="BC34" s="262">
        <f>IF(AZ34=3,G34,0)</f>
        <v>0</v>
      </c>
      <c r="BD34" s="262">
        <f>IF(AZ34=4,G34,0)</f>
        <v>0</v>
      </c>
      <c r="BE34" s="262">
        <f>IF(AZ34=5,G34,0)</f>
        <v>0</v>
      </c>
      <c r="CA34" s="293">
        <v>1</v>
      </c>
      <c r="CB34" s="293">
        <v>1</v>
      </c>
    </row>
    <row r="35" spans="1:80" x14ac:dyDescent="0.2">
      <c r="A35" s="302"/>
      <c r="B35" s="303"/>
      <c r="C35" s="304" t="s">
        <v>1293</v>
      </c>
      <c r="D35" s="305"/>
      <c r="E35" s="305"/>
      <c r="F35" s="305"/>
      <c r="G35" s="306"/>
      <c r="I35" s="307"/>
      <c r="K35" s="307"/>
      <c r="L35" s="308" t="s">
        <v>1293</v>
      </c>
      <c r="O35" s="293">
        <v>3</v>
      </c>
    </row>
    <row r="36" spans="1:80" x14ac:dyDescent="0.2">
      <c r="A36" s="302"/>
      <c r="B36" s="309"/>
      <c r="C36" s="310" t="s">
        <v>1294</v>
      </c>
      <c r="D36" s="311"/>
      <c r="E36" s="312">
        <v>1.8480000000000001</v>
      </c>
      <c r="F36" s="313"/>
      <c r="G36" s="314"/>
      <c r="H36" s="315"/>
      <c r="I36" s="307"/>
      <c r="J36" s="316"/>
      <c r="K36" s="307"/>
      <c r="M36" s="308" t="s">
        <v>1294</v>
      </c>
      <c r="O36" s="293"/>
    </row>
    <row r="37" spans="1:80" x14ac:dyDescent="0.2">
      <c r="A37" s="294">
        <v>10</v>
      </c>
      <c r="B37" s="295" t="s">
        <v>1295</v>
      </c>
      <c r="C37" s="296" t="s">
        <v>1296</v>
      </c>
      <c r="D37" s="297" t="s">
        <v>233</v>
      </c>
      <c r="E37" s="298">
        <v>1.232</v>
      </c>
      <c r="F37" s="298">
        <v>0</v>
      </c>
      <c r="G37" s="299">
        <f>E37*F37</f>
        <v>0</v>
      </c>
      <c r="H37" s="300">
        <v>2.5855999999999999</v>
      </c>
      <c r="I37" s="301">
        <f>E37*H37</f>
        <v>3.1854591999999999</v>
      </c>
      <c r="J37" s="300">
        <v>0</v>
      </c>
      <c r="K37" s="301">
        <f>E37*J37</f>
        <v>0</v>
      </c>
      <c r="O37" s="293">
        <v>2</v>
      </c>
      <c r="AA37" s="262">
        <v>1</v>
      </c>
      <c r="AB37" s="262">
        <v>1</v>
      </c>
      <c r="AC37" s="262">
        <v>1</v>
      </c>
      <c r="AZ37" s="262">
        <v>1</v>
      </c>
      <c r="BA37" s="262">
        <f>IF(AZ37=1,G37,0)</f>
        <v>0</v>
      </c>
      <c r="BB37" s="262">
        <f>IF(AZ37=2,G37,0)</f>
        <v>0</v>
      </c>
      <c r="BC37" s="262">
        <f>IF(AZ37=3,G37,0)</f>
        <v>0</v>
      </c>
      <c r="BD37" s="262">
        <f>IF(AZ37=4,G37,0)</f>
        <v>0</v>
      </c>
      <c r="BE37" s="262">
        <f>IF(AZ37=5,G37,0)</f>
        <v>0</v>
      </c>
      <c r="CA37" s="293">
        <v>1</v>
      </c>
      <c r="CB37" s="293">
        <v>1</v>
      </c>
    </row>
    <row r="38" spans="1:80" x14ac:dyDescent="0.2">
      <c r="A38" s="302"/>
      <c r="B38" s="303"/>
      <c r="C38" s="304" t="s">
        <v>1297</v>
      </c>
      <c r="D38" s="305"/>
      <c r="E38" s="305"/>
      <c r="F38" s="305"/>
      <c r="G38" s="306"/>
      <c r="I38" s="307"/>
      <c r="K38" s="307"/>
      <c r="L38" s="308" t="s">
        <v>1297</v>
      </c>
      <c r="O38" s="293">
        <v>3</v>
      </c>
    </row>
    <row r="39" spans="1:80" x14ac:dyDescent="0.2">
      <c r="A39" s="302"/>
      <c r="B39" s="309"/>
      <c r="C39" s="310" t="s">
        <v>1298</v>
      </c>
      <c r="D39" s="311"/>
      <c r="E39" s="312">
        <v>1.232</v>
      </c>
      <c r="F39" s="313"/>
      <c r="G39" s="314"/>
      <c r="H39" s="315"/>
      <c r="I39" s="307"/>
      <c r="J39" s="316"/>
      <c r="K39" s="307"/>
      <c r="M39" s="308" t="s">
        <v>1298</v>
      </c>
      <c r="O39" s="293"/>
    </row>
    <row r="40" spans="1:80" x14ac:dyDescent="0.2">
      <c r="A40" s="294">
        <v>11</v>
      </c>
      <c r="B40" s="295" t="s">
        <v>1167</v>
      </c>
      <c r="C40" s="296" t="s">
        <v>1168</v>
      </c>
      <c r="D40" s="297" t="s">
        <v>233</v>
      </c>
      <c r="E40" s="298">
        <v>17.248000000000001</v>
      </c>
      <c r="F40" s="298">
        <v>0</v>
      </c>
      <c r="G40" s="299">
        <f>E40*F40</f>
        <v>0</v>
      </c>
      <c r="H40" s="300">
        <v>2.5249999999999999</v>
      </c>
      <c r="I40" s="301">
        <f>E40*H40</f>
        <v>43.551200000000001</v>
      </c>
      <c r="J40" s="300">
        <v>0</v>
      </c>
      <c r="K40" s="301">
        <f>E40*J40</f>
        <v>0</v>
      </c>
      <c r="O40" s="293">
        <v>2</v>
      </c>
      <c r="AA40" s="262">
        <v>1</v>
      </c>
      <c r="AB40" s="262">
        <v>1</v>
      </c>
      <c r="AC40" s="262">
        <v>1</v>
      </c>
      <c r="AZ40" s="262">
        <v>1</v>
      </c>
      <c r="BA40" s="262">
        <f>IF(AZ40=1,G40,0)</f>
        <v>0</v>
      </c>
      <c r="BB40" s="262">
        <f>IF(AZ40=2,G40,0)</f>
        <v>0</v>
      </c>
      <c r="BC40" s="262">
        <f>IF(AZ40=3,G40,0)</f>
        <v>0</v>
      </c>
      <c r="BD40" s="262">
        <f>IF(AZ40=4,G40,0)</f>
        <v>0</v>
      </c>
      <c r="BE40" s="262">
        <f>IF(AZ40=5,G40,0)</f>
        <v>0</v>
      </c>
      <c r="CA40" s="293">
        <v>1</v>
      </c>
      <c r="CB40" s="293">
        <v>1</v>
      </c>
    </row>
    <row r="41" spans="1:80" x14ac:dyDescent="0.2">
      <c r="A41" s="302"/>
      <c r="B41" s="303"/>
      <c r="C41" s="304" t="s">
        <v>1299</v>
      </c>
      <c r="D41" s="305"/>
      <c r="E41" s="305"/>
      <c r="F41" s="305"/>
      <c r="G41" s="306"/>
      <c r="I41" s="307"/>
      <c r="K41" s="307"/>
      <c r="L41" s="308" t="s">
        <v>1299</v>
      </c>
      <c r="O41" s="293">
        <v>3</v>
      </c>
    </row>
    <row r="42" spans="1:80" x14ac:dyDescent="0.2">
      <c r="A42" s="302"/>
      <c r="B42" s="309"/>
      <c r="C42" s="310" t="s">
        <v>1300</v>
      </c>
      <c r="D42" s="311"/>
      <c r="E42" s="312">
        <v>17.248000000000001</v>
      </c>
      <c r="F42" s="313"/>
      <c r="G42" s="314"/>
      <c r="H42" s="315"/>
      <c r="I42" s="307"/>
      <c r="J42" s="316"/>
      <c r="K42" s="307"/>
      <c r="M42" s="308" t="s">
        <v>1300</v>
      </c>
      <c r="O42" s="293"/>
    </row>
    <row r="43" spans="1:80" x14ac:dyDescent="0.2">
      <c r="A43" s="294">
        <v>12</v>
      </c>
      <c r="B43" s="295" t="s">
        <v>1301</v>
      </c>
      <c r="C43" s="296" t="s">
        <v>1302</v>
      </c>
      <c r="D43" s="297" t="s">
        <v>227</v>
      </c>
      <c r="E43" s="298">
        <v>0.20499999999999999</v>
      </c>
      <c r="F43" s="298">
        <v>0</v>
      </c>
      <c r="G43" s="299">
        <f>E43*F43</f>
        <v>0</v>
      </c>
      <c r="H43" s="300">
        <v>1.00349</v>
      </c>
      <c r="I43" s="301">
        <f>E43*H43</f>
        <v>0.20571544999999999</v>
      </c>
      <c r="J43" s="300">
        <v>0</v>
      </c>
      <c r="K43" s="301">
        <f>E43*J43</f>
        <v>0</v>
      </c>
      <c r="O43" s="293">
        <v>2</v>
      </c>
      <c r="AA43" s="262">
        <v>1</v>
      </c>
      <c r="AB43" s="262">
        <v>1</v>
      </c>
      <c r="AC43" s="262">
        <v>1</v>
      </c>
      <c r="AZ43" s="262">
        <v>1</v>
      </c>
      <c r="BA43" s="262">
        <f>IF(AZ43=1,G43,0)</f>
        <v>0</v>
      </c>
      <c r="BB43" s="262">
        <f>IF(AZ43=2,G43,0)</f>
        <v>0</v>
      </c>
      <c r="BC43" s="262">
        <f>IF(AZ43=3,G43,0)</f>
        <v>0</v>
      </c>
      <c r="BD43" s="262">
        <f>IF(AZ43=4,G43,0)</f>
        <v>0</v>
      </c>
      <c r="BE43" s="262">
        <f>IF(AZ43=5,G43,0)</f>
        <v>0</v>
      </c>
      <c r="CA43" s="293">
        <v>1</v>
      </c>
      <c r="CB43" s="293">
        <v>1</v>
      </c>
    </row>
    <row r="44" spans="1:80" x14ac:dyDescent="0.2">
      <c r="A44" s="302"/>
      <c r="B44" s="303"/>
      <c r="C44" s="304" t="s">
        <v>1303</v>
      </c>
      <c r="D44" s="305"/>
      <c r="E44" s="305"/>
      <c r="F44" s="305"/>
      <c r="G44" s="306"/>
      <c r="I44" s="307"/>
      <c r="K44" s="307"/>
      <c r="L44" s="308" t="s">
        <v>1303</v>
      </c>
      <c r="O44" s="293">
        <v>3</v>
      </c>
    </row>
    <row r="45" spans="1:80" x14ac:dyDescent="0.2">
      <c r="A45" s="302"/>
      <c r="B45" s="309"/>
      <c r="C45" s="310" t="s">
        <v>1304</v>
      </c>
      <c r="D45" s="311"/>
      <c r="E45" s="312">
        <v>0.20499999999999999</v>
      </c>
      <c r="F45" s="313"/>
      <c r="G45" s="314"/>
      <c r="H45" s="315"/>
      <c r="I45" s="307"/>
      <c r="J45" s="316"/>
      <c r="K45" s="307"/>
      <c r="M45" s="308" t="s">
        <v>1304</v>
      </c>
      <c r="O45" s="293"/>
    </row>
    <row r="46" spans="1:80" ht="22.5" x14ac:dyDescent="0.2">
      <c r="A46" s="294">
        <v>13</v>
      </c>
      <c r="B46" s="295" t="s">
        <v>1305</v>
      </c>
      <c r="C46" s="296" t="s">
        <v>1306</v>
      </c>
      <c r="D46" s="297" t="s">
        <v>227</v>
      </c>
      <c r="E46" s="298">
        <v>0.443</v>
      </c>
      <c r="F46" s="298">
        <v>0</v>
      </c>
      <c r="G46" s="299">
        <f>E46*F46</f>
        <v>0</v>
      </c>
      <c r="H46" s="300">
        <v>1.0543899999999999</v>
      </c>
      <c r="I46" s="301">
        <f>E46*H46</f>
        <v>0.46709476999999999</v>
      </c>
      <c r="J46" s="300">
        <v>0</v>
      </c>
      <c r="K46" s="301">
        <f>E46*J46</f>
        <v>0</v>
      </c>
      <c r="O46" s="293">
        <v>2</v>
      </c>
      <c r="AA46" s="262">
        <v>1</v>
      </c>
      <c r="AB46" s="262">
        <v>1</v>
      </c>
      <c r="AC46" s="262">
        <v>1</v>
      </c>
      <c r="AZ46" s="262">
        <v>1</v>
      </c>
      <c r="BA46" s="262">
        <f>IF(AZ46=1,G46,0)</f>
        <v>0</v>
      </c>
      <c r="BB46" s="262">
        <f>IF(AZ46=2,G46,0)</f>
        <v>0</v>
      </c>
      <c r="BC46" s="262">
        <f>IF(AZ46=3,G46,0)</f>
        <v>0</v>
      </c>
      <c r="BD46" s="262">
        <f>IF(AZ46=4,G46,0)</f>
        <v>0</v>
      </c>
      <c r="BE46" s="262">
        <f>IF(AZ46=5,G46,0)</f>
        <v>0</v>
      </c>
      <c r="CA46" s="293">
        <v>1</v>
      </c>
      <c r="CB46" s="293">
        <v>1</v>
      </c>
    </row>
    <row r="47" spans="1:80" x14ac:dyDescent="0.2">
      <c r="A47" s="302"/>
      <c r="B47" s="309"/>
      <c r="C47" s="310" t="s">
        <v>1307</v>
      </c>
      <c r="D47" s="311"/>
      <c r="E47" s="312">
        <v>0.443</v>
      </c>
      <c r="F47" s="313"/>
      <c r="G47" s="314"/>
      <c r="H47" s="315"/>
      <c r="I47" s="307"/>
      <c r="J47" s="316"/>
      <c r="K47" s="307"/>
      <c r="M47" s="308" t="s">
        <v>1307</v>
      </c>
      <c r="O47" s="293"/>
    </row>
    <row r="48" spans="1:80" x14ac:dyDescent="0.2">
      <c r="A48" s="294">
        <v>14</v>
      </c>
      <c r="B48" s="295" t="s">
        <v>1308</v>
      </c>
      <c r="C48" s="296" t="s">
        <v>1309</v>
      </c>
      <c r="D48" s="297" t="s">
        <v>195</v>
      </c>
      <c r="E48" s="298">
        <v>45.36</v>
      </c>
      <c r="F48" s="298">
        <v>0</v>
      </c>
      <c r="G48" s="299">
        <f>E48*F48</f>
        <v>0</v>
      </c>
      <c r="H48" s="300">
        <v>3.9309999999999998E-2</v>
      </c>
      <c r="I48" s="301">
        <f>E48*H48</f>
        <v>1.7831016</v>
      </c>
      <c r="J48" s="300">
        <v>0</v>
      </c>
      <c r="K48" s="301">
        <f>E48*J48</f>
        <v>0</v>
      </c>
      <c r="O48" s="293">
        <v>2</v>
      </c>
      <c r="AA48" s="262">
        <v>1</v>
      </c>
      <c r="AB48" s="262">
        <v>1</v>
      </c>
      <c r="AC48" s="262">
        <v>1</v>
      </c>
      <c r="AZ48" s="262">
        <v>1</v>
      </c>
      <c r="BA48" s="262">
        <f>IF(AZ48=1,G48,0)</f>
        <v>0</v>
      </c>
      <c r="BB48" s="262">
        <f>IF(AZ48=2,G48,0)</f>
        <v>0</v>
      </c>
      <c r="BC48" s="262">
        <f>IF(AZ48=3,G48,0)</f>
        <v>0</v>
      </c>
      <c r="BD48" s="262">
        <f>IF(AZ48=4,G48,0)</f>
        <v>0</v>
      </c>
      <c r="BE48" s="262">
        <f>IF(AZ48=5,G48,0)</f>
        <v>0</v>
      </c>
      <c r="CA48" s="293">
        <v>1</v>
      </c>
      <c r="CB48" s="293">
        <v>1</v>
      </c>
    </row>
    <row r="49" spans="1:80" x14ac:dyDescent="0.2">
      <c r="A49" s="302"/>
      <c r="B49" s="309"/>
      <c r="C49" s="310" t="s">
        <v>1310</v>
      </c>
      <c r="D49" s="311"/>
      <c r="E49" s="312">
        <v>45.36</v>
      </c>
      <c r="F49" s="313"/>
      <c r="G49" s="314"/>
      <c r="H49" s="315"/>
      <c r="I49" s="307"/>
      <c r="J49" s="316"/>
      <c r="K49" s="307"/>
      <c r="M49" s="308" t="s">
        <v>1310</v>
      </c>
      <c r="O49" s="293"/>
    </row>
    <row r="50" spans="1:80" x14ac:dyDescent="0.2">
      <c r="A50" s="294">
        <v>15</v>
      </c>
      <c r="B50" s="295" t="s">
        <v>1311</v>
      </c>
      <c r="C50" s="296" t="s">
        <v>1312</v>
      </c>
      <c r="D50" s="297" t="s">
        <v>195</v>
      </c>
      <c r="E50" s="298">
        <v>45.36</v>
      </c>
      <c r="F50" s="298">
        <v>0</v>
      </c>
      <c r="G50" s="299">
        <f>E50*F50</f>
        <v>0</v>
      </c>
      <c r="H50" s="300">
        <v>0</v>
      </c>
      <c r="I50" s="301">
        <f>E50*H50</f>
        <v>0</v>
      </c>
      <c r="J50" s="300">
        <v>0</v>
      </c>
      <c r="K50" s="301">
        <f>E50*J50</f>
        <v>0</v>
      </c>
      <c r="O50" s="293">
        <v>2</v>
      </c>
      <c r="AA50" s="262">
        <v>1</v>
      </c>
      <c r="AB50" s="262">
        <v>1</v>
      </c>
      <c r="AC50" s="262">
        <v>1</v>
      </c>
      <c r="AZ50" s="262">
        <v>1</v>
      </c>
      <c r="BA50" s="262">
        <f>IF(AZ50=1,G50,0)</f>
        <v>0</v>
      </c>
      <c r="BB50" s="262">
        <f>IF(AZ50=2,G50,0)</f>
        <v>0</v>
      </c>
      <c r="BC50" s="262">
        <f>IF(AZ50=3,G50,0)</f>
        <v>0</v>
      </c>
      <c r="BD50" s="262">
        <f>IF(AZ50=4,G50,0)</f>
        <v>0</v>
      </c>
      <c r="BE50" s="262">
        <f>IF(AZ50=5,G50,0)</f>
        <v>0</v>
      </c>
      <c r="CA50" s="293">
        <v>1</v>
      </c>
      <c r="CB50" s="293">
        <v>1</v>
      </c>
    </row>
    <row r="51" spans="1:80" x14ac:dyDescent="0.2">
      <c r="A51" s="302"/>
      <c r="B51" s="303"/>
      <c r="C51" s="304"/>
      <c r="D51" s="305"/>
      <c r="E51" s="305"/>
      <c r="F51" s="305"/>
      <c r="G51" s="306"/>
      <c r="I51" s="307"/>
      <c r="K51" s="307"/>
      <c r="L51" s="308"/>
      <c r="O51" s="293">
        <v>3</v>
      </c>
    </row>
    <row r="52" spans="1:80" x14ac:dyDescent="0.2">
      <c r="A52" s="302"/>
      <c r="B52" s="309"/>
      <c r="C52" s="310" t="s">
        <v>1310</v>
      </c>
      <c r="D52" s="311"/>
      <c r="E52" s="312">
        <v>45.36</v>
      </c>
      <c r="F52" s="313"/>
      <c r="G52" s="314"/>
      <c r="H52" s="315"/>
      <c r="I52" s="307"/>
      <c r="J52" s="316"/>
      <c r="K52" s="307"/>
      <c r="M52" s="308" t="s">
        <v>1310</v>
      </c>
      <c r="O52" s="293"/>
    </row>
    <row r="53" spans="1:80" x14ac:dyDescent="0.2">
      <c r="A53" s="317"/>
      <c r="B53" s="318" t="s">
        <v>101</v>
      </c>
      <c r="C53" s="319" t="s">
        <v>406</v>
      </c>
      <c r="D53" s="320"/>
      <c r="E53" s="321"/>
      <c r="F53" s="322"/>
      <c r="G53" s="323">
        <f>SUM(G33:G52)</f>
        <v>0</v>
      </c>
      <c r="H53" s="324"/>
      <c r="I53" s="325">
        <f>SUM(I33:I52)</f>
        <v>52.777155100000009</v>
      </c>
      <c r="J53" s="324"/>
      <c r="K53" s="325">
        <f>SUM(K33:K52)</f>
        <v>0</v>
      </c>
      <c r="O53" s="293">
        <v>4</v>
      </c>
      <c r="BA53" s="326">
        <f>SUM(BA33:BA52)</f>
        <v>0</v>
      </c>
      <c r="BB53" s="326">
        <f>SUM(BB33:BB52)</f>
        <v>0</v>
      </c>
      <c r="BC53" s="326">
        <f>SUM(BC33:BC52)</f>
        <v>0</v>
      </c>
      <c r="BD53" s="326">
        <f>SUM(BD33:BD52)</f>
        <v>0</v>
      </c>
      <c r="BE53" s="326">
        <f>SUM(BE33:BE52)</f>
        <v>0</v>
      </c>
    </row>
    <row r="54" spans="1:80" x14ac:dyDescent="0.2">
      <c r="A54" s="283" t="s">
        <v>97</v>
      </c>
      <c r="B54" s="284" t="s">
        <v>426</v>
      </c>
      <c r="C54" s="285" t="s">
        <v>790</v>
      </c>
      <c r="D54" s="286"/>
      <c r="E54" s="287"/>
      <c r="F54" s="287"/>
      <c r="G54" s="288"/>
      <c r="H54" s="289"/>
      <c r="I54" s="290"/>
      <c r="J54" s="291"/>
      <c r="K54" s="292"/>
      <c r="O54" s="293">
        <v>1</v>
      </c>
    </row>
    <row r="55" spans="1:80" x14ac:dyDescent="0.2">
      <c r="A55" s="294">
        <v>16</v>
      </c>
      <c r="B55" s="295" t="s">
        <v>1313</v>
      </c>
      <c r="C55" s="296" t="s">
        <v>1314</v>
      </c>
      <c r="D55" s="297" t="s">
        <v>233</v>
      </c>
      <c r="E55" s="298">
        <v>26.4</v>
      </c>
      <c r="F55" s="298">
        <v>0</v>
      </c>
      <c r="G55" s="299">
        <f>E55*F55</f>
        <v>0</v>
      </c>
      <c r="H55" s="300">
        <v>2.5280900000000002</v>
      </c>
      <c r="I55" s="301">
        <f>E55*H55</f>
        <v>66.741575999999995</v>
      </c>
      <c r="J55" s="300">
        <v>0</v>
      </c>
      <c r="K55" s="301">
        <f>E55*J55</f>
        <v>0</v>
      </c>
      <c r="O55" s="293">
        <v>2</v>
      </c>
      <c r="AA55" s="262">
        <v>1</v>
      </c>
      <c r="AB55" s="262">
        <v>0</v>
      </c>
      <c r="AC55" s="262">
        <v>0</v>
      </c>
      <c r="AZ55" s="262">
        <v>1</v>
      </c>
      <c r="BA55" s="262">
        <f>IF(AZ55=1,G55,0)</f>
        <v>0</v>
      </c>
      <c r="BB55" s="262">
        <f>IF(AZ55=2,G55,0)</f>
        <v>0</v>
      </c>
      <c r="BC55" s="262">
        <f>IF(AZ55=3,G55,0)</f>
        <v>0</v>
      </c>
      <c r="BD55" s="262">
        <f>IF(AZ55=4,G55,0)</f>
        <v>0</v>
      </c>
      <c r="BE55" s="262">
        <f>IF(AZ55=5,G55,0)</f>
        <v>0</v>
      </c>
      <c r="CA55" s="293">
        <v>1</v>
      </c>
      <c r="CB55" s="293">
        <v>0</v>
      </c>
    </row>
    <row r="56" spans="1:80" x14ac:dyDescent="0.2">
      <c r="A56" s="302"/>
      <c r="B56" s="303"/>
      <c r="C56" s="304" t="s">
        <v>1315</v>
      </c>
      <c r="D56" s="305"/>
      <c r="E56" s="305"/>
      <c r="F56" s="305"/>
      <c r="G56" s="306"/>
      <c r="I56" s="307"/>
      <c r="K56" s="307"/>
      <c r="L56" s="308" t="s">
        <v>1315</v>
      </c>
      <c r="O56" s="293">
        <v>3</v>
      </c>
    </row>
    <row r="57" spans="1:80" x14ac:dyDescent="0.2">
      <c r="A57" s="302"/>
      <c r="B57" s="309"/>
      <c r="C57" s="310" t="s">
        <v>1316</v>
      </c>
      <c r="D57" s="311"/>
      <c r="E57" s="312">
        <v>26.4</v>
      </c>
      <c r="F57" s="313"/>
      <c r="G57" s="314"/>
      <c r="H57" s="315"/>
      <c r="I57" s="307"/>
      <c r="J57" s="316"/>
      <c r="K57" s="307"/>
      <c r="M57" s="308" t="s">
        <v>1316</v>
      </c>
      <c r="O57" s="293"/>
    </row>
    <row r="58" spans="1:80" x14ac:dyDescent="0.2">
      <c r="A58" s="294">
        <v>17</v>
      </c>
      <c r="B58" s="295" t="s">
        <v>800</v>
      </c>
      <c r="C58" s="296" t="s">
        <v>801</v>
      </c>
      <c r="D58" s="297" t="s">
        <v>195</v>
      </c>
      <c r="E58" s="298">
        <v>135.52000000000001</v>
      </c>
      <c r="F58" s="298">
        <v>0</v>
      </c>
      <c r="G58" s="299">
        <f>E58*F58</f>
        <v>0</v>
      </c>
      <c r="H58" s="300">
        <v>3.9050000000000001E-2</v>
      </c>
      <c r="I58" s="301">
        <f>E58*H58</f>
        <v>5.2920560000000005</v>
      </c>
      <c r="J58" s="300">
        <v>0</v>
      </c>
      <c r="K58" s="301">
        <f>E58*J58</f>
        <v>0</v>
      </c>
      <c r="O58" s="293">
        <v>2</v>
      </c>
      <c r="AA58" s="262">
        <v>1</v>
      </c>
      <c r="AB58" s="262">
        <v>1</v>
      </c>
      <c r="AC58" s="262">
        <v>1</v>
      </c>
      <c r="AZ58" s="262">
        <v>1</v>
      </c>
      <c r="BA58" s="262">
        <f>IF(AZ58=1,G58,0)</f>
        <v>0</v>
      </c>
      <c r="BB58" s="262">
        <f>IF(AZ58=2,G58,0)</f>
        <v>0</v>
      </c>
      <c r="BC58" s="262">
        <f>IF(AZ58=3,G58,0)</f>
        <v>0</v>
      </c>
      <c r="BD58" s="262">
        <f>IF(AZ58=4,G58,0)</f>
        <v>0</v>
      </c>
      <c r="BE58" s="262">
        <f>IF(AZ58=5,G58,0)</f>
        <v>0</v>
      </c>
      <c r="CA58" s="293">
        <v>1</v>
      </c>
      <c r="CB58" s="293">
        <v>1</v>
      </c>
    </row>
    <row r="59" spans="1:80" x14ac:dyDescent="0.2">
      <c r="A59" s="302"/>
      <c r="B59" s="309"/>
      <c r="C59" s="310" t="s">
        <v>1317</v>
      </c>
      <c r="D59" s="311"/>
      <c r="E59" s="312">
        <v>135.52000000000001</v>
      </c>
      <c r="F59" s="313"/>
      <c r="G59" s="314"/>
      <c r="H59" s="315"/>
      <c r="I59" s="307"/>
      <c r="J59" s="316"/>
      <c r="K59" s="307"/>
      <c r="M59" s="308" t="s">
        <v>1317</v>
      </c>
      <c r="O59" s="293"/>
    </row>
    <row r="60" spans="1:80" x14ac:dyDescent="0.2">
      <c r="A60" s="294">
        <v>18</v>
      </c>
      <c r="B60" s="295" t="s">
        <v>803</v>
      </c>
      <c r="C60" s="296" t="s">
        <v>804</v>
      </c>
      <c r="D60" s="297" t="s">
        <v>195</v>
      </c>
      <c r="E60" s="298">
        <v>135.52000000000001</v>
      </c>
      <c r="F60" s="298">
        <v>0</v>
      </c>
      <c r="G60" s="299">
        <f>E60*F60</f>
        <v>0</v>
      </c>
      <c r="H60" s="300">
        <v>0</v>
      </c>
      <c r="I60" s="301">
        <f>E60*H60</f>
        <v>0</v>
      </c>
      <c r="J60" s="300">
        <v>0</v>
      </c>
      <c r="K60" s="301">
        <f>E60*J60</f>
        <v>0</v>
      </c>
      <c r="O60" s="293">
        <v>2</v>
      </c>
      <c r="AA60" s="262">
        <v>1</v>
      </c>
      <c r="AB60" s="262">
        <v>1</v>
      </c>
      <c r="AC60" s="262">
        <v>1</v>
      </c>
      <c r="AZ60" s="262">
        <v>1</v>
      </c>
      <c r="BA60" s="262">
        <f>IF(AZ60=1,G60,0)</f>
        <v>0</v>
      </c>
      <c r="BB60" s="262">
        <f>IF(AZ60=2,G60,0)</f>
        <v>0</v>
      </c>
      <c r="BC60" s="262">
        <f>IF(AZ60=3,G60,0)</f>
        <v>0</v>
      </c>
      <c r="BD60" s="262">
        <f>IF(AZ60=4,G60,0)</f>
        <v>0</v>
      </c>
      <c r="BE60" s="262">
        <f>IF(AZ60=5,G60,0)</f>
        <v>0</v>
      </c>
      <c r="CA60" s="293">
        <v>1</v>
      </c>
      <c r="CB60" s="293">
        <v>1</v>
      </c>
    </row>
    <row r="61" spans="1:80" x14ac:dyDescent="0.2">
      <c r="A61" s="302"/>
      <c r="B61" s="309"/>
      <c r="C61" s="310" t="s">
        <v>1317</v>
      </c>
      <c r="D61" s="311"/>
      <c r="E61" s="312">
        <v>135.52000000000001</v>
      </c>
      <c r="F61" s="313"/>
      <c r="G61" s="314"/>
      <c r="H61" s="315"/>
      <c r="I61" s="307"/>
      <c r="J61" s="316"/>
      <c r="K61" s="307"/>
      <c r="M61" s="308" t="s">
        <v>1317</v>
      </c>
      <c r="O61" s="293"/>
    </row>
    <row r="62" spans="1:80" x14ac:dyDescent="0.2">
      <c r="A62" s="294">
        <v>19</v>
      </c>
      <c r="B62" s="295" t="s">
        <v>805</v>
      </c>
      <c r="C62" s="296" t="s">
        <v>806</v>
      </c>
      <c r="D62" s="297" t="s">
        <v>227</v>
      </c>
      <c r="E62" s="298">
        <v>6.9099999999999995E-2</v>
      </c>
      <c r="F62" s="298">
        <v>0</v>
      </c>
      <c r="G62" s="299">
        <f>E62*F62</f>
        <v>0</v>
      </c>
      <c r="H62" s="300">
        <v>1.02491</v>
      </c>
      <c r="I62" s="301">
        <f>E62*H62</f>
        <v>7.0821281E-2</v>
      </c>
      <c r="J62" s="300">
        <v>0</v>
      </c>
      <c r="K62" s="301">
        <f>E62*J62</f>
        <v>0</v>
      </c>
      <c r="O62" s="293">
        <v>2</v>
      </c>
      <c r="AA62" s="262">
        <v>1</v>
      </c>
      <c r="AB62" s="262">
        <v>1</v>
      </c>
      <c r="AC62" s="262">
        <v>1</v>
      </c>
      <c r="AZ62" s="262">
        <v>1</v>
      </c>
      <c r="BA62" s="262">
        <f>IF(AZ62=1,G62,0)</f>
        <v>0</v>
      </c>
      <c r="BB62" s="262">
        <f>IF(AZ62=2,G62,0)</f>
        <v>0</v>
      </c>
      <c r="BC62" s="262">
        <f>IF(AZ62=3,G62,0)</f>
        <v>0</v>
      </c>
      <c r="BD62" s="262">
        <f>IF(AZ62=4,G62,0)</f>
        <v>0</v>
      </c>
      <c r="BE62" s="262">
        <f>IF(AZ62=5,G62,0)</f>
        <v>0</v>
      </c>
      <c r="CA62" s="293">
        <v>1</v>
      </c>
      <c r="CB62" s="293">
        <v>1</v>
      </c>
    </row>
    <row r="63" spans="1:80" x14ac:dyDescent="0.2">
      <c r="A63" s="302"/>
      <c r="B63" s="309"/>
      <c r="C63" s="310" t="s">
        <v>1318</v>
      </c>
      <c r="D63" s="311"/>
      <c r="E63" s="312">
        <v>6.9099999999999995E-2</v>
      </c>
      <c r="F63" s="313"/>
      <c r="G63" s="314"/>
      <c r="H63" s="315"/>
      <c r="I63" s="307"/>
      <c r="J63" s="316"/>
      <c r="K63" s="307"/>
      <c r="M63" s="308" t="s">
        <v>1318</v>
      </c>
      <c r="O63" s="293"/>
    </row>
    <row r="64" spans="1:80" ht="22.5" x14ac:dyDescent="0.2">
      <c r="A64" s="294">
        <v>20</v>
      </c>
      <c r="B64" s="295" t="s">
        <v>1319</v>
      </c>
      <c r="C64" s="296" t="s">
        <v>1320</v>
      </c>
      <c r="D64" s="297" t="s">
        <v>227</v>
      </c>
      <c r="E64" s="298">
        <v>1.3584000000000001</v>
      </c>
      <c r="F64" s="298">
        <v>0</v>
      </c>
      <c r="G64" s="299">
        <f>E64*F64</f>
        <v>0</v>
      </c>
      <c r="H64" s="300">
        <v>1.0554300000000001</v>
      </c>
      <c r="I64" s="301">
        <f>E64*H64</f>
        <v>1.4336961120000002</v>
      </c>
      <c r="J64" s="300">
        <v>0</v>
      </c>
      <c r="K64" s="301">
        <f>E64*J64</f>
        <v>0</v>
      </c>
      <c r="O64" s="293">
        <v>2</v>
      </c>
      <c r="AA64" s="262">
        <v>1</v>
      </c>
      <c r="AB64" s="262">
        <v>1</v>
      </c>
      <c r="AC64" s="262">
        <v>1</v>
      </c>
      <c r="AZ64" s="262">
        <v>1</v>
      </c>
      <c r="BA64" s="262">
        <f>IF(AZ64=1,G64,0)</f>
        <v>0</v>
      </c>
      <c r="BB64" s="262">
        <f>IF(AZ64=2,G64,0)</f>
        <v>0</v>
      </c>
      <c r="BC64" s="262">
        <f>IF(AZ64=3,G64,0)</f>
        <v>0</v>
      </c>
      <c r="BD64" s="262">
        <f>IF(AZ64=4,G64,0)</f>
        <v>0</v>
      </c>
      <c r="BE64" s="262">
        <f>IF(AZ64=5,G64,0)</f>
        <v>0</v>
      </c>
      <c r="CA64" s="293">
        <v>1</v>
      </c>
      <c r="CB64" s="293">
        <v>1</v>
      </c>
    </row>
    <row r="65" spans="1:80" x14ac:dyDescent="0.2">
      <c r="A65" s="302"/>
      <c r="B65" s="309"/>
      <c r="C65" s="310" t="s">
        <v>1321</v>
      </c>
      <c r="D65" s="311"/>
      <c r="E65" s="312">
        <v>1.3584000000000001</v>
      </c>
      <c r="F65" s="313"/>
      <c r="G65" s="314"/>
      <c r="H65" s="315"/>
      <c r="I65" s="307"/>
      <c r="J65" s="316"/>
      <c r="K65" s="307"/>
      <c r="M65" s="308" t="s">
        <v>1321</v>
      </c>
      <c r="O65" s="293"/>
    </row>
    <row r="66" spans="1:80" x14ac:dyDescent="0.2">
      <c r="A66" s="317"/>
      <c r="B66" s="318" t="s">
        <v>101</v>
      </c>
      <c r="C66" s="319" t="s">
        <v>791</v>
      </c>
      <c r="D66" s="320"/>
      <c r="E66" s="321"/>
      <c r="F66" s="322"/>
      <c r="G66" s="323">
        <f>SUM(G54:G65)</f>
        <v>0</v>
      </c>
      <c r="H66" s="324"/>
      <c r="I66" s="325">
        <f>SUM(I54:I65)</f>
        <v>73.538149392999998</v>
      </c>
      <c r="J66" s="324"/>
      <c r="K66" s="325">
        <f>SUM(K54:K65)</f>
        <v>0</v>
      </c>
      <c r="O66" s="293">
        <v>4</v>
      </c>
      <c r="BA66" s="326">
        <f>SUM(BA54:BA65)</f>
        <v>0</v>
      </c>
      <c r="BB66" s="326">
        <f>SUM(BB54:BB65)</f>
        <v>0</v>
      </c>
      <c r="BC66" s="326">
        <f>SUM(BC54:BC65)</f>
        <v>0</v>
      </c>
      <c r="BD66" s="326">
        <f>SUM(BD54:BD65)</f>
        <v>0</v>
      </c>
      <c r="BE66" s="326">
        <f>SUM(BE54:BE65)</f>
        <v>0</v>
      </c>
    </row>
    <row r="67" spans="1:80" x14ac:dyDescent="0.2">
      <c r="A67" s="283" t="s">
        <v>97</v>
      </c>
      <c r="B67" s="284" t="s">
        <v>1322</v>
      </c>
      <c r="C67" s="285" t="s">
        <v>1323</v>
      </c>
      <c r="D67" s="286"/>
      <c r="E67" s="287"/>
      <c r="F67" s="287"/>
      <c r="G67" s="288"/>
      <c r="H67" s="289"/>
      <c r="I67" s="290"/>
      <c r="J67" s="291"/>
      <c r="K67" s="292"/>
      <c r="O67" s="293">
        <v>1</v>
      </c>
    </row>
    <row r="68" spans="1:80" x14ac:dyDescent="0.2">
      <c r="A68" s="294">
        <v>21</v>
      </c>
      <c r="B68" s="295" t="s">
        <v>1325</v>
      </c>
      <c r="C68" s="296" t="s">
        <v>1326</v>
      </c>
      <c r="D68" s="297" t="s">
        <v>195</v>
      </c>
      <c r="E68" s="298">
        <v>34</v>
      </c>
      <c r="F68" s="298">
        <v>0</v>
      </c>
      <c r="G68" s="299">
        <f>E68*F68</f>
        <v>0</v>
      </c>
      <c r="H68" s="300">
        <v>5.9199999999999999E-3</v>
      </c>
      <c r="I68" s="301">
        <f>E68*H68</f>
        <v>0.20127999999999999</v>
      </c>
      <c r="J68" s="300">
        <v>0</v>
      </c>
      <c r="K68" s="301">
        <f>E68*J68</f>
        <v>0</v>
      </c>
      <c r="O68" s="293">
        <v>2</v>
      </c>
      <c r="AA68" s="262">
        <v>1</v>
      </c>
      <c r="AB68" s="262">
        <v>1</v>
      </c>
      <c r="AC68" s="262">
        <v>1</v>
      </c>
      <c r="AZ68" s="262">
        <v>1</v>
      </c>
      <c r="BA68" s="262">
        <f>IF(AZ68=1,G68,0)</f>
        <v>0</v>
      </c>
      <c r="BB68" s="262">
        <f>IF(AZ68=2,G68,0)</f>
        <v>0</v>
      </c>
      <c r="BC68" s="262">
        <f>IF(AZ68=3,G68,0)</f>
        <v>0</v>
      </c>
      <c r="BD68" s="262">
        <f>IF(AZ68=4,G68,0)</f>
        <v>0</v>
      </c>
      <c r="BE68" s="262">
        <f>IF(AZ68=5,G68,0)</f>
        <v>0</v>
      </c>
      <c r="CA68" s="293">
        <v>1</v>
      </c>
      <c r="CB68" s="293">
        <v>1</v>
      </c>
    </row>
    <row r="69" spans="1:80" x14ac:dyDescent="0.2">
      <c r="A69" s="302"/>
      <c r="B69" s="309"/>
      <c r="C69" s="310" t="s">
        <v>1327</v>
      </c>
      <c r="D69" s="311"/>
      <c r="E69" s="312">
        <v>34</v>
      </c>
      <c r="F69" s="313"/>
      <c r="G69" s="314"/>
      <c r="H69" s="315"/>
      <c r="I69" s="307"/>
      <c r="J69" s="316"/>
      <c r="K69" s="307"/>
      <c r="M69" s="308" t="s">
        <v>1327</v>
      </c>
      <c r="O69" s="293"/>
    </row>
    <row r="70" spans="1:80" x14ac:dyDescent="0.2">
      <c r="A70" s="317"/>
      <c r="B70" s="318" t="s">
        <v>101</v>
      </c>
      <c r="C70" s="319" t="s">
        <v>1324</v>
      </c>
      <c r="D70" s="320"/>
      <c r="E70" s="321"/>
      <c r="F70" s="322"/>
      <c r="G70" s="323">
        <f>SUM(G67:G69)</f>
        <v>0</v>
      </c>
      <c r="H70" s="324"/>
      <c r="I70" s="325">
        <f>SUM(I67:I69)</f>
        <v>0.20127999999999999</v>
      </c>
      <c r="J70" s="324"/>
      <c r="K70" s="325">
        <f>SUM(K67:K69)</f>
        <v>0</v>
      </c>
      <c r="O70" s="293">
        <v>4</v>
      </c>
      <c r="BA70" s="326">
        <f>SUM(BA67:BA69)</f>
        <v>0</v>
      </c>
      <c r="BB70" s="326">
        <f>SUM(BB67:BB69)</f>
        <v>0</v>
      </c>
      <c r="BC70" s="326">
        <f>SUM(BC67:BC69)</f>
        <v>0</v>
      </c>
      <c r="BD70" s="326">
        <f>SUM(BD67:BD69)</f>
        <v>0</v>
      </c>
      <c r="BE70" s="326">
        <f>SUM(BE67:BE69)</f>
        <v>0</v>
      </c>
    </row>
    <row r="71" spans="1:80" x14ac:dyDescent="0.2">
      <c r="A71" s="283" t="s">
        <v>97</v>
      </c>
      <c r="B71" s="284" t="s">
        <v>222</v>
      </c>
      <c r="C71" s="285" t="s">
        <v>223</v>
      </c>
      <c r="D71" s="286"/>
      <c r="E71" s="287"/>
      <c r="F71" s="287"/>
      <c r="G71" s="288"/>
      <c r="H71" s="289"/>
      <c r="I71" s="290"/>
      <c r="J71" s="291"/>
      <c r="K71" s="292"/>
      <c r="O71" s="293">
        <v>1</v>
      </c>
    </row>
    <row r="72" spans="1:80" x14ac:dyDescent="0.2">
      <c r="A72" s="294">
        <v>22</v>
      </c>
      <c r="B72" s="295" t="s">
        <v>225</v>
      </c>
      <c r="C72" s="296" t="s">
        <v>226</v>
      </c>
      <c r="D72" s="297" t="s">
        <v>227</v>
      </c>
      <c r="E72" s="298">
        <v>126.516584493</v>
      </c>
      <c r="F72" s="298">
        <v>0</v>
      </c>
      <c r="G72" s="299">
        <f>E72*F72</f>
        <v>0</v>
      </c>
      <c r="H72" s="300">
        <v>0</v>
      </c>
      <c r="I72" s="301">
        <f>E72*H72</f>
        <v>0</v>
      </c>
      <c r="J72" s="300"/>
      <c r="K72" s="301">
        <f>E72*J72</f>
        <v>0</v>
      </c>
      <c r="O72" s="293">
        <v>2</v>
      </c>
      <c r="AA72" s="262">
        <v>7</v>
      </c>
      <c r="AB72" s="262">
        <v>1</v>
      </c>
      <c r="AC72" s="262">
        <v>2</v>
      </c>
      <c r="AZ72" s="262">
        <v>1</v>
      </c>
      <c r="BA72" s="262">
        <f>IF(AZ72=1,G72,0)</f>
        <v>0</v>
      </c>
      <c r="BB72" s="262">
        <f>IF(AZ72=2,G72,0)</f>
        <v>0</v>
      </c>
      <c r="BC72" s="262">
        <f>IF(AZ72=3,G72,0)</f>
        <v>0</v>
      </c>
      <c r="BD72" s="262">
        <f>IF(AZ72=4,G72,0)</f>
        <v>0</v>
      </c>
      <c r="BE72" s="262">
        <f>IF(AZ72=5,G72,0)</f>
        <v>0</v>
      </c>
      <c r="CA72" s="293">
        <v>7</v>
      </c>
      <c r="CB72" s="293">
        <v>1</v>
      </c>
    </row>
    <row r="73" spans="1:80" x14ac:dyDescent="0.2">
      <c r="A73" s="317"/>
      <c r="B73" s="318" t="s">
        <v>101</v>
      </c>
      <c r="C73" s="319" t="s">
        <v>224</v>
      </c>
      <c r="D73" s="320"/>
      <c r="E73" s="321"/>
      <c r="F73" s="322"/>
      <c r="G73" s="323">
        <f>SUM(G71:G72)</f>
        <v>0</v>
      </c>
      <c r="H73" s="324"/>
      <c r="I73" s="325">
        <f>SUM(I71:I72)</f>
        <v>0</v>
      </c>
      <c r="J73" s="324"/>
      <c r="K73" s="325">
        <f>SUM(K71:K72)</f>
        <v>0</v>
      </c>
      <c r="O73" s="293">
        <v>4</v>
      </c>
      <c r="BA73" s="326">
        <f>SUM(BA71:BA72)</f>
        <v>0</v>
      </c>
      <c r="BB73" s="326">
        <f>SUM(BB71:BB72)</f>
        <v>0</v>
      </c>
      <c r="BC73" s="326">
        <f>SUM(BC71:BC72)</f>
        <v>0</v>
      </c>
      <c r="BD73" s="326">
        <f>SUM(BD71:BD72)</f>
        <v>0</v>
      </c>
      <c r="BE73" s="326">
        <f>SUM(BE71:BE72)</f>
        <v>0</v>
      </c>
    </row>
    <row r="74" spans="1:80" x14ac:dyDescent="0.2">
      <c r="E74" s="262"/>
    </row>
    <row r="75" spans="1:80" x14ac:dyDescent="0.2">
      <c r="E75" s="262"/>
    </row>
    <row r="76" spans="1:80" x14ac:dyDescent="0.2">
      <c r="E76" s="262"/>
    </row>
    <row r="77" spans="1:80" x14ac:dyDescent="0.2">
      <c r="E77" s="262"/>
    </row>
    <row r="78" spans="1:80" x14ac:dyDescent="0.2">
      <c r="E78" s="262"/>
    </row>
    <row r="79" spans="1:80" x14ac:dyDescent="0.2">
      <c r="E79" s="262"/>
    </row>
    <row r="80" spans="1:80" x14ac:dyDescent="0.2">
      <c r="E80" s="262"/>
    </row>
    <row r="81" spans="5:5" x14ac:dyDescent="0.2">
      <c r="E81" s="262"/>
    </row>
    <row r="82" spans="5:5" x14ac:dyDescent="0.2">
      <c r="E82" s="262"/>
    </row>
    <row r="83" spans="5:5" x14ac:dyDescent="0.2">
      <c r="E83" s="262"/>
    </row>
    <row r="84" spans="5:5" x14ac:dyDescent="0.2">
      <c r="E84" s="262"/>
    </row>
    <row r="85" spans="5:5" x14ac:dyDescent="0.2">
      <c r="E85" s="262"/>
    </row>
    <row r="86" spans="5:5" x14ac:dyDescent="0.2">
      <c r="E86" s="262"/>
    </row>
    <row r="87" spans="5:5" x14ac:dyDescent="0.2">
      <c r="E87" s="262"/>
    </row>
    <row r="88" spans="5:5" x14ac:dyDescent="0.2">
      <c r="E88" s="262"/>
    </row>
    <row r="89" spans="5:5" x14ac:dyDescent="0.2">
      <c r="E89" s="262"/>
    </row>
    <row r="90" spans="5:5" x14ac:dyDescent="0.2">
      <c r="E90" s="262"/>
    </row>
    <row r="91" spans="5:5" x14ac:dyDescent="0.2">
      <c r="E91" s="262"/>
    </row>
    <row r="92" spans="5:5" x14ac:dyDescent="0.2">
      <c r="E92" s="262"/>
    </row>
    <row r="93" spans="5:5" x14ac:dyDescent="0.2">
      <c r="E93" s="262"/>
    </row>
    <row r="94" spans="5:5" x14ac:dyDescent="0.2">
      <c r="E94" s="262"/>
    </row>
    <row r="95" spans="5:5" x14ac:dyDescent="0.2">
      <c r="E95" s="262"/>
    </row>
    <row r="96" spans="5:5" x14ac:dyDescent="0.2">
      <c r="E96" s="262"/>
    </row>
    <row r="97" spans="1:7" x14ac:dyDescent="0.2">
      <c r="A97" s="316"/>
      <c r="B97" s="316"/>
      <c r="C97" s="316"/>
      <c r="D97" s="316"/>
      <c r="E97" s="316"/>
      <c r="F97" s="316"/>
      <c r="G97" s="316"/>
    </row>
    <row r="98" spans="1:7" x14ac:dyDescent="0.2">
      <c r="A98" s="316"/>
      <c r="B98" s="316"/>
      <c r="C98" s="316"/>
      <c r="D98" s="316"/>
      <c r="E98" s="316"/>
      <c r="F98" s="316"/>
      <c r="G98" s="316"/>
    </row>
    <row r="99" spans="1:7" x14ac:dyDescent="0.2">
      <c r="A99" s="316"/>
      <c r="B99" s="316"/>
      <c r="C99" s="316"/>
      <c r="D99" s="316"/>
      <c r="E99" s="316"/>
      <c r="F99" s="316"/>
      <c r="G99" s="316"/>
    </row>
    <row r="100" spans="1:7" x14ac:dyDescent="0.2">
      <c r="A100" s="316"/>
      <c r="B100" s="316"/>
      <c r="C100" s="316"/>
      <c r="D100" s="316"/>
      <c r="E100" s="316"/>
      <c r="F100" s="316"/>
      <c r="G100" s="316"/>
    </row>
    <row r="101" spans="1:7" x14ac:dyDescent="0.2">
      <c r="E101" s="262"/>
    </row>
    <row r="102" spans="1:7" x14ac:dyDescent="0.2">
      <c r="E102" s="262"/>
    </row>
    <row r="103" spans="1:7" x14ac:dyDescent="0.2">
      <c r="E103" s="262"/>
    </row>
    <row r="104" spans="1:7" x14ac:dyDescent="0.2">
      <c r="E104" s="262"/>
    </row>
    <row r="105" spans="1:7" x14ac:dyDescent="0.2">
      <c r="E105" s="262"/>
    </row>
    <row r="106" spans="1:7" x14ac:dyDescent="0.2">
      <c r="E106" s="262"/>
    </row>
    <row r="107" spans="1:7" x14ac:dyDescent="0.2">
      <c r="E107" s="262"/>
    </row>
    <row r="108" spans="1:7" x14ac:dyDescent="0.2">
      <c r="E108" s="262"/>
    </row>
    <row r="109" spans="1:7" x14ac:dyDescent="0.2">
      <c r="E109" s="262"/>
    </row>
    <row r="110" spans="1:7" x14ac:dyDescent="0.2">
      <c r="E110" s="262"/>
    </row>
    <row r="111" spans="1:7" x14ac:dyDescent="0.2">
      <c r="E111" s="262"/>
    </row>
    <row r="112" spans="1:7" x14ac:dyDescent="0.2">
      <c r="E112" s="262"/>
    </row>
    <row r="113" spans="5:5" x14ac:dyDescent="0.2">
      <c r="E113" s="262"/>
    </row>
    <row r="114" spans="5:5" x14ac:dyDescent="0.2">
      <c r="E114" s="262"/>
    </row>
    <row r="115" spans="5:5" x14ac:dyDescent="0.2">
      <c r="E115" s="262"/>
    </row>
    <row r="116" spans="5:5" x14ac:dyDescent="0.2">
      <c r="E116" s="262"/>
    </row>
    <row r="117" spans="5:5" x14ac:dyDescent="0.2">
      <c r="E117" s="262"/>
    </row>
    <row r="118" spans="5:5" x14ac:dyDescent="0.2">
      <c r="E118" s="262"/>
    </row>
    <row r="119" spans="5:5" x14ac:dyDescent="0.2">
      <c r="E119" s="262"/>
    </row>
    <row r="120" spans="5:5" x14ac:dyDescent="0.2">
      <c r="E120" s="262"/>
    </row>
    <row r="121" spans="5:5" x14ac:dyDescent="0.2">
      <c r="E121" s="262"/>
    </row>
    <row r="122" spans="5:5" x14ac:dyDescent="0.2">
      <c r="E122" s="262"/>
    </row>
    <row r="123" spans="5:5" x14ac:dyDescent="0.2">
      <c r="E123" s="262"/>
    </row>
    <row r="124" spans="5:5" x14ac:dyDescent="0.2">
      <c r="E124" s="262"/>
    </row>
    <row r="125" spans="5:5" x14ac:dyDescent="0.2">
      <c r="E125" s="262"/>
    </row>
    <row r="126" spans="5:5" x14ac:dyDescent="0.2">
      <c r="E126" s="262"/>
    </row>
    <row r="127" spans="5:5" x14ac:dyDescent="0.2">
      <c r="E127" s="262"/>
    </row>
    <row r="128" spans="5:5" x14ac:dyDescent="0.2">
      <c r="E128" s="262"/>
    </row>
    <row r="129" spans="1:7" x14ac:dyDescent="0.2">
      <c r="E129" s="262"/>
    </row>
    <row r="130" spans="1:7" x14ac:dyDescent="0.2">
      <c r="E130" s="262"/>
    </row>
    <row r="131" spans="1:7" x14ac:dyDescent="0.2">
      <c r="E131" s="262"/>
    </row>
    <row r="132" spans="1:7" x14ac:dyDescent="0.2">
      <c r="A132" s="327"/>
      <c r="B132" s="327"/>
    </row>
    <row r="133" spans="1:7" x14ac:dyDescent="0.2">
      <c r="A133" s="316"/>
      <c r="B133" s="316"/>
      <c r="C133" s="328"/>
      <c r="D133" s="328"/>
      <c r="E133" s="329"/>
      <c r="F133" s="328"/>
      <c r="G133" s="330"/>
    </row>
    <row r="134" spans="1:7" x14ac:dyDescent="0.2">
      <c r="A134" s="331"/>
      <c r="B134" s="331"/>
      <c r="C134" s="316"/>
      <c r="D134" s="316"/>
      <c r="E134" s="332"/>
      <c r="F134" s="316"/>
      <c r="G134" s="316"/>
    </row>
    <row r="135" spans="1:7" x14ac:dyDescent="0.2">
      <c r="A135" s="316"/>
      <c r="B135" s="316"/>
      <c r="C135" s="316"/>
      <c r="D135" s="316"/>
      <c r="E135" s="332"/>
      <c r="F135" s="316"/>
      <c r="G135" s="316"/>
    </row>
    <row r="136" spans="1:7" x14ac:dyDescent="0.2">
      <c r="A136" s="316"/>
      <c r="B136" s="316"/>
      <c r="C136" s="316"/>
      <c r="D136" s="316"/>
      <c r="E136" s="332"/>
      <c r="F136" s="316"/>
      <c r="G136" s="316"/>
    </row>
    <row r="137" spans="1:7" x14ac:dyDescent="0.2">
      <c r="A137" s="316"/>
      <c r="B137" s="316"/>
      <c r="C137" s="316"/>
      <c r="D137" s="316"/>
      <c r="E137" s="332"/>
      <c r="F137" s="316"/>
      <c r="G137" s="316"/>
    </row>
    <row r="138" spans="1:7" x14ac:dyDescent="0.2">
      <c r="A138" s="316"/>
      <c r="B138" s="316"/>
      <c r="C138" s="316"/>
      <c r="D138" s="316"/>
      <c r="E138" s="332"/>
      <c r="F138" s="316"/>
      <c r="G138" s="316"/>
    </row>
    <row r="139" spans="1:7" x14ac:dyDescent="0.2">
      <c r="A139" s="316"/>
      <c r="B139" s="316"/>
      <c r="C139" s="316"/>
      <c r="D139" s="316"/>
      <c r="E139" s="332"/>
      <c r="F139" s="316"/>
      <c r="G139" s="316"/>
    </row>
    <row r="140" spans="1:7" x14ac:dyDescent="0.2">
      <c r="A140" s="316"/>
      <c r="B140" s="316"/>
      <c r="C140" s="316"/>
      <c r="D140" s="316"/>
      <c r="E140" s="332"/>
      <c r="F140" s="316"/>
      <c r="G140" s="316"/>
    </row>
    <row r="141" spans="1:7" x14ac:dyDescent="0.2">
      <c r="A141" s="316"/>
      <c r="B141" s="316"/>
      <c r="C141" s="316"/>
      <c r="D141" s="316"/>
      <c r="E141" s="332"/>
      <c r="F141" s="316"/>
      <c r="G141" s="316"/>
    </row>
    <row r="142" spans="1:7" x14ac:dyDescent="0.2">
      <c r="A142" s="316"/>
      <c r="B142" s="316"/>
      <c r="C142" s="316"/>
      <c r="D142" s="316"/>
      <c r="E142" s="332"/>
      <c r="F142" s="316"/>
      <c r="G142" s="316"/>
    </row>
    <row r="143" spans="1:7" x14ac:dyDescent="0.2">
      <c r="A143" s="316"/>
      <c r="B143" s="316"/>
      <c r="C143" s="316"/>
      <c r="D143" s="316"/>
      <c r="E143" s="332"/>
      <c r="F143" s="316"/>
      <c r="G143" s="316"/>
    </row>
    <row r="144" spans="1:7" x14ac:dyDescent="0.2">
      <c r="A144" s="316"/>
      <c r="B144" s="316"/>
      <c r="C144" s="316"/>
      <c r="D144" s="316"/>
      <c r="E144" s="332"/>
      <c r="F144" s="316"/>
      <c r="G144" s="316"/>
    </row>
    <row r="145" spans="1:7" x14ac:dyDescent="0.2">
      <c r="A145" s="316"/>
      <c r="B145" s="316"/>
      <c r="C145" s="316"/>
      <c r="D145" s="316"/>
      <c r="E145" s="332"/>
      <c r="F145" s="316"/>
      <c r="G145" s="316"/>
    </row>
    <row r="146" spans="1:7" x14ac:dyDescent="0.2">
      <c r="A146" s="316"/>
      <c r="B146" s="316"/>
      <c r="C146" s="316"/>
      <c r="D146" s="316"/>
      <c r="E146" s="332"/>
      <c r="F146" s="316"/>
      <c r="G146" s="316"/>
    </row>
  </sheetData>
  <mergeCells count="39">
    <mergeCell ref="C63:D63"/>
    <mergeCell ref="C65:D65"/>
    <mergeCell ref="C69:D69"/>
    <mergeCell ref="C47:D47"/>
    <mergeCell ref="C49:D49"/>
    <mergeCell ref="C51:G51"/>
    <mergeCell ref="C52:D52"/>
    <mergeCell ref="C56:G56"/>
    <mergeCell ref="C57:D57"/>
    <mergeCell ref="C59:D59"/>
    <mergeCell ref="C61:D61"/>
    <mergeCell ref="C35:G35"/>
    <mergeCell ref="C36:D36"/>
    <mergeCell ref="C38:G38"/>
    <mergeCell ref="C39:D39"/>
    <mergeCell ref="C41:G41"/>
    <mergeCell ref="C42:D42"/>
    <mergeCell ref="C44:G44"/>
    <mergeCell ref="C45:D45"/>
    <mergeCell ref="C24:G24"/>
    <mergeCell ref="C25:D25"/>
    <mergeCell ref="C27:D27"/>
    <mergeCell ref="C28:D28"/>
    <mergeCell ref="C30:D30"/>
    <mergeCell ref="C31:D31"/>
    <mergeCell ref="C15:D15"/>
    <mergeCell ref="C17:D17"/>
    <mergeCell ref="C18:D18"/>
    <mergeCell ref="C20:D20"/>
    <mergeCell ref="C21:D21"/>
    <mergeCell ref="C23:G23"/>
    <mergeCell ref="A1:G1"/>
    <mergeCell ref="A3:B3"/>
    <mergeCell ref="A4:B4"/>
    <mergeCell ref="E4:G4"/>
    <mergeCell ref="C9:G9"/>
    <mergeCell ref="C10:D10"/>
    <mergeCell ref="C12:D12"/>
    <mergeCell ref="C13:D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1329</v>
      </c>
      <c r="D2" s="106" t="s">
        <v>1330</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1276</v>
      </c>
      <c r="B5" s="119"/>
      <c r="C5" s="120" t="s">
        <v>1277</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'S04 04-02 Rek'!E11</f>
        <v>0</v>
      </c>
      <c r="D15" s="161" t="str">
        <f>'S04 04-02 Rek'!A16</f>
        <v>Ztížené výrobní podmínky</v>
      </c>
      <c r="E15" s="162"/>
      <c r="F15" s="163"/>
      <c r="G15" s="160">
        <f>'S04 04-02 Rek'!I16</f>
        <v>0</v>
      </c>
    </row>
    <row r="16" spans="1:57" ht="15.95" customHeight="1" x14ac:dyDescent="0.2">
      <c r="A16" s="158" t="s">
        <v>52</v>
      </c>
      <c r="B16" s="159" t="s">
        <v>53</v>
      </c>
      <c r="C16" s="160">
        <f>'S04 04-02 Rek'!F11</f>
        <v>0</v>
      </c>
      <c r="D16" s="110" t="str">
        <f>'S04 04-02 Rek'!A17</f>
        <v>Oborová přirážka</v>
      </c>
      <c r="E16" s="164"/>
      <c r="F16" s="165"/>
      <c r="G16" s="160">
        <f>'S04 04-02 Rek'!I17</f>
        <v>0</v>
      </c>
    </row>
    <row r="17" spans="1:7" ht="15.95" customHeight="1" x14ac:dyDescent="0.2">
      <c r="A17" s="158" t="s">
        <v>54</v>
      </c>
      <c r="B17" s="159" t="s">
        <v>55</v>
      </c>
      <c r="C17" s="160">
        <f>'S04 04-02 Rek'!H11</f>
        <v>0</v>
      </c>
      <c r="D17" s="110" t="str">
        <f>'S04 04-02 Rek'!A18</f>
        <v>Přesun stavebních kapacit</v>
      </c>
      <c r="E17" s="164"/>
      <c r="F17" s="165"/>
      <c r="G17" s="160">
        <f>'S04 04-02 Rek'!I18</f>
        <v>0</v>
      </c>
    </row>
    <row r="18" spans="1:7" ht="15.95" customHeight="1" x14ac:dyDescent="0.2">
      <c r="A18" s="166" t="s">
        <v>56</v>
      </c>
      <c r="B18" s="167" t="s">
        <v>57</v>
      </c>
      <c r="C18" s="160">
        <f>'S04 04-02 Rek'!G11</f>
        <v>0</v>
      </c>
      <c r="D18" s="110" t="str">
        <f>'S04 04-02 Rek'!A19</f>
        <v>Mimostaveništní doprava</v>
      </c>
      <c r="E18" s="164"/>
      <c r="F18" s="165"/>
      <c r="G18" s="160">
        <f>'S04 04-02 Rek'!I19</f>
        <v>0</v>
      </c>
    </row>
    <row r="19" spans="1:7" ht="15.95" customHeight="1" x14ac:dyDescent="0.2">
      <c r="A19" s="168" t="s">
        <v>58</v>
      </c>
      <c r="B19" s="159"/>
      <c r="C19" s="160">
        <f>SUM(C15:C18)</f>
        <v>0</v>
      </c>
      <c r="D19" s="110" t="str">
        <f>'S04 04-02 Rek'!A20</f>
        <v>Zařízení staveniště</v>
      </c>
      <c r="E19" s="164"/>
      <c r="F19" s="165"/>
      <c r="G19" s="160">
        <f>'S04 04-02 Rek'!I20</f>
        <v>0</v>
      </c>
    </row>
    <row r="20" spans="1:7" ht="15.95" customHeight="1" x14ac:dyDescent="0.2">
      <c r="A20" s="168"/>
      <c r="B20" s="159"/>
      <c r="C20" s="160"/>
      <c r="D20" s="110" t="str">
        <f>'S04 04-02 Rek'!A21</f>
        <v>Provoz investora</v>
      </c>
      <c r="E20" s="164"/>
      <c r="F20" s="165"/>
      <c r="G20" s="160">
        <f>'S04 04-02 Rek'!I21</f>
        <v>0</v>
      </c>
    </row>
    <row r="21" spans="1:7" ht="15.95" customHeight="1" x14ac:dyDescent="0.2">
      <c r="A21" s="168" t="s">
        <v>29</v>
      </c>
      <c r="B21" s="159"/>
      <c r="C21" s="160">
        <f>'S04 04-02 Rek'!I11</f>
        <v>0</v>
      </c>
      <c r="D21" s="110" t="str">
        <f>'S04 04-02 Rek'!A22</f>
        <v>Kompletační činnost (IČD)</v>
      </c>
      <c r="E21" s="164"/>
      <c r="F21" s="165"/>
      <c r="G21" s="160">
        <f>'S04 04-02 Rek'!I22</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'S04 04-02 Rek'!H24</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A1:BE75"/>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1329</v>
      </c>
      <c r="I1" s="213"/>
    </row>
    <row r="2" spans="1:57" ht="13.5" thickBot="1" x14ac:dyDescent="0.25">
      <c r="A2" s="214" t="s">
        <v>76</v>
      </c>
      <c r="B2" s="215"/>
      <c r="C2" s="216" t="s">
        <v>1278</v>
      </c>
      <c r="D2" s="217"/>
      <c r="E2" s="218"/>
      <c r="F2" s="217"/>
      <c r="G2" s="219" t="s">
        <v>1330</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'S04 04-02 Pol'!B7</f>
        <v>62</v>
      </c>
      <c r="B7" s="70" t="str">
        <f>'S04 04-02 Pol'!C7</f>
        <v>Úpravy povrchů vnější</v>
      </c>
      <c r="D7" s="231"/>
      <c r="E7" s="334">
        <f>'S04 04-02 Pol'!BA14</f>
        <v>0</v>
      </c>
      <c r="F7" s="335">
        <f>'S04 04-02 Pol'!BB14</f>
        <v>0</v>
      </c>
      <c r="G7" s="335">
        <f>'S04 04-02 Pol'!BC14</f>
        <v>0</v>
      </c>
      <c r="H7" s="335">
        <f>'S04 04-02 Pol'!BD14</f>
        <v>0</v>
      </c>
      <c r="I7" s="336">
        <f>'S04 04-02 Pol'!BE14</f>
        <v>0</v>
      </c>
    </row>
    <row r="8" spans="1:57" s="138" customFormat="1" x14ac:dyDescent="0.2">
      <c r="A8" s="333" t="str">
        <f>'S04 04-02 Pol'!B15</f>
        <v>95</v>
      </c>
      <c r="B8" s="70" t="str">
        <f>'S04 04-02 Pol'!C15</f>
        <v>Dokončovací konstrukce na pozemních stavbách</v>
      </c>
      <c r="D8" s="231"/>
      <c r="E8" s="334">
        <f>'S04 04-02 Pol'!BA23</f>
        <v>0</v>
      </c>
      <c r="F8" s="335">
        <f>'S04 04-02 Pol'!BB23</f>
        <v>0</v>
      </c>
      <c r="G8" s="335">
        <f>'S04 04-02 Pol'!BC23</f>
        <v>0</v>
      </c>
      <c r="H8" s="335">
        <f>'S04 04-02 Pol'!BD23</f>
        <v>0</v>
      </c>
      <c r="I8" s="336">
        <f>'S04 04-02 Pol'!BE23</f>
        <v>0</v>
      </c>
    </row>
    <row r="9" spans="1:57" s="138" customFormat="1" x14ac:dyDescent="0.2">
      <c r="A9" s="333" t="str">
        <f>'S04 04-02 Pol'!B24</f>
        <v>766</v>
      </c>
      <c r="B9" s="70" t="str">
        <f>'S04 04-02 Pol'!C24</f>
        <v>Konstrukce truhlářské</v>
      </c>
      <c r="D9" s="231"/>
      <c r="E9" s="334">
        <f>'S04 04-02 Pol'!BA35</f>
        <v>0</v>
      </c>
      <c r="F9" s="335">
        <f>'S04 04-02 Pol'!BB35</f>
        <v>0</v>
      </c>
      <c r="G9" s="335">
        <f>'S04 04-02 Pol'!BC35</f>
        <v>0</v>
      </c>
      <c r="H9" s="335">
        <f>'S04 04-02 Pol'!BD35</f>
        <v>0</v>
      </c>
      <c r="I9" s="336">
        <f>'S04 04-02 Pol'!BE35</f>
        <v>0</v>
      </c>
    </row>
    <row r="10" spans="1:57" s="138" customFormat="1" ht="13.5" thickBot="1" x14ac:dyDescent="0.25">
      <c r="A10" s="333" t="str">
        <f>'S04 04-02 Pol'!B36</f>
        <v>767</v>
      </c>
      <c r="B10" s="70" t="str">
        <f>'S04 04-02 Pol'!C36</f>
        <v>Konstrukce zámečnické</v>
      </c>
      <c r="D10" s="231"/>
      <c r="E10" s="334">
        <f>'S04 04-02 Pol'!BA41</f>
        <v>0</v>
      </c>
      <c r="F10" s="335">
        <f>'S04 04-02 Pol'!BB41</f>
        <v>0</v>
      </c>
      <c r="G10" s="335">
        <f>'S04 04-02 Pol'!BC41</f>
        <v>0</v>
      </c>
      <c r="H10" s="335">
        <f>'S04 04-02 Pol'!BD41</f>
        <v>0</v>
      </c>
      <c r="I10" s="336">
        <f>'S04 04-02 Pol'!BE41</f>
        <v>0</v>
      </c>
    </row>
    <row r="11" spans="1:57" s="14" customFormat="1" ht="13.5" thickBot="1" x14ac:dyDescent="0.25">
      <c r="A11" s="232"/>
      <c r="B11" s="233" t="s">
        <v>79</v>
      </c>
      <c r="C11" s="233"/>
      <c r="D11" s="234"/>
      <c r="E11" s="235">
        <f>SUM(E7:E10)</f>
        <v>0</v>
      </c>
      <c r="F11" s="236">
        <f>SUM(F7:F10)</f>
        <v>0</v>
      </c>
      <c r="G11" s="236">
        <f>SUM(G7:G10)</f>
        <v>0</v>
      </c>
      <c r="H11" s="236">
        <f>SUM(H7:H10)</f>
        <v>0</v>
      </c>
      <c r="I11" s="237">
        <f>SUM(I7:I10)</f>
        <v>0</v>
      </c>
    </row>
    <row r="12" spans="1:57" x14ac:dyDescent="0.2">
      <c r="A12" s="138"/>
      <c r="B12" s="138"/>
      <c r="C12" s="138"/>
      <c r="D12" s="138"/>
      <c r="E12" s="138"/>
      <c r="F12" s="138"/>
      <c r="G12" s="138"/>
      <c r="H12" s="138"/>
      <c r="I12" s="138"/>
    </row>
    <row r="13" spans="1:57" ht="19.5" customHeight="1" x14ac:dyDescent="0.25">
      <c r="A13" s="223" t="s">
        <v>80</v>
      </c>
      <c r="B13" s="223"/>
      <c r="C13" s="223"/>
      <c r="D13" s="223"/>
      <c r="E13" s="223"/>
      <c r="F13" s="223"/>
      <c r="G13" s="238"/>
      <c r="H13" s="223"/>
      <c r="I13" s="223"/>
      <c r="BA13" s="144"/>
      <c r="BB13" s="144"/>
      <c r="BC13" s="144"/>
      <c r="BD13" s="144"/>
      <c r="BE13" s="144"/>
    </row>
    <row r="14" spans="1:57" ht="13.5" thickBot="1" x14ac:dyDescent="0.25"/>
    <row r="15" spans="1:57" x14ac:dyDescent="0.2">
      <c r="A15" s="176" t="s">
        <v>81</v>
      </c>
      <c r="B15" s="177"/>
      <c r="C15" s="177"/>
      <c r="D15" s="239"/>
      <c r="E15" s="240" t="s">
        <v>82</v>
      </c>
      <c r="F15" s="241" t="s">
        <v>12</v>
      </c>
      <c r="G15" s="242" t="s">
        <v>83</v>
      </c>
      <c r="H15" s="243"/>
      <c r="I15" s="244" t="s">
        <v>82</v>
      </c>
    </row>
    <row r="16" spans="1:57" x14ac:dyDescent="0.2">
      <c r="A16" s="168" t="s">
        <v>145</v>
      </c>
      <c r="B16" s="159"/>
      <c r="C16" s="159"/>
      <c r="D16" s="245"/>
      <c r="E16" s="246"/>
      <c r="F16" s="247"/>
      <c r="G16" s="248">
        <v>0</v>
      </c>
      <c r="H16" s="249"/>
      <c r="I16" s="250">
        <f>E16+F16*G16/100</f>
        <v>0</v>
      </c>
      <c r="BA16" s="1">
        <v>0</v>
      </c>
    </row>
    <row r="17" spans="1:53" x14ac:dyDescent="0.2">
      <c r="A17" s="168" t="s">
        <v>146</v>
      </c>
      <c r="B17" s="159"/>
      <c r="C17" s="159"/>
      <c r="D17" s="245"/>
      <c r="E17" s="246"/>
      <c r="F17" s="247"/>
      <c r="G17" s="248">
        <v>0</v>
      </c>
      <c r="H17" s="249"/>
      <c r="I17" s="250">
        <f>E17+F17*G17/100</f>
        <v>0</v>
      </c>
      <c r="BA17" s="1">
        <v>0</v>
      </c>
    </row>
    <row r="18" spans="1:53" x14ac:dyDescent="0.2">
      <c r="A18" s="168" t="s">
        <v>147</v>
      </c>
      <c r="B18" s="159"/>
      <c r="C18" s="159"/>
      <c r="D18" s="245"/>
      <c r="E18" s="246"/>
      <c r="F18" s="247"/>
      <c r="G18" s="248">
        <v>0</v>
      </c>
      <c r="H18" s="249"/>
      <c r="I18" s="250">
        <f>E18+F18*G18/100</f>
        <v>0</v>
      </c>
      <c r="BA18" s="1">
        <v>0</v>
      </c>
    </row>
    <row r="19" spans="1:53" x14ac:dyDescent="0.2">
      <c r="A19" s="168" t="s">
        <v>148</v>
      </c>
      <c r="B19" s="159"/>
      <c r="C19" s="159"/>
      <c r="D19" s="245"/>
      <c r="E19" s="246"/>
      <c r="F19" s="247"/>
      <c r="G19" s="248">
        <v>0</v>
      </c>
      <c r="H19" s="249"/>
      <c r="I19" s="250">
        <f>E19+F19*G19/100</f>
        <v>0</v>
      </c>
      <c r="BA19" s="1">
        <v>0</v>
      </c>
    </row>
    <row r="20" spans="1:53" x14ac:dyDescent="0.2">
      <c r="A20" s="168" t="s">
        <v>149</v>
      </c>
      <c r="B20" s="159"/>
      <c r="C20" s="159"/>
      <c r="D20" s="245"/>
      <c r="E20" s="246"/>
      <c r="F20" s="247"/>
      <c r="G20" s="248">
        <v>0</v>
      </c>
      <c r="H20" s="249"/>
      <c r="I20" s="250">
        <f>E20+F20*G20/100</f>
        <v>0</v>
      </c>
      <c r="BA20" s="1">
        <v>1</v>
      </c>
    </row>
    <row r="21" spans="1:53" x14ac:dyDescent="0.2">
      <c r="A21" s="168" t="s">
        <v>150</v>
      </c>
      <c r="B21" s="159"/>
      <c r="C21" s="159"/>
      <c r="D21" s="245"/>
      <c r="E21" s="246"/>
      <c r="F21" s="247"/>
      <c r="G21" s="248">
        <v>0</v>
      </c>
      <c r="H21" s="249"/>
      <c r="I21" s="250">
        <f>E21+F21*G21/100</f>
        <v>0</v>
      </c>
      <c r="BA21" s="1">
        <v>1</v>
      </c>
    </row>
    <row r="22" spans="1:53" x14ac:dyDescent="0.2">
      <c r="A22" s="168" t="s">
        <v>151</v>
      </c>
      <c r="B22" s="159"/>
      <c r="C22" s="159"/>
      <c r="D22" s="245"/>
      <c r="E22" s="246"/>
      <c r="F22" s="247"/>
      <c r="G22" s="248">
        <v>0</v>
      </c>
      <c r="H22" s="249"/>
      <c r="I22" s="250">
        <f>E22+F22*G22/100</f>
        <v>0</v>
      </c>
      <c r="BA22" s="1">
        <v>2</v>
      </c>
    </row>
    <row r="23" spans="1:53" x14ac:dyDescent="0.2">
      <c r="A23" s="168" t="s">
        <v>152</v>
      </c>
      <c r="B23" s="159"/>
      <c r="C23" s="159"/>
      <c r="D23" s="245"/>
      <c r="E23" s="246"/>
      <c r="F23" s="247"/>
      <c r="G23" s="248">
        <v>0</v>
      </c>
      <c r="H23" s="249"/>
      <c r="I23" s="250">
        <f>E23+F23*G23/100</f>
        <v>0</v>
      </c>
      <c r="BA23" s="1">
        <v>2</v>
      </c>
    </row>
    <row r="24" spans="1:53" ht="13.5" thickBot="1" x14ac:dyDescent="0.25">
      <c r="A24" s="251"/>
      <c r="B24" s="252" t="s">
        <v>84</v>
      </c>
      <c r="C24" s="253"/>
      <c r="D24" s="254"/>
      <c r="E24" s="255"/>
      <c r="F24" s="256"/>
      <c r="G24" s="256"/>
      <c r="H24" s="257">
        <f>SUM(I16:I23)</f>
        <v>0</v>
      </c>
      <c r="I24" s="258"/>
    </row>
    <row r="26" spans="1:53" x14ac:dyDescent="0.2">
      <c r="B26" s="14"/>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sheetData>
  <mergeCells count="4">
    <mergeCell ref="A1:B1"/>
    <mergeCell ref="A2:B2"/>
    <mergeCell ref="G2:I2"/>
    <mergeCell ref="H24:I24"/>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B114"/>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'S04 04-02 Rek'!H1</f>
        <v>04-02</v>
      </c>
      <c r="G3" s="269"/>
    </row>
    <row r="4" spans="1:80" ht="13.5" thickBot="1" x14ac:dyDescent="0.25">
      <c r="A4" s="270" t="s">
        <v>76</v>
      </c>
      <c r="B4" s="215"/>
      <c r="C4" s="216" t="s">
        <v>1278</v>
      </c>
      <c r="D4" s="271"/>
      <c r="E4" s="272" t="str">
        <f>'S04 04-02 Rek'!G2</f>
        <v>Vybavení SO 4</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846</v>
      </c>
      <c r="C7" s="285" t="s">
        <v>847</v>
      </c>
      <c r="D7" s="286"/>
      <c r="E7" s="287"/>
      <c r="F7" s="287"/>
      <c r="G7" s="288"/>
      <c r="H7" s="289"/>
      <c r="I7" s="290"/>
      <c r="J7" s="291"/>
      <c r="K7" s="292"/>
      <c r="O7" s="293">
        <v>1</v>
      </c>
    </row>
    <row r="8" spans="1:80" x14ac:dyDescent="0.2">
      <c r="A8" s="294">
        <v>1</v>
      </c>
      <c r="B8" s="295" t="s">
        <v>1331</v>
      </c>
      <c r="C8" s="296" t="s">
        <v>1332</v>
      </c>
      <c r="D8" s="297" t="s">
        <v>195</v>
      </c>
      <c r="E8" s="298">
        <v>48</v>
      </c>
      <c r="F8" s="298">
        <v>0</v>
      </c>
      <c r="G8" s="299">
        <f>E8*F8</f>
        <v>0</v>
      </c>
      <c r="H8" s="300">
        <v>6.9999999999999999E-4</v>
      </c>
      <c r="I8" s="301">
        <f>E8*H8</f>
        <v>3.3599999999999998E-2</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3"/>
      <c r="C9" s="304" t="s">
        <v>1333</v>
      </c>
      <c r="D9" s="305"/>
      <c r="E9" s="305"/>
      <c r="F9" s="305"/>
      <c r="G9" s="306"/>
      <c r="I9" s="307"/>
      <c r="K9" s="307"/>
      <c r="L9" s="308" t="s">
        <v>1333</v>
      </c>
      <c r="O9" s="293">
        <v>3</v>
      </c>
    </row>
    <row r="10" spans="1:80" x14ac:dyDescent="0.2">
      <c r="A10" s="302"/>
      <c r="B10" s="303"/>
      <c r="C10" s="304" t="s">
        <v>1334</v>
      </c>
      <c r="D10" s="305"/>
      <c r="E10" s="305"/>
      <c r="F10" s="305"/>
      <c r="G10" s="306"/>
      <c r="I10" s="307"/>
      <c r="K10" s="307"/>
      <c r="L10" s="308" t="s">
        <v>1334</v>
      </c>
      <c r="O10" s="293">
        <v>3</v>
      </c>
    </row>
    <row r="11" spans="1:80" x14ac:dyDescent="0.2">
      <c r="A11" s="302"/>
      <c r="B11" s="303"/>
      <c r="C11" s="304" t="s">
        <v>1335</v>
      </c>
      <c r="D11" s="305"/>
      <c r="E11" s="305"/>
      <c r="F11" s="305"/>
      <c r="G11" s="306"/>
      <c r="I11" s="307"/>
      <c r="K11" s="307"/>
      <c r="L11" s="308" t="s">
        <v>1335</v>
      </c>
      <c r="O11" s="293">
        <v>3</v>
      </c>
    </row>
    <row r="12" spans="1:80" x14ac:dyDescent="0.2">
      <c r="A12" s="302"/>
      <c r="B12" s="303"/>
      <c r="C12" s="304" t="s">
        <v>1336</v>
      </c>
      <c r="D12" s="305"/>
      <c r="E12" s="305"/>
      <c r="F12" s="305"/>
      <c r="G12" s="306"/>
      <c r="I12" s="307"/>
      <c r="K12" s="307"/>
      <c r="L12" s="308" t="s">
        <v>1336</v>
      </c>
      <c r="O12" s="293">
        <v>3</v>
      </c>
    </row>
    <row r="13" spans="1:80" x14ac:dyDescent="0.2">
      <c r="A13" s="302"/>
      <c r="B13" s="309"/>
      <c r="C13" s="310" t="s">
        <v>1337</v>
      </c>
      <c r="D13" s="311"/>
      <c r="E13" s="312">
        <v>48</v>
      </c>
      <c r="F13" s="313"/>
      <c r="G13" s="314"/>
      <c r="H13" s="315"/>
      <c r="I13" s="307"/>
      <c r="J13" s="316"/>
      <c r="K13" s="307"/>
      <c r="M13" s="308" t="s">
        <v>1337</v>
      </c>
      <c r="O13" s="293"/>
    </row>
    <row r="14" spans="1:80" x14ac:dyDescent="0.2">
      <c r="A14" s="317"/>
      <c r="B14" s="318" t="s">
        <v>101</v>
      </c>
      <c r="C14" s="319" t="s">
        <v>848</v>
      </c>
      <c r="D14" s="320"/>
      <c r="E14" s="321"/>
      <c r="F14" s="322"/>
      <c r="G14" s="323">
        <f>SUM(G7:G13)</f>
        <v>0</v>
      </c>
      <c r="H14" s="324"/>
      <c r="I14" s="325">
        <f>SUM(I7:I13)</f>
        <v>3.3599999999999998E-2</v>
      </c>
      <c r="J14" s="324"/>
      <c r="K14" s="325">
        <f>SUM(K7:K13)</f>
        <v>0</v>
      </c>
      <c r="O14" s="293">
        <v>4</v>
      </c>
      <c r="BA14" s="326">
        <f>SUM(BA7:BA13)</f>
        <v>0</v>
      </c>
      <c r="BB14" s="326">
        <f>SUM(BB7:BB13)</f>
        <v>0</v>
      </c>
      <c r="BC14" s="326">
        <f>SUM(BC7:BC13)</f>
        <v>0</v>
      </c>
      <c r="BD14" s="326">
        <f>SUM(BD7:BD13)</f>
        <v>0</v>
      </c>
      <c r="BE14" s="326">
        <f>SUM(BE7:BE13)</f>
        <v>0</v>
      </c>
    </row>
    <row r="15" spans="1:80" x14ac:dyDescent="0.2">
      <c r="A15" s="283" t="s">
        <v>97</v>
      </c>
      <c r="B15" s="284" t="s">
        <v>1338</v>
      </c>
      <c r="C15" s="285" t="s">
        <v>1339</v>
      </c>
      <c r="D15" s="286"/>
      <c r="E15" s="287"/>
      <c r="F15" s="287"/>
      <c r="G15" s="288"/>
      <c r="H15" s="289"/>
      <c r="I15" s="290"/>
      <c r="J15" s="291"/>
      <c r="K15" s="292"/>
      <c r="O15" s="293">
        <v>1</v>
      </c>
    </row>
    <row r="16" spans="1:80" x14ac:dyDescent="0.2">
      <c r="A16" s="294">
        <v>2</v>
      </c>
      <c r="B16" s="295" t="s">
        <v>1341</v>
      </c>
      <c r="C16" s="296" t="s">
        <v>1342</v>
      </c>
      <c r="D16" s="297" t="s">
        <v>100</v>
      </c>
      <c r="E16" s="298">
        <v>391</v>
      </c>
      <c r="F16" s="298">
        <v>0</v>
      </c>
      <c r="G16" s="299">
        <f>E16*F16</f>
        <v>0</v>
      </c>
      <c r="H16" s="300">
        <v>2.0000000000000001E-4</v>
      </c>
      <c r="I16" s="301">
        <f>E16*H16</f>
        <v>7.8200000000000006E-2</v>
      </c>
      <c r="J16" s="300">
        <v>0</v>
      </c>
      <c r="K16" s="301">
        <f>E16*J16</f>
        <v>0</v>
      </c>
      <c r="O16" s="293">
        <v>2</v>
      </c>
      <c r="AA16" s="262">
        <v>1</v>
      </c>
      <c r="AB16" s="262">
        <v>1</v>
      </c>
      <c r="AC16" s="262">
        <v>1</v>
      </c>
      <c r="AZ16" s="262">
        <v>1</v>
      </c>
      <c r="BA16" s="262">
        <f>IF(AZ16=1,G16,0)</f>
        <v>0</v>
      </c>
      <c r="BB16" s="262">
        <f>IF(AZ16=2,G16,0)</f>
        <v>0</v>
      </c>
      <c r="BC16" s="262">
        <f>IF(AZ16=3,G16,0)</f>
        <v>0</v>
      </c>
      <c r="BD16" s="262">
        <f>IF(AZ16=4,G16,0)</f>
        <v>0</v>
      </c>
      <c r="BE16" s="262">
        <f>IF(AZ16=5,G16,0)</f>
        <v>0</v>
      </c>
      <c r="CA16" s="293">
        <v>1</v>
      </c>
      <c r="CB16" s="293">
        <v>1</v>
      </c>
    </row>
    <row r="17" spans="1:80" x14ac:dyDescent="0.2">
      <c r="A17" s="302"/>
      <c r="B17" s="303"/>
      <c r="C17" s="304" t="s">
        <v>1343</v>
      </c>
      <c r="D17" s="305"/>
      <c r="E17" s="305"/>
      <c r="F17" s="305"/>
      <c r="G17" s="306"/>
      <c r="I17" s="307"/>
      <c r="K17" s="307"/>
      <c r="L17" s="308" t="s">
        <v>1343</v>
      </c>
      <c r="O17" s="293">
        <v>3</v>
      </c>
    </row>
    <row r="18" spans="1:80" x14ac:dyDescent="0.2">
      <c r="A18" s="302"/>
      <c r="B18" s="303"/>
      <c r="C18" s="304" t="s">
        <v>1344</v>
      </c>
      <c r="D18" s="305"/>
      <c r="E18" s="305"/>
      <c r="F18" s="305"/>
      <c r="G18" s="306"/>
      <c r="I18" s="307"/>
      <c r="K18" s="307"/>
      <c r="L18" s="308" t="s">
        <v>1344</v>
      </c>
      <c r="O18" s="293">
        <v>3</v>
      </c>
    </row>
    <row r="19" spans="1:80" x14ac:dyDescent="0.2">
      <c r="A19" s="302"/>
      <c r="B19" s="303"/>
      <c r="C19" s="304" t="s">
        <v>1345</v>
      </c>
      <c r="D19" s="305"/>
      <c r="E19" s="305"/>
      <c r="F19" s="305"/>
      <c r="G19" s="306"/>
      <c r="I19" s="307"/>
      <c r="K19" s="307"/>
      <c r="L19" s="308" t="s">
        <v>1345</v>
      </c>
      <c r="O19" s="293">
        <v>3</v>
      </c>
    </row>
    <row r="20" spans="1:80" x14ac:dyDescent="0.2">
      <c r="A20" s="302"/>
      <c r="B20" s="303"/>
      <c r="C20" s="304"/>
      <c r="D20" s="305"/>
      <c r="E20" s="305"/>
      <c r="F20" s="305"/>
      <c r="G20" s="306"/>
      <c r="I20" s="307"/>
      <c r="K20" s="307"/>
      <c r="L20" s="308"/>
      <c r="O20" s="293">
        <v>3</v>
      </c>
    </row>
    <row r="21" spans="1:80" ht="22.5" x14ac:dyDescent="0.2">
      <c r="A21" s="302"/>
      <c r="B21" s="303"/>
      <c r="C21" s="304" t="s">
        <v>1346</v>
      </c>
      <c r="D21" s="305"/>
      <c r="E21" s="305"/>
      <c r="F21" s="305"/>
      <c r="G21" s="306"/>
      <c r="I21" s="307"/>
      <c r="K21" s="307"/>
      <c r="L21" s="308" t="s">
        <v>1346</v>
      </c>
      <c r="O21" s="293">
        <v>3</v>
      </c>
    </row>
    <row r="22" spans="1:80" x14ac:dyDescent="0.2">
      <c r="A22" s="302"/>
      <c r="B22" s="309"/>
      <c r="C22" s="310" t="s">
        <v>1347</v>
      </c>
      <c r="D22" s="311"/>
      <c r="E22" s="312">
        <v>391</v>
      </c>
      <c r="F22" s="313"/>
      <c r="G22" s="314"/>
      <c r="H22" s="315"/>
      <c r="I22" s="307"/>
      <c r="J22" s="316"/>
      <c r="K22" s="307"/>
      <c r="M22" s="308" t="s">
        <v>1347</v>
      </c>
      <c r="O22" s="293"/>
    </row>
    <row r="23" spans="1:80" x14ac:dyDescent="0.2">
      <c r="A23" s="317"/>
      <c r="B23" s="318" t="s">
        <v>101</v>
      </c>
      <c r="C23" s="319" t="s">
        <v>1340</v>
      </c>
      <c r="D23" s="320"/>
      <c r="E23" s="321"/>
      <c r="F23" s="322"/>
      <c r="G23" s="323">
        <f>SUM(G15:G22)</f>
        <v>0</v>
      </c>
      <c r="H23" s="324"/>
      <c r="I23" s="325">
        <f>SUM(I15:I22)</f>
        <v>7.8200000000000006E-2</v>
      </c>
      <c r="J23" s="324"/>
      <c r="K23" s="325">
        <f>SUM(K15:K22)</f>
        <v>0</v>
      </c>
      <c r="O23" s="293">
        <v>4</v>
      </c>
      <c r="BA23" s="326">
        <f>SUM(BA15:BA22)</f>
        <v>0</v>
      </c>
      <c r="BB23" s="326">
        <f>SUM(BB15:BB22)</f>
        <v>0</v>
      </c>
      <c r="BC23" s="326">
        <f>SUM(BC15:BC22)</f>
        <v>0</v>
      </c>
      <c r="BD23" s="326">
        <f>SUM(BD15:BD22)</f>
        <v>0</v>
      </c>
      <c r="BE23" s="326">
        <f>SUM(BE15:BE22)</f>
        <v>0</v>
      </c>
    </row>
    <row r="24" spans="1:80" x14ac:dyDescent="0.2">
      <c r="A24" s="283" t="s">
        <v>97</v>
      </c>
      <c r="B24" s="284" t="s">
        <v>1131</v>
      </c>
      <c r="C24" s="285" t="s">
        <v>1132</v>
      </c>
      <c r="D24" s="286"/>
      <c r="E24" s="287"/>
      <c r="F24" s="287"/>
      <c r="G24" s="288"/>
      <c r="H24" s="289"/>
      <c r="I24" s="290"/>
      <c r="J24" s="291"/>
      <c r="K24" s="292"/>
      <c r="O24" s="293">
        <v>1</v>
      </c>
    </row>
    <row r="25" spans="1:80" x14ac:dyDescent="0.2">
      <c r="A25" s="294">
        <v>3</v>
      </c>
      <c r="B25" s="295" t="s">
        <v>1134</v>
      </c>
      <c r="C25" s="296" t="s">
        <v>1135</v>
      </c>
      <c r="D25" s="297" t="s">
        <v>265</v>
      </c>
      <c r="E25" s="298">
        <v>1</v>
      </c>
      <c r="F25" s="298">
        <v>0</v>
      </c>
      <c r="G25" s="299">
        <f>E25*F25</f>
        <v>0</v>
      </c>
      <c r="H25" s="300">
        <v>0.02</v>
      </c>
      <c r="I25" s="301">
        <f>E25*H25</f>
        <v>0.02</v>
      </c>
      <c r="J25" s="300">
        <v>0</v>
      </c>
      <c r="K25" s="301">
        <f>E25*J25</f>
        <v>0</v>
      </c>
      <c r="O25" s="293">
        <v>2</v>
      </c>
      <c r="AA25" s="262">
        <v>1</v>
      </c>
      <c r="AB25" s="262">
        <v>7</v>
      </c>
      <c r="AC25" s="262">
        <v>7</v>
      </c>
      <c r="AZ25" s="262">
        <v>2</v>
      </c>
      <c r="BA25" s="262">
        <f>IF(AZ25=1,G25,0)</f>
        <v>0</v>
      </c>
      <c r="BB25" s="262">
        <f>IF(AZ25=2,G25,0)</f>
        <v>0</v>
      </c>
      <c r="BC25" s="262">
        <f>IF(AZ25=3,G25,0)</f>
        <v>0</v>
      </c>
      <c r="BD25" s="262">
        <f>IF(AZ25=4,G25,0)</f>
        <v>0</v>
      </c>
      <c r="BE25" s="262">
        <f>IF(AZ25=5,G25,0)</f>
        <v>0</v>
      </c>
      <c r="CA25" s="293">
        <v>1</v>
      </c>
      <c r="CB25" s="293">
        <v>7</v>
      </c>
    </row>
    <row r="26" spans="1:80" x14ac:dyDescent="0.2">
      <c r="A26" s="302"/>
      <c r="B26" s="303"/>
      <c r="C26" s="304" t="s">
        <v>1136</v>
      </c>
      <c r="D26" s="305"/>
      <c r="E26" s="305"/>
      <c r="F26" s="305"/>
      <c r="G26" s="306"/>
      <c r="I26" s="307"/>
      <c r="K26" s="307"/>
      <c r="L26" s="308" t="s">
        <v>1136</v>
      </c>
      <c r="O26" s="293">
        <v>3</v>
      </c>
    </row>
    <row r="27" spans="1:80" x14ac:dyDescent="0.2">
      <c r="A27" s="302"/>
      <c r="B27" s="303"/>
      <c r="C27" s="304" t="s">
        <v>1137</v>
      </c>
      <c r="D27" s="305"/>
      <c r="E27" s="305"/>
      <c r="F27" s="305"/>
      <c r="G27" s="306"/>
      <c r="I27" s="307"/>
      <c r="K27" s="307"/>
      <c r="L27" s="308" t="s">
        <v>1137</v>
      </c>
      <c r="O27" s="293">
        <v>3</v>
      </c>
    </row>
    <row r="28" spans="1:80" x14ac:dyDescent="0.2">
      <c r="A28" s="302"/>
      <c r="B28" s="303"/>
      <c r="C28" s="304" t="s">
        <v>1138</v>
      </c>
      <c r="D28" s="305"/>
      <c r="E28" s="305"/>
      <c r="F28" s="305"/>
      <c r="G28" s="306"/>
      <c r="I28" s="307"/>
      <c r="K28" s="307"/>
      <c r="L28" s="308" t="s">
        <v>1138</v>
      </c>
      <c r="O28" s="293">
        <v>3</v>
      </c>
    </row>
    <row r="29" spans="1:80" x14ac:dyDescent="0.2">
      <c r="A29" s="302"/>
      <c r="B29" s="303"/>
      <c r="C29" s="304" t="s">
        <v>1139</v>
      </c>
      <c r="D29" s="305"/>
      <c r="E29" s="305"/>
      <c r="F29" s="305"/>
      <c r="G29" s="306"/>
      <c r="I29" s="307"/>
      <c r="K29" s="307"/>
      <c r="L29" s="308" t="s">
        <v>1139</v>
      </c>
      <c r="O29" s="293">
        <v>3</v>
      </c>
    </row>
    <row r="30" spans="1:80" x14ac:dyDescent="0.2">
      <c r="A30" s="302"/>
      <c r="B30" s="303"/>
      <c r="C30" s="304"/>
      <c r="D30" s="305"/>
      <c r="E30" s="305"/>
      <c r="F30" s="305"/>
      <c r="G30" s="306"/>
      <c r="I30" s="307"/>
      <c r="K30" s="307"/>
      <c r="L30" s="308"/>
      <c r="O30" s="293">
        <v>3</v>
      </c>
    </row>
    <row r="31" spans="1:80" ht="22.5" x14ac:dyDescent="0.2">
      <c r="A31" s="302"/>
      <c r="B31" s="303"/>
      <c r="C31" s="304" t="s">
        <v>1140</v>
      </c>
      <c r="D31" s="305"/>
      <c r="E31" s="305"/>
      <c r="F31" s="305"/>
      <c r="G31" s="306"/>
      <c r="I31" s="307"/>
      <c r="K31" s="307"/>
      <c r="L31" s="308" t="s">
        <v>1140</v>
      </c>
      <c r="O31" s="293">
        <v>3</v>
      </c>
    </row>
    <row r="32" spans="1:80" ht="22.5" x14ac:dyDescent="0.2">
      <c r="A32" s="302"/>
      <c r="B32" s="303"/>
      <c r="C32" s="304" t="s">
        <v>1141</v>
      </c>
      <c r="D32" s="305"/>
      <c r="E32" s="305"/>
      <c r="F32" s="305"/>
      <c r="G32" s="306"/>
      <c r="I32" s="307"/>
      <c r="K32" s="307"/>
      <c r="L32" s="308" t="s">
        <v>1141</v>
      </c>
      <c r="O32" s="293">
        <v>3</v>
      </c>
    </row>
    <row r="33" spans="1:80" x14ac:dyDescent="0.2">
      <c r="A33" s="302"/>
      <c r="B33" s="309"/>
      <c r="C33" s="310" t="s">
        <v>98</v>
      </c>
      <c r="D33" s="311"/>
      <c r="E33" s="312">
        <v>1</v>
      </c>
      <c r="F33" s="313"/>
      <c r="G33" s="314"/>
      <c r="H33" s="315"/>
      <c r="I33" s="307"/>
      <c r="J33" s="316"/>
      <c r="K33" s="307"/>
      <c r="M33" s="308">
        <v>1</v>
      </c>
      <c r="O33" s="293"/>
    </row>
    <row r="34" spans="1:80" x14ac:dyDescent="0.2">
      <c r="A34" s="294">
        <v>4</v>
      </c>
      <c r="B34" s="295" t="s">
        <v>1142</v>
      </c>
      <c r="C34" s="296" t="s">
        <v>1143</v>
      </c>
      <c r="D34" s="297" t="s">
        <v>12</v>
      </c>
      <c r="E34" s="298"/>
      <c r="F34" s="298">
        <v>0</v>
      </c>
      <c r="G34" s="299">
        <f>E34*F34</f>
        <v>0</v>
      </c>
      <c r="H34" s="300">
        <v>0</v>
      </c>
      <c r="I34" s="301">
        <f>E34*H34</f>
        <v>0</v>
      </c>
      <c r="J34" s="300"/>
      <c r="K34" s="301">
        <f>E34*J34</f>
        <v>0</v>
      </c>
      <c r="O34" s="293">
        <v>2</v>
      </c>
      <c r="AA34" s="262">
        <v>7</v>
      </c>
      <c r="AB34" s="262">
        <v>1002</v>
      </c>
      <c r="AC34" s="262">
        <v>5</v>
      </c>
      <c r="AZ34" s="262">
        <v>2</v>
      </c>
      <c r="BA34" s="262">
        <f>IF(AZ34=1,G34,0)</f>
        <v>0</v>
      </c>
      <c r="BB34" s="262">
        <f>IF(AZ34=2,G34,0)</f>
        <v>0</v>
      </c>
      <c r="BC34" s="262">
        <f>IF(AZ34=3,G34,0)</f>
        <v>0</v>
      </c>
      <c r="BD34" s="262">
        <f>IF(AZ34=4,G34,0)</f>
        <v>0</v>
      </c>
      <c r="BE34" s="262">
        <f>IF(AZ34=5,G34,0)</f>
        <v>0</v>
      </c>
      <c r="CA34" s="293">
        <v>7</v>
      </c>
      <c r="CB34" s="293">
        <v>1002</v>
      </c>
    </row>
    <row r="35" spans="1:80" x14ac:dyDescent="0.2">
      <c r="A35" s="317"/>
      <c r="B35" s="318" t="s">
        <v>101</v>
      </c>
      <c r="C35" s="319" t="s">
        <v>1133</v>
      </c>
      <c r="D35" s="320"/>
      <c r="E35" s="321"/>
      <c r="F35" s="322"/>
      <c r="G35" s="323">
        <f>SUM(G24:G34)</f>
        <v>0</v>
      </c>
      <c r="H35" s="324"/>
      <c r="I35" s="325">
        <f>SUM(I24:I34)</f>
        <v>0.02</v>
      </c>
      <c r="J35" s="324"/>
      <c r="K35" s="325">
        <f>SUM(K24:K34)</f>
        <v>0</v>
      </c>
      <c r="O35" s="293">
        <v>4</v>
      </c>
      <c r="BA35" s="326">
        <f>SUM(BA24:BA34)</f>
        <v>0</v>
      </c>
      <c r="BB35" s="326">
        <f>SUM(BB24:BB34)</f>
        <v>0</v>
      </c>
      <c r="BC35" s="326">
        <f>SUM(BC24:BC34)</f>
        <v>0</v>
      </c>
      <c r="BD35" s="326">
        <f>SUM(BD24:BD34)</f>
        <v>0</v>
      </c>
      <c r="BE35" s="326">
        <f>SUM(BE24:BE34)</f>
        <v>0</v>
      </c>
    </row>
    <row r="36" spans="1:80" x14ac:dyDescent="0.2">
      <c r="A36" s="283" t="s">
        <v>97</v>
      </c>
      <c r="B36" s="284" t="s">
        <v>643</v>
      </c>
      <c r="C36" s="285" t="s">
        <v>644</v>
      </c>
      <c r="D36" s="286"/>
      <c r="E36" s="287"/>
      <c r="F36" s="287"/>
      <c r="G36" s="288"/>
      <c r="H36" s="289"/>
      <c r="I36" s="290"/>
      <c r="J36" s="291"/>
      <c r="K36" s="292"/>
      <c r="O36" s="293">
        <v>1</v>
      </c>
    </row>
    <row r="37" spans="1:80" x14ac:dyDescent="0.2">
      <c r="A37" s="294">
        <v>5</v>
      </c>
      <c r="B37" s="295" t="s">
        <v>1144</v>
      </c>
      <c r="C37" s="296" t="s">
        <v>1145</v>
      </c>
      <c r="D37" s="297" t="s">
        <v>936</v>
      </c>
      <c r="E37" s="298">
        <v>200</v>
      </c>
      <c r="F37" s="298">
        <v>0</v>
      </c>
      <c r="G37" s="299">
        <f>E37*F37</f>
        <v>0</v>
      </c>
      <c r="H37" s="300">
        <v>5.0000000000000002E-5</v>
      </c>
      <c r="I37" s="301">
        <f>E37*H37</f>
        <v>0.01</v>
      </c>
      <c r="J37" s="300">
        <v>0</v>
      </c>
      <c r="K37" s="301">
        <f>E37*J37</f>
        <v>0</v>
      </c>
      <c r="O37" s="293">
        <v>2</v>
      </c>
      <c r="AA37" s="262">
        <v>1</v>
      </c>
      <c r="AB37" s="262">
        <v>7</v>
      </c>
      <c r="AC37" s="262">
        <v>7</v>
      </c>
      <c r="AZ37" s="262">
        <v>2</v>
      </c>
      <c r="BA37" s="262">
        <f>IF(AZ37=1,G37,0)</f>
        <v>0</v>
      </c>
      <c r="BB37" s="262">
        <f>IF(AZ37=2,G37,0)</f>
        <v>0</v>
      </c>
      <c r="BC37" s="262">
        <f>IF(AZ37=3,G37,0)</f>
        <v>0</v>
      </c>
      <c r="BD37" s="262">
        <f>IF(AZ37=4,G37,0)</f>
        <v>0</v>
      </c>
      <c r="BE37" s="262">
        <f>IF(AZ37=5,G37,0)</f>
        <v>0</v>
      </c>
      <c r="CA37" s="293">
        <v>1</v>
      </c>
      <c r="CB37" s="293">
        <v>7</v>
      </c>
    </row>
    <row r="38" spans="1:80" ht="22.5" x14ac:dyDescent="0.2">
      <c r="A38" s="302"/>
      <c r="B38" s="303"/>
      <c r="C38" s="304" t="s">
        <v>1348</v>
      </c>
      <c r="D38" s="305"/>
      <c r="E38" s="305"/>
      <c r="F38" s="305"/>
      <c r="G38" s="306"/>
      <c r="I38" s="307"/>
      <c r="K38" s="307"/>
      <c r="L38" s="308" t="s">
        <v>1348</v>
      </c>
      <c r="O38" s="293">
        <v>3</v>
      </c>
    </row>
    <row r="39" spans="1:80" x14ac:dyDescent="0.2">
      <c r="A39" s="302"/>
      <c r="B39" s="309"/>
      <c r="C39" s="310" t="s">
        <v>1349</v>
      </c>
      <c r="D39" s="311"/>
      <c r="E39" s="312">
        <v>200</v>
      </c>
      <c r="F39" s="313"/>
      <c r="G39" s="314"/>
      <c r="H39" s="315"/>
      <c r="I39" s="307"/>
      <c r="J39" s="316"/>
      <c r="K39" s="307"/>
      <c r="M39" s="308">
        <v>200</v>
      </c>
      <c r="O39" s="293"/>
    </row>
    <row r="40" spans="1:80" x14ac:dyDescent="0.2">
      <c r="A40" s="294">
        <v>6</v>
      </c>
      <c r="B40" s="295" t="s">
        <v>653</v>
      </c>
      <c r="C40" s="296" t="s">
        <v>654</v>
      </c>
      <c r="D40" s="297" t="s">
        <v>12</v>
      </c>
      <c r="E40" s="298"/>
      <c r="F40" s="298">
        <v>0</v>
      </c>
      <c r="G40" s="299">
        <f>E40*F40</f>
        <v>0</v>
      </c>
      <c r="H40" s="300">
        <v>0</v>
      </c>
      <c r="I40" s="301">
        <f>E40*H40</f>
        <v>0</v>
      </c>
      <c r="J40" s="300"/>
      <c r="K40" s="301">
        <f>E40*J40</f>
        <v>0</v>
      </c>
      <c r="O40" s="293">
        <v>2</v>
      </c>
      <c r="AA40" s="262">
        <v>7</v>
      </c>
      <c r="AB40" s="262">
        <v>1002</v>
      </c>
      <c r="AC40" s="262">
        <v>5</v>
      </c>
      <c r="AZ40" s="262">
        <v>2</v>
      </c>
      <c r="BA40" s="262">
        <f>IF(AZ40=1,G40,0)</f>
        <v>0</v>
      </c>
      <c r="BB40" s="262">
        <f>IF(AZ40=2,G40,0)</f>
        <v>0</v>
      </c>
      <c r="BC40" s="262">
        <f>IF(AZ40=3,G40,0)</f>
        <v>0</v>
      </c>
      <c r="BD40" s="262">
        <f>IF(AZ40=4,G40,0)</f>
        <v>0</v>
      </c>
      <c r="BE40" s="262">
        <f>IF(AZ40=5,G40,0)</f>
        <v>0</v>
      </c>
      <c r="CA40" s="293">
        <v>7</v>
      </c>
      <c r="CB40" s="293">
        <v>1002</v>
      </c>
    </row>
    <row r="41" spans="1:80" x14ac:dyDescent="0.2">
      <c r="A41" s="317"/>
      <c r="B41" s="318" t="s">
        <v>101</v>
      </c>
      <c r="C41" s="319" t="s">
        <v>645</v>
      </c>
      <c r="D41" s="320"/>
      <c r="E41" s="321"/>
      <c r="F41" s="322"/>
      <c r="G41" s="323">
        <f>SUM(G36:G40)</f>
        <v>0</v>
      </c>
      <c r="H41" s="324"/>
      <c r="I41" s="325">
        <f>SUM(I36:I40)</f>
        <v>0.01</v>
      </c>
      <c r="J41" s="324"/>
      <c r="K41" s="325">
        <f>SUM(K36:K40)</f>
        <v>0</v>
      </c>
      <c r="O41" s="293">
        <v>4</v>
      </c>
      <c r="BA41" s="326">
        <f>SUM(BA36:BA40)</f>
        <v>0</v>
      </c>
      <c r="BB41" s="326">
        <f>SUM(BB36:BB40)</f>
        <v>0</v>
      </c>
      <c r="BC41" s="326">
        <f>SUM(BC36:BC40)</f>
        <v>0</v>
      </c>
      <c r="BD41" s="326">
        <f>SUM(BD36:BD40)</f>
        <v>0</v>
      </c>
      <c r="BE41" s="326">
        <f>SUM(BE36:BE40)</f>
        <v>0</v>
      </c>
    </row>
    <row r="42" spans="1:80" x14ac:dyDescent="0.2">
      <c r="E42" s="262"/>
    </row>
    <row r="43" spans="1:80" x14ac:dyDescent="0.2">
      <c r="E43" s="262"/>
    </row>
    <row r="44" spans="1:80" x14ac:dyDescent="0.2">
      <c r="E44" s="262"/>
    </row>
    <row r="45" spans="1:80" x14ac:dyDescent="0.2">
      <c r="E45" s="262"/>
    </row>
    <row r="46" spans="1:80" x14ac:dyDescent="0.2">
      <c r="E46" s="262"/>
    </row>
    <row r="47" spans="1:80" x14ac:dyDescent="0.2">
      <c r="E47" s="262"/>
    </row>
    <row r="48" spans="1:80" x14ac:dyDescent="0.2">
      <c r="E48" s="262"/>
    </row>
    <row r="49" spans="5:5" x14ac:dyDescent="0.2">
      <c r="E49" s="262"/>
    </row>
    <row r="50" spans="5:5" x14ac:dyDescent="0.2">
      <c r="E50" s="262"/>
    </row>
    <row r="51" spans="5:5" x14ac:dyDescent="0.2">
      <c r="E51" s="262"/>
    </row>
    <row r="52" spans="5:5" x14ac:dyDescent="0.2">
      <c r="E52" s="262"/>
    </row>
    <row r="53" spans="5:5" x14ac:dyDescent="0.2">
      <c r="E53" s="262"/>
    </row>
    <row r="54" spans="5:5" x14ac:dyDescent="0.2">
      <c r="E54" s="262"/>
    </row>
    <row r="55" spans="5:5" x14ac:dyDescent="0.2">
      <c r="E55" s="262"/>
    </row>
    <row r="56" spans="5:5" x14ac:dyDescent="0.2">
      <c r="E56" s="262"/>
    </row>
    <row r="57" spans="5:5" x14ac:dyDescent="0.2">
      <c r="E57" s="262"/>
    </row>
    <row r="58" spans="5:5" x14ac:dyDescent="0.2">
      <c r="E58" s="262"/>
    </row>
    <row r="59" spans="5:5" x14ac:dyDescent="0.2">
      <c r="E59" s="262"/>
    </row>
    <row r="60" spans="5:5" x14ac:dyDescent="0.2">
      <c r="E60" s="262"/>
    </row>
    <row r="61" spans="5:5" x14ac:dyDescent="0.2">
      <c r="E61" s="262"/>
    </row>
    <row r="62" spans="5:5" x14ac:dyDescent="0.2">
      <c r="E62" s="262"/>
    </row>
    <row r="63" spans="5:5" x14ac:dyDescent="0.2">
      <c r="E63" s="262"/>
    </row>
    <row r="64" spans="5:5" x14ac:dyDescent="0.2">
      <c r="E64" s="262"/>
    </row>
    <row r="65" spans="1:7" x14ac:dyDescent="0.2">
      <c r="A65" s="316"/>
      <c r="B65" s="316"/>
      <c r="C65" s="316"/>
      <c r="D65" s="316"/>
      <c r="E65" s="316"/>
      <c r="F65" s="316"/>
      <c r="G65" s="316"/>
    </row>
    <row r="66" spans="1:7" x14ac:dyDescent="0.2">
      <c r="A66" s="316"/>
      <c r="B66" s="316"/>
      <c r="C66" s="316"/>
      <c r="D66" s="316"/>
      <c r="E66" s="316"/>
      <c r="F66" s="316"/>
      <c r="G66" s="316"/>
    </row>
    <row r="67" spans="1:7" x14ac:dyDescent="0.2">
      <c r="A67" s="316"/>
      <c r="B67" s="316"/>
      <c r="C67" s="316"/>
      <c r="D67" s="316"/>
      <c r="E67" s="316"/>
      <c r="F67" s="316"/>
      <c r="G67" s="316"/>
    </row>
    <row r="68" spans="1:7" x14ac:dyDescent="0.2">
      <c r="A68" s="316"/>
      <c r="B68" s="316"/>
      <c r="C68" s="316"/>
      <c r="D68" s="316"/>
      <c r="E68" s="316"/>
      <c r="F68" s="316"/>
      <c r="G68" s="316"/>
    </row>
    <row r="69" spans="1:7" x14ac:dyDescent="0.2">
      <c r="E69" s="262"/>
    </row>
    <row r="70" spans="1:7" x14ac:dyDescent="0.2">
      <c r="E70" s="262"/>
    </row>
    <row r="71" spans="1:7" x14ac:dyDescent="0.2">
      <c r="E71" s="262"/>
    </row>
    <row r="72" spans="1:7" x14ac:dyDescent="0.2">
      <c r="E72" s="262"/>
    </row>
    <row r="73" spans="1:7" x14ac:dyDescent="0.2">
      <c r="E73" s="262"/>
    </row>
    <row r="74" spans="1:7" x14ac:dyDescent="0.2">
      <c r="E74" s="262"/>
    </row>
    <row r="75" spans="1:7" x14ac:dyDescent="0.2">
      <c r="E75" s="262"/>
    </row>
    <row r="76" spans="1:7" x14ac:dyDescent="0.2">
      <c r="E76" s="262"/>
    </row>
    <row r="77" spans="1:7" x14ac:dyDescent="0.2">
      <c r="E77" s="262"/>
    </row>
    <row r="78" spans="1:7" x14ac:dyDescent="0.2">
      <c r="E78" s="262"/>
    </row>
    <row r="79" spans="1:7" x14ac:dyDescent="0.2">
      <c r="E79" s="262"/>
    </row>
    <row r="80" spans="1:7" x14ac:dyDescent="0.2">
      <c r="E80" s="262"/>
    </row>
    <row r="81" spans="5:5" x14ac:dyDescent="0.2">
      <c r="E81" s="262"/>
    </row>
    <row r="82" spans="5:5" x14ac:dyDescent="0.2">
      <c r="E82" s="262"/>
    </row>
    <row r="83" spans="5:5" x14ac:dyDescent="0.2">
      <c r="E83" s="262"/>
    </row>
    <row r="84" spans="5:5" x14ac:dyDescent="0.2">
      <c r="E84" s="262"/>
    </row>
    <row r="85" spans="5:5" x14ac:dyDescent="0.2">
      <c r="E85" s="262"/>
    </row>
    <row r="86" spans="5:5" x14ac:dyDescent="0.2">
      <c r="E86" s="262"/>
    </row>
    <row r="87" spans="5:5" x14ac:dyDescent="0.2">
      <c r="E87" s="262"/>
    </row>
    <row r="88" spans="5:5" x14ac:dyDescent="0.2">
      <c r="E88" s="262"/>
    </row>
    <row r="89" spans="5:5" x14ac:dyDescent="0.2">
      <c r="E89" s="262"/>
    </row>
    <row r="90" spans="5:5" x14ac:dyDescent="0.2">
      <c r="E90" s="262"/>
    </row>
    <row r="91" spans="5:5" x14ac:dyDescent="0.2">
      <c r="E91" s="262"/>
    </row>
    <row r="92" spans="5:5" x14ac:dyDescent="0.2">
      <c r="E92" s="262"/>
    </row>
    <row r="93" spans="5:5" x14ac:dyDescent="0.2">
      <c r="E93" s="262"/>
    </row>
    <row r="94" spans="5:5" x14ac:dyDescent="0.2">
      <c r="E94" s="262"/>
    </row>
    <row r="95" spans="5:5" x14ac:dyDescent="0.2">
      <c r="E95" s="262"/>
    </row>
    <row r="96" spans="5:5" x14ac:dyDescent="0.2">
      <c r="E96" s="262"/>
    </row>
    <row r="97" spans="1:7" x14ac:dyDescent="0.2">
      <c r="E97" s="262"/>
    </row>
    <row r="98" spans="1:7" x14ac:dyDescent="0.2">
      <c r="E98" s="262"/>
    </row>
    <row r="99" spans="1:7" x14ac:dyDescent="0.2">
      <c r="E99" s="262"/>
    </row>
    <row r="100" spans="1:7" x14ac:dyDescent="0.2">
      <c r="A100" s="327"/>
      <c r="B100" s="327"/>
    </row>
    <row r="101" spans="1:7" x14ac:dyDescent="0.2">
      <c r="A101" s="316"/>
      <c r="B101" s="316"/>
      <c r="C101" s="328"/>
      <c r="D101" s="328"/>
      <c r="E101" s="329"/>
      <c r="F101" s="328"/>
      <c r="G101" s="330"/>
    </row>
    <row r="102" spans="1:7" x14ac:dyDescent="0.2">
      <c r="A102" s="331"/>
      <c r="B102" s="331"/>
      <c r="C102" s="316"/>
      <c r="D102" s="316"/>
      <c r="E102" s="332"/>
      <c r="F102" s="316"/>
      <c r="G102" s="316"/>
    </row>
    <row r="103" spans="1:7" x14ac:dyDescent="0.2">
      <c r="A103" s="316"/>
      <c r="B103" s="316"/>
      <c r="C103" s="316"/>
      <c r="D103" s="316"/>
      <c r="E103" s="332"/>
      <c r="F103" s="316"/>
      <c r="G103" s="316"/>
    </row>
    <row r="104" spans="1:7" x14ac:dyDescent="0.2">
      <c r="A104" s="316"/>
      <c r="B104" s="316"/>
      <c r="C104" s="316"/>
      <c r="D104" s="316"/>
      <c r="E104" s="332"/>
      <c r="F104" s="316"/>
      <c r="G104" s="316"/>
    </row>
    <row r="105" spans="1:7" x14ac:dyDescent="0.2">
      <c r="A105" s="316"/>
      <c r="B105" s="316"/>
      <c r="C105" s="316"/>
      <c r="D105" s="316"/>
      <c r="E105" s="332"/>
      <c r="F105" s="316"/>
      <c r="G105" s="316"/>
    </row>
    <row r="106" spans="1:7" x14ac:dyDescent="0.2">
      <c r="A106" s="316"/>
      <c r="B106" s="316"/>
      <c r="C106" s="316"/>
      <c r="D106" s="316"/>
      <c r="E106" s="332"/>
      <c r="F106" s="316"/>
      <c r="G106" s="316"/>
    </row>
    <row r="107" spans="1:7" x14ac:dyDescent="0.2">
      <c r="A107" s="316"/>
      <c r="B107" s="316"/>
      <c r="C107" s="316"/>
      <c r="D107" s="316"/>
      <c r="E107" s="332"/>
      <c r="F107" s="316"/>
      <c r="G107" s="316"/>
    </row>
    <row r="108" spans="1:7" x14ac:dyDescent="0.2">
      <c r="A108" s="316"/>
      <c r="B108" s="316"/>
      <c r="C108" s="316"/>
      <c r="D108" s="316"/>
      <c r="E108" s="332"/>
      <c r="F108" s="316"/>
      <c r="G108" s="316"/>
    </row>
    <row r="109" spans="1:7" x14ac:dyDescent="0.2">
      <c r="A109" s="316"/>
      <c r="B109" s="316"/>
      <c r="C109" s="316"/>
      <c r="D109" s="316"/>
      <c r="E109" s="332"/>
      <c r="F109" s="316"/>
      <c r="G109" s="316"/>
    </row>
    <row r="110" spans="1:7" x14ac:dyDescent="0.2">
      <c r="A110" s="316"/>
      <c r="B110" s="316"/>
      <c r="C110" s="316"/>
      <c r="D110" s="316"/>
      <c r="E110" s="332"/>
      <c r="F110" s="316"/>
      <c r="G110" s="316"/>
    </row>
    <row r="111" spans="1:7" x14ac:dyDescent="0.2">
      <c r="A111" s="316"/>
      <c r="B111" s="316"/>
      <c r="C111" s="316"/>
      <c r="D111" s="316"/>
      <c r="E111" s="332"/>
      <c r="F111" s="316"/>
      <c r="G111" s="316"/>
    </row>
    <row r="112" spans="1:7" x14ac:dyDescent="0.2">
      <c r="A112" s="316"/>
      <c r="B112" s="316"/>
      <c r="C112" s="316"/>
      <c r="D112" s="316"/>
      <c r="E112" s="332"/>
      <c r="F112" s="316"/>
      <c r="G112" s="316"/>
    </row>
    <row r="113" spans="1:7" x14ac:dyDescent="0.2">
      <c r="A113" s="316"/>
      <c r="B113" s="316"/>
      <c r="C113" s="316"/>
      <c r="D113" s="316"/>
      <c r="E113" s="332"/>
      <c r="F113" s="316"/>
      <c r="G113" s="316"/>
    </row>
    <row r="114" spans="1:7" x14ac:dyDescent="0.2">
      <c r="A114" s="316"/>
      <c r="B114" s="316"/>
      <c r="C114" s="316"/>
      <c r="D114" s="316"/>
      <c r="E114" s="332"/>
      <c r="F114" s="316"/>
      <c r="G114" s="316"/>
    </row>
  </sheetData>
  <mergeCells count="25">
    <mergeCell ref="C38:G38"/>
    <mergeCell ref="C39:D39"/>
    <mergeCell ref="C26:G26"/>
    <mergeCell ref="C27:G27"/>
    <mergeCell ref="C28:G28"/>
    <mergeCell ref="C29:G29"/>
    <mergeCell ref="C30:G30"/>
    <mergeCell ref="C31:G31"/>
    <mergeCell ref="C32:G32"/>
    <mergeCell ref="C33:D33"/>
    <mergeCell ref="C13:D13"/>
    <mergeCell ref="C17:G17"/>
    <mergeCell ref="C18:G18"/>
    <mergeCell ref="C19:G19"/>
    <mergeCell ref="C20:G20"/>
    <mergeCell ref="C21:G21"/>
    <mergeCell ref="C22:D22"/>
    <mergeCell ref="A1:G1"/>
    <mergeCell ref="A3:B3"/>
    <mergeCell ref="A4:B4"/>
    <mergeCell ref="E4:G4"/>
    <mergeCell ref="C9:G9"/>
    <mergeCell ref="C10:G10"/>
    <mergeCell ref="C11:G11"/>
    <mergeCell ref="C12:G12"/>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659</v>
      </c>
      <c r="D2" s="106" t="s">
        <v>1354</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1351</v>
      </c>
      <c r="B5" s="119"/>
      <c r="C5" s="120" t="s">
        <v>1352</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'S05 05-01 Rek'!E34</f>
        <v>0</v>
      </c>
      <c r="D15" s="161" t="str">
        <f>'S05 05-01 Rek'!A39</f>
        <v>Ztížené výrobní podmínky</v>
      </c>
      <c r="E15" s="162"/>
      <c r="F15" s="163"/>
      <c r="G15" s="160">
        <f>'S05 05-01 Rek'!I39</f>
        <v>0</v>
      </c>
    </row>
    <row r="16" spans="1:57" ht="15.95" customHeight="1" x14ac:dyDescent="0.2">
      <c r="A16" s="158" t="s">
        <v>52</v>
      </c>
      <c r="B16" s="159" t="s">
        <v>53</v>
      </c>
      <c r="C16" s="160">
        <f>'S05 05-01 Rek'!F34</f>
        <v>0</v>
      </c>
      <c r="D16" s="110" t="str">
        <f>'S05 05-01 Rek'!A40</f>
        <v>Oborová přirážka</v>
      </c>
      <c r="E16" s="164"/>
      <c r="F16" s="165"/>
      <c r="G16" s="160">
        <f>'S05 05-01 Rek'!I40</f>
        <v>0</v>
      </c>
    </row>
    <row r="17" spans="1:7" ht="15.95" customHeight="1" x14ac:dyDescent="0.2">
      <c r="A17" s="158" t="s">
        <v>54</v>
      </c>
      <c r="B17" s="159" t="s">
        <v>55</v>
      </c>
      <c r="C17" s="160">
        <f>'S05 05-01 Rek'!H34</f>
        <v>0</v>
      </c>
      <c r="D17" s="110" t="str">
        <f>'S05 05-01 Rek'!A41</f>
        <v>Přesun stavebních kapacit</v>
      </c>
      <c r="E17" s="164"/>
      <c r="F17" s="165"/>
      <c r="G17" s="160">
        <f>'S05 05-01 Rek'!I41</f>
        <v>0</v>
      </c>
    </row>
    <row r="18" spans="1:7" ht="15.95" customHeight="1" x14ac:dyDescent="0.2">
      <c r="A18" s="166" t="s">
        <v>56</v>
      </c>
      <c r="B18" s="167" t="s">
        <v>57</v>
      </c>
      <c r="C18" s="160">
        <f>'S05 05-01 Rek'!G34</f>
        <v>0</v>
      </c>
      <c r="D18" s="110" t="str">
        <f>'S05 05-01 Rek'!A42</f>
        <v>Mimostaveništní doprava</v>
      </c>
      <c r="E18" s="164"/>
      <c r="F18" s="165"/>
      <c r="G18" s="160">
        <f>'S05 05-01 Rek'!I42</f>
        <v>0</v>
      </c>
    </row>
    <row r="19" spans="1:7" ht="15.95" customHeight="1" x14ac:dyDescent="0.2">
      <c r="A19" s="168" t="s">
        <v>58</v>
      </c>
      <c r="B19" s="159"/>
      <c r="C19" s="160">
        <f>SUM(C15:C18)</f>
        <v>0</v>
      </c>
      <c r="D19" s="110" t="str">
        <f>'S05 05-01 Rek'!A43</f>
        <v>Zařízení staveniště</v>
      </c>
      <c r="E19" s="164"/>
      <c r="F19" s="165"/>
      <c r="G19" s="160">
        <f>'S05 05-01 Rek'!I43</f>
        <v>0</v>
      </c>
    </row>
    <row r="20" spans="1:7" ht="15.95" customHeight="1" x14ac:dyDescent="0.2">
      <c r="A20" s="168"/>
      <c r="B20" s="159"/>
      <c r="C20" s="160"/>
      <c r="D20" s="110" t="str">
        <f>'S05 05-01 Rek'!A44</f>
        <v>Provoz investora</v>
      </c>
      <c r="E20" s="164"/>
      <c r="F20" s="165"/>
      <c r="G20" s="160">
        <f>'S05 05-01 Rek'!I44</f>
        <v>0</v>
      </c>
    </row>
    <row r="21" spans="1:7" ht="15.95" customHeight="1" x14ac:dyDescent="0.2">
      <c r="A21" s="168" t="s">
        <v>29</v>
      </c>
      <c r="B21" s="159"/>
      <c r="C21" s="160">
        <f>'S05 05-01 Rek'!I34</f>
        <v>0</v>
      </c>
      <c r="D21" s="110" t="str">
        <f>'S05 05-01 Rek'!A45</f>
        <v>Kompletační činnost (IČD)</v>
      </c>
      <c r="E21" s="164"/>
      <c r="F21" s="165"/>
      <c r="G21" s="160">
        <f>'S05 05-01 Rek'!I45</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'S05 05-01 Rek'!H47</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dimension ref="A1:BE72"/>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154</v>
      </c>
      <c r="I1" s="213"/>
    </row>
    <row r="2" spans="1:57" ht="13.5" thickBot="1" x14ac:dyDescent="0.25">
      <c r="A2" s="214" t="s">
        <v>76</v>
      </c>
      <c r="B2" s="215"/>
      <c r="C2" s="216" t="s">
        <v>109</v>
      </c>
      <c r="D2" s="217"/>
      <c r="E2" s="218"/>
      <c r="F2" s="217"/>
      <c r="G2" s="219" t="s">
        <v>155</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ht="13.5" thickBot="1" x14ac:dyDescent="0.25">
      <c r="A7" s="333" t="str">
        <f>'00 2 Pol'!B7</f>
        <v>799</v>
      </c>
      <c r="B7" s="70" t="str">
        <f>'00 2 Pol'!C7</f>
        <v>Ostatní</v>
      </c>
      <c r="D7" s="231"/>
      <c r="E7" s="334">
        <f>'00 2 Pol'!BA49</f>
        <v>0</v>
      </c>
      <c r="F7" s="335">
        <f>'00 2 Pol'!BB49</f>
        <v>0</v>
      </c>
      <c r="G7" s="335">
        <f>'00 2 Pol'!BC49</f>
        <v>0</v>
      </c>
      <c r="H7" s="335">
        <f>'00 2 Pol'!BD49</f>
        <v>0</v>
      </c>
      <c r="I7" s="336">
        <f>'00 2 Pol'!BE49</f>
        <v>0</v>
      </c>
    </row>
    <row r="8" spans="1:57" s="14" customFormat="1" ht="13.5" thickBot="1" x14ac:dyDescent="0.25">
      <c r="A8" s="232"/>
      <c r="B8" s="233" t="s">
        <v>79</v>
      </c>
      <c r="C8" s="233"/>
      <c r="D8" s="234"/>
      <c r="E8" s="235">
        <f>SUM(E7:E7)</f>
        <v>0</v>
      </c>
      <c r="F8" s="236">
        <f>SUM(F7:F7)</f>
        <v>0</v>
      </c>
      <c r="G8" s="236">
        <f>SUM(G7:G7)</f>
        <v>0</v>
      </c>
      <c r="H8" s="236">
        <f>SUM(H7:H7)</f>
        <v>0</v>
      </c>
      <c r="I8" s="237">
        <f>SUM(I7:I7)</f>
        <v>0</v>
      </c>
    </row>
    <row r="9" spans="1:57" x14ac:dyDescent="0.2">
      <c r="A9" s="138"/>
      <c r="B9" s="138"/>
      <c r="C9" s="138"/>
      <c r="D9" s="138"/>
      <c r="E9" s="138"/>
      <c r="F9" s="138"/>
      <c r="G9" s="138"/>
      <c r="H9" s="138"/>
      <c r="I9" s="138"/>
    </row>
    <row r="10" spans="1:57" ht="19.5" customHeight="1" x14ac:dyDescent="0.25">
      <c r="A10" s="223" t="s">
        <v>80</v>
      </c>
      <c r="B10" s="223"/>
      <c r="C10" s="223"/>
      <c r="D10" s="223"/>
      <c r="E10" s="223"/>
      <c r="F10" s="223"/>
      <c r="G10" s="238"/>
      <c r="H10" s="223"/>
      <c r="I10" s="223"/>
      <c r="BA10" s="144"/>
      <c r="BB10" s="144"/>
      <c r="BC10" s="144"/>
      <c r="BD10" s="144"/>
      <c r="BE10" s="144"/>
    </row>
    <row r="11" spans="1:57" ht="13.5" thickBot="1" x14ac:dyDescent="0.25"/>
    <row r="12" spans="1:57" x14ac:dyDescent="0.2">
      <c r="A12" s="176" t="s">
        <v>81</v>
      </c>
      <c r="B12" s="177"/>
      <c r="C12" s="177"/>
      <c r="D12" s="239"/>
      <c r="E12" s="240" t="s">
        <v>82</v>
      </c>
      <c r="F12" s="241" t="s">
        <v>12</v>
      </c>
      <c r="G12" s="242" t="s">
        <v>83</v>
      </c>
      <c r="H12" s="243"/>
      <c r="I12" s="244" t="s">
        <v>82</v>
      </c>
    </row>
    <row r="13" spans="1:57" x14ac:dyDescent="0.2">
      <c r="A13" s="168" t="s">
        <v>145</v>
      </c>
      <c r="B13" s="159"/>
      <c r="C13" s="159"/>
      <c r="D13" s="245"/>
      <c r="E13" s="246"/>
      <c r="F13" s="247"/>
      <c r="G13" s="248">
        <v>0</v>
      </c>
      <c r="H13" s="249"/>
      <c r="I13" s="250">
        <f>E13+F13*G13/100</f>
        <v>0</v>
      </c>
      <c r="BA13" s="1">
        <v>0</v>
      </c>
    </row>
    <row r="14" spans="1:57" x14ac:dyDescent="0.2">
      <c r="A14" s="168" t="s">
        <v>146</v>
      </c>
      <c r="B14" s="159"/>
      <c r="C14" s="159"/>
      <c r="D14" s="245"/>
      <c r="E14" s="246"/>
      <c r="F14" s="247"/>
      <c r="G14" s="248">
        <v>0</v>
      </c>
      <c r="H14" s="249"/>
      <c r="I14" s="250">
        <f>E14+F14*G14/100</f>
        <v>0</v>
      </c>
      <c r="BA14" s="1">
        <v>0</v>
      </c>
    </row>
    <row r="15" spans="1:57" x14ac:dyDescent="0.2">
      <c r="A15" s="168" t="s">
        <v>147</v>
      </c>
      <c r="B15" s="159"/>
      <c r="C15" s="159"/>
      <c r="D15" s="245"/>
      <c r="E15" s="246"/>
      <c r="F15" s="247"/>
      <c r="G15" s="248">
        <v>0</v>
      </c>
      <c r="H15" s="249"/>
      <c r="I15" s="250">
        <f>E15+F15*G15/100</f>
        <v>0</v>
      </c>
      <c r="BA15" s="1">
        <v>0</v>
      </c>
    </row>
    <row r="16" spans="1:57" x14ac:dyDescent="0.2">
      <c r="A16" s="168" t="s">
        <v>148</v>
      </c>
      <c r="B16" s="159"/>
      <c r="C16" s="159"/>
      <c r="D16" s="245"/>
      <c r="E16" s="246"/>
      <c r="F16" s="247"/>
      <c r="G16" s="248">
        <v>0</v>
      </c>
      <c r="H16" s="249"/>
      <c r="I16" s="250">
        <f>E16+F16*G16/100</f>
        <v>0</v>
      </c>
      <c r="BA16" s="1">
        <v>0</v>
      </c>
    </row>
    <row r="17" spans="1:53" x14ac:dyDescent="0.2">
      <c r="A17" s="168" t="s">
        <v>149</v>
      </c>
      <c r="B17" s="159"/>
      <c r="C17" s="159"/>
      <c r="D17" s="245"/>
      <c r="E17" s="246"/>
      <c r="F17" s="247"/>
      <c r="G17" s="248">
        <v>0</v>
      </c>
      <c r="H17" s="249"/>
      <c r="I17" s="250">
        <f>E17+F17*G17/100</f>
        <v>0</v>
      </c>
      <c r="BA17" s="1">
        <v>1</v>
      </c>
    </row>
    <row r="18" spans="1:53" x14ac:dyDescent="0.2">
      <c r="A18" s="168" t="s">
        <v>150</v>
      </c>
      <c r="B18" s="159"/>
      <c r="C18" s="159"/>
      <c r="D18" s="245"/>
      <c r="E18" s="246"/>
      <c r="F18" s="247"/>
      <c r="G18" s="248">
        <v>0</v>
      </c>
      <c r="H18" s="249"/>
      <c r="I18" s="250">
        <f>E18+F18*G18/100</f>
        <v>0</v>
      </c>
      <c r="BA18" s="1">
        <v>1</v>
      </c>
    </row>
    <row r="19" spans="1:53" x14ac:dyDescent="0.2">
      <c r="A19" s="168" t="s">
        <v>151</v>
      </c>
      <c r="B19" s="159"/>
      <c r="C19" s="159"/>
      <c r="D19" s="245"/>
      <c r="E19" s="246"/>
      <c r="F19" s="247"/>
      <c r="G19" s="248">
        <v>0</v>
      </c>
      <c r="H19" s="249"/>
      <c r="I19" s="250">
        <f>E19+F19*G19/100</f>
        <v>0</v>
      </c>
      <c r="BA19" s="1">
        <v>2</v>
      </c>
    </row>
    <row r="20" spans="1:53" x14ac:dyDescent="0.2">
      <c r="A20" s="168" t="s">
        <v>152</v>
      </c>
      <c r="B20" s="159"/>
      <c r="C20" s="159"/>
      <c r="D20" s="245"/>
      <c r="E20" s="246"/>
      <c r="F20" s="247"/>
      <c r="G20" s="248">
        <v>0</v>
      </c>
      <c r="H20" s="249"/>
      <c r="I20" s="250">
        <f>E20+F20*G20/100</f>
        <v>0</v>
      </c>
      <c r="BA20" s="1">
        <v>2</v>
      </c>
    </row>
    <row r="21" spans="1:53" ht="13.5" thickBot="1" x14ac:dyDescent="0.25">
      <c r="A21" s="251"/>
      <c r="B21" s="252" t="s">
        <v>84</v>
      </c>
      <c r="C21" s="253"/>
      <c r="D21" s="254"/>
      <c r="E21" s="255"/>
      <c r="F21" s="256"/>
      <c r="G21" s="256"/>
      <c r="H21" s="257">
        <f>SUM(I13:I20)</f>
        <v>0</v>
      </c>
      <c r="I21" s="258"/>
    </row>
    <row r="23" spans="1:53" x14ac:dyDescent="0.2">
      <c r="B23" s="14"/>
      <c r="F23" s="259"/>
      <c r="G23" s="260"/>
      <c r="H23" s="260"/>
      <c r="I23" s="54"/>
    </row>
    <row r="24" spans="1:53" x14ac:dyDescent="0.2">
      <c r="F24" s="259"/>
      <c r="G24" s="260"/>
      <c r="H24" s="260"/>
      <c r="I24" s="54"/>
    </row>
    <row r="25" spans="1:53" x14ac:dyDescent="0.2">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sheetData>
  <mergeCells count="4">
    <mergeCell ref="A1:B1"/>
    <mergeCell ref="A2:B2"/>
    <mergeCell ref="G2:I2"/>
    <mergeCell ref="H21:I21"/>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BE98"/>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9" ht="13.5" thickTop="1" x14ac:dyDescent="0.2">
      <c r="A1" s="206" t="s">
        <v>2</v>
      </c>
      <c r="B1" s="207"/>
      <c r="C1" s="208" t="s">
        <v>106</v>
      </c>
      <c r="D1" s="209"/>
      <c r="E1" s="210"/>
      <c r="F1" s="209"/>
      <c r="G1" s="211" t="s">
        <v>75</v>
      </c>
      <c r="H1" s="212" t="s">
        <v>659</v>
      </c>
      <c r="I1" s="213"/>
    </row>
    <row r="2" spans="1:9" ht="13.5" thickBot="1" x14ac:dyDescent="0.25">
      <c r="A2" s="214" t="s">
        <v>76</v>
      </c>
      <c r="B2" s="215"/>
      <c r="C2" s="216" t="s">
        <v>1353</v>
      </c>
      <c r="D2" s="217"/>
      <c r="E2" s="218"/>
      <c r="F2" s="217"/>
      <c r="G2" s="219" t="s">
        <v>1354</v>
      </c>
      <c r="H2" s="220"/>
      <c r="I2" s="221"/>
    </row>
    <row r="3" spans="1:9" ht="13.5" thickTop="1" x14ac:dyDescent="0.2">
      <c r="F3" s="138"/>
    </row>
    <row r="4" spans="1:9" ht="19.5" customHeight="1" x14ac:dyDescent="0.25">
      <c r="A4" s="222" t="s">
        <v>77</v>
      </c>
      <c r="B4" s="223"/>
      <c r="C4" s="223"/>
      <c r="D4" s="223"/>
      <c r="E4" s="224"/>
      <c r="F4" s="223"/>
      <c r="G4" s="223"/>
      <c r="H4" s="223"/>
      <c r="I4" s="223"/>
    </row>
    <row r="5" spans="1:9" ht="13.5" thickBot="1" x14ac:dyDescent="0.25"/>
    <row r="6" spans="1:9" s="138" customFormat="1" ht="13.5" thickBot="1" x14ac:dyDescent="0.25">
      <c r="A6" s="225"/>
      <c r="B6" s="226" t="s">
        <v>78</v>
      </c>
      <c r="C6" s="226"/>
      <c r="D6" s="227"/>
      <c r="E6" s="228" t="s">
        <v>25</v>
      </c>
      <c r="F6" s="229" t="s">
        <v>26</v>
      </c>
      <c r="G6" s="229" t="s">
        <v>27</v>
      </c>
      <c r="H6" s="229" t="s">
        <v>28</v>
      </c>
      <c r="I6" s="230" t="s">
        <v>29</v>
      </c>
    </row>
    <row r="7" spans="1:9" s="138" customFormat="1" x14ac:dyDescent="0.2">
      <c r="A7" s="333" t="str">
        <f>'S05 05-01 Pol'!B7</f>
        <v>1</v>
      </c>
      <c r="B7" s="70" t="str">
        <f>'S05 05-01 Pol'!C7</f>
        <v>Zemní práce</v>
      </c>
      <c r="D7" s="231"/>
      <c r="E7" s="334">
        <f>'S05 05-01 Pol'!BA28</f>
        <v>0</v>
      </c>
      <c r="F7" s="335">
        <f>'S05 05-01 Pol'!BB28</f>
        <v>0</v>
      </c>
      <c r="G7" s="335">
        <f>'S05 05-01 Pol'!BC28</f>
        <v>0</v>
      </c>
      <c r="H7" s="335">
        <f>'S05 05-01 Pol'!BD28</f>
        <v>0</v>
      </c>
      <c r="I7" s="336">
        <f>'S05 05-01 Pol'!BE28</f>
        <v>0</v>
      </c>
    </row>
    <row r="8" spans="1:9" s="138" customFormat="1" x14ac:dyDescent="0.2">
      <c r="A8" s="333" t="str">
        <f>'S05 05-01 Pol'!B29</f>
        <v>2</v>
      </c>
      <c r="B8" s="70" t="str">
        <f>'S05 05-01 Pol'!C29</f>
        <v>Základy a zvláštní zakládání</v>
      </c>
      <c r="D8" s="231"/>
      <c r="E8" s="334">
        <f>'S05 05-01 Pol'!BA46</f>
        <v>0</v>
      </c>
      <c r="F8" s="335">
        <f>'S05 05-01 Pol'!BB46</f>
        <v>0</v>
      </c>
      <c r="G8" s="335">
        <f>'S05 05-01 Pol'!BC46</f>
        <v>0</v>
      </c>
      <c r="H8" s="335">
        <f>'S05 05-01 Pol'!BD46</f>
        <v>0</v>
      </c>
      <c r="I8" s="336">
        <f>'S05 05-01 Pol'!BE46</f>
        <v>0</v>
      </c>
    </row>
    <row r="9" spans="1:9" s="138" customFormat="1" x14ac:dyDescent="0.2">
      <c r="A9" s="333" t="str">
        <f>'S05 05-01 Pol'!B47</f>
        <v>3</v>
      </c>
      <c r="B9" s="70" t="str">
        <f>'S05 05-01 Pol'!C47</f>
        <v>Svislé a kompletní konstrukce</v>
      </c>
      <c r="D9" s="231"/>
      <c r="E9" s="334">
        <f>'S05 05-01 Pol'!BA63</f>
        <v>0</v>
      </c>
      <c r="F9" s="335">
        <f>'S05 05-01 Pol'!BB63</f>
        <v>0</v>
      </c>
      <c r="G9" s="335">
        <f>'S05 05-01 Pol'!BC63</f>
        <v>0</v>
      </c>
      <c r="H9" s="335">
        <f>'S05 05-01 Pol'!BD63</f>
        <v>0</v>
      </c>
      <c r="I9" s="336">
        <f>'S05 05-01 Pol'!BE63</f>
        <v>0</v>
      </c>
    </row>
    <row r="10" spans="1:9" s="138" customFormat="1" x14ac:dyDescent="0.2">
      <c r="A10" s="333" t="str">
        <f>'S05 05-01 Pol'!B64</f>
        <v>311</v>
      </c>
      <c r="B10" s="70" t="str">
        <f>'S05 05-01 Pol'!C64</f>
        <v>Sádrokartonové konstrukce</v>
      </c>
      <c r="D10" s="231"/>
      <c r="E10" s="334">
        <f>'S05 05-01 Pol'!BA70</f>
        <v>0</v>
      </c>
      <c r="F10" s="335">
        <f>'S05 05-01 Pol'!BB70</f>
        <v>0</v>
      </c>
      <c r="G10" s="335">
        <f>'S05 05-01 Pol'!BC70</f>
        <v>0</v>
      </c>
      <c r="H10" s="335">
        <f>'S05 05-01 Pol'!BD70</f>
        <v>0</v>
      </c>
      <c r="I10" s="336">
        <f>'S05 05-01 Pol'!BE70</f>
        <v>0</v>
      </c>
    </row>
    <row r="11" spans="1:9" s="138" customFormat="1" x14ac:dyDescent="0.2">
      <c r="A11" s="333" t="str">
        <f>'S05 05-01 Pol'!B71</f>
        <v>4</v>
      </c>
      <c r="B11" s="70" t="str">
        <f>'S05 05-01 Pol'!C71</f>
        <v>Vodorovné konstrukce</v>
      </c>
      <c r="D11" s="231"/>
      <c r="E11" s="334">
        <f>'S05 05-01 Pol'!BA83</f>
        <v>0</v>
      </c>
      <c r="F11" s="335">
        <f>'S05 05-01 Pol'!BB83</f>
        <v>0</v>
      </c>
      <c r="G11" s="335">
        <f>'S05 05-01 Pol'!BC83</f>
        <v>0</v>
      </c>
      <c r="H11" s="335">
        <f>'S05 05-01 Pol'!BD83</f>
        <v>0</v>
      </c>
      <c r="I11" s="336">
        <f>'S05 05-01 Pol'!BE83</f>
        <v>0</v>
      </c>
    </row>
    <row r="12" spans="1:9" s="138" customFormat="1" x14ac:dyDescent="0.2">
      <c r="A12" s="333" t="str">
        <f>'S05 05-01 Pol'!B84</f>
        <v>61</v>
      </c>
      <c r="B12" s="70" t="str">
        <f>'S05 05-01 Pol'!C84</f>
        <v>Upravy povrchů vnitřní</v>
      </c>
      <c r="D12" s="231"/>
      <c r="E12" s="334">
        <f>'S05 05-01 Pol'!BA96</f>
        <v>0</v>
      </c>
      <c r="F12" s="335">
        <f>'S05 05-01 Pol'!BB96</f>
        <v>0</v>
      </c>
      <c r="G12" s="335">
        <f>'S05 05-01 Pol'!BC96</f>
        <v>0</v>
      </c>
      <c r="H12" s="335">
        <f>'S05 05-01 Pol'!BD96</f>
        <v>0</v>
      </c>
      <c r="I12" s="336">
        <f>'S05 05-01 Pol'!BE96</f>
        <v>0</v>
      </c>
    </row>
    <row r="13" spans="1:9" s="138" customFormat="1" x14ac:dyDescent="0.2">
      <c r="A13" s="333" t="str">
        <f>'S05 05-01 Pol'!B97</f>
        <v>62</v>
      </c>
      <c r="B13" s="70" t="str">
        <f>'S05 05-01 Pol'!C97</f>
        <v>Úpravy povrchů vnější</v>
      </c>
      <c r="D13" s="231"/>
      <c r="E13" s="334">
        <f>'S05 05-01 Pol'!BA109</f>
        <v>0</v>
      </c>
      <c r="F13" s="335">
        <f>'S05 05-01 Pol'!BB109</f>
        <v>0</v>
      </c>
      <c r="G13" s="335">
        <f>'S05 05-01 Pol'!BC109</f>
        <v>0</v>
      </c>
      <c r="H13" s="335">
        <f>'S05 05-01 Pol'!BD109</f>
        <v>0</v>
      </c>
      <c r="I13" s="336">
        <f>'S05 05-01 Pol'!BE109</f>
        <v>0</v>
      </c>
    </row>
    <row r="14" spans="1:9" s="138" customFormat="1" x14ac:dyDescent="0.2">
      <c r="A14" s="333" t="str">
        <f>'S05 05-01 Pol'!B110</f>
        <v>63</v>
      </c>
      <c r="B14" s="70" t="str">
        <f>'S05 05-01 Pol'!C110</f>
        <v>Podlahy a podlahové konstrukce</v>
      </c>
      <c r="D14" s="231"/>
      <c r="E14" s="334">
        <f>'S05 05-01 Pol'!BA122</f>
        <v>0</v>
      </c>
      <c r="F14" s="335">
        <f>'S05 05-01 Pol'!BB122</f>
        <v>0</v>
      </c>
      <c r="G14" s="335">
        <f>'S05 05-01 Pol'!BC122</f>
        <v>0</v>
      </c>
      <c r="H14" s="335">
        <f>'S05 05-01 Pol'!BD122</f>
        <v>0</v>
      </c>
      <c r="I14" s="336">
        <f>'S05 05-01 Pol'!BE122</f>
        <v>0</v>
      </c>
    </row>
    <row r="15" spans="1:9" s="138" customFormat="1" x14ac:dyDescent="0.2">
      <c r="A15" s="333" t="str">
        <f>'S05 05-01 Pol'!B123</f>
        <v>64</v>
      </c>
      <c r="B15" s="70" t="str">
        <f>'S05 05-01 Pol'!C123</f>
        <v>Výplně otvorů</v>
      </c>
      <c r="D15" s="231"/>
      <c r="E15" s="334">
        <f>'S05 05-01 Pol'!BA131</f>
        <v>0</v>
      </c>
      <c r="F15" s="335">
        <f>'S05 05-01 Pol'!BB131</f>
        <v>0</v>
      </c>
      <c r="G15" s="335">
        <f>'S05 05-01 Pol'!BC131</f>
        <v>0</v>
      </c>
      <c r="H15" s="335">
        <f>'S05 05-01 Pol'!BD131</f>
        <v>0</v>
      </c>
      <c r="I15" s="336">
        <f>'S05 05-01 Pol'!BE131</f>
        <v>0</v>
      </c>
    </row>
    <row r="16" spans="1:9" s="138" customFormat="1" x14ac:dyDescent="0.2">
      <c r="A16" s="333" t="str">
        <f>'S05 05-01 Pol'!B132</f>
        <v>94</v>
      </c>
      <c r="B16" s="70" t="str">
        <f>'S05 05-01 Pol'!C132</f>
        <v>Lešení a stavební výtahy</v>
      </c>
      <c r="D16" s="231"/>
      <c r="E16" s="334">
        <f>'S05 05-01 Pol'!BA141</f>
        <v>0</v>
      </c>
      <c r="F16" s="335">
        <f>'S05 05-01 Pol'!BB141</f>
        <v>0</v>
      </c>
      <c r="G16" s="335">
        <f>'S05 05-01 Pol'!BC141</f>
        <v>0</v>
      </c>
      <c r="H16" s="335">
        <f>'S05 05-01 Pol'!BD141</f>
        <v>0</v>
      </c>
      <c r="I16" s="336">
        <f>'S05 05-01 Pol'!BE141</f>
        <v>0</v>
      </c>
    </row>
    <row r="17" spans="1:9" s="138" customFormat="1" x14ac:dyDescent="0.2">
      <c r="A17" s="333" t="str">
        <f>'S05 05-01 Pol'!B142</f>
        <v>95</v>
      </c>
      <c r="B17" s="70" t="str">
        <f>'S05 05-01 Pol'!C142</f>
        <v>Dokončovací konstrukce na pozemních stavbách</v>
      </c>
      <c r="D17" s="231"/>
      <c r="E17" s="334">
        <f>'S05 05-01 Pol'!BA148</f>
        <v>0</v>
      </c>
      <c r="F17" s="335">
        <f>'S05 05-01 Pol'!BB148</f>
        <v>0</v>
      </c>
      <c r="G17" s="335">
        <f>'S05 05-01 Pol'!BC148</f>
        <v>0</v>
      </c>
      <c r="H17" s="335">
        <f>'S05 05-01 Pol'!BD148</f>
        <v>0</v>
      </c>
      <c r="I17" s="336">
        <f>'S05 05-01 Pol'!BE148</f>
        <v>0</v>
      </c>
    </row>
    <row r="18" spans="1:9" s="138" customFormat="1" x14ac:dyDescent="0.2">
      <c r="A18" s="333" t="str">
        <f>'S05 05-01 Pol'!B149</f>
        <v>97</v>
      </c>
      <c r="B18" s="70" t="str">
        <f>'S05 05-01 Pol'!C149</f>
        <v>Prorážení otvorů</v>
      </c>
      <c r="D18" s="231"/>
      <c r="E18" s="334">
        <f>'S05 05-01 Pol'!BA152</f>
        <v>0</v>
      </c>
      <c r="F18" s="335">
        <f>'S05 05-01 Pol'!BB152</f>
        <v>0</v>
      </c>
      <c r="G18" s="335">
        <f>'S05 05-01 Pol'!BC152</f>
        <v>0</v>
      </c>
      <c r="H18" s="335">
        <f>'S05 05-01 Pol'!BD152</f>
        <v>0</v>
      </c>
      <c r="I18" s="336">
        <f>'S05 05-01 Pol'!BE152</f>
        <v>0</v>
      </c>
    </row>
    <row r="19" spans="1:9" s="138" customFormat="1" x14ac:dyDescent="0.2">
      <c r="A19" s="333" t="str">
        <f>'S05 05-01 Pol'!B153</f>
        <v>99</v>
      </c>
      <c r="B19" s="70" t="str">
        <f>'S05 05-01 Pol'!C153</f>
        <v>Staveništní přesun hmot</v>
      </c>
      <c r="D19" s="231"/>
      <c r="E19" s="334">
        <f>'S05 05-01 Pol'!BA155</f>
        <v>0</v>
      </c>
      <c r="F19" s="335">
        <f>'S05 05-01 Pol'!BB155</f>
        <v>0</v>
      </c>
      <c r="G19" s="335">
        <f>'S05 05-01 Pol'!BC155</f>
        <v>0</v>
      </c>
      <c r="H19" s="335">
        <f>'S05 05-01 Pol'!BD155</f>
        <v>0</v>
      </c>
      <c r="I19" s="336">
        <f>'S05 05-01 Pol'!BE155</f>
        <v>0</v>
      </c>
    </row>
    <row r="20" spans="1:9" s="138" customFormat="1" x14ac:dyDescent="0.2">
      <c r="A20" s="333" t="str">
        <f>'S05 05-01 Pol'!B156</f>
        <v>711</v>
      </c>
      <c r="B20" s="70" t="str">
        <f>'S05 05-01 Pol'!C156</f>
        <v>Izolace proti vodě</v>
      </c>
      <c r="D20" s="231"/>
      <c r="E20" s="334">
        <f>'S05 05-01 Pol'!BA167</f>
        <v>0</v>
      </c>
      <c r="F20" s="335">
        <f>'S05 05-01 Pol'!BB167</f>
        <v>0</v>
      </c>
      <c r="G20" s="335">
        <f>'S05 05-01 Pol'!BC167</f>
        <v>0</v>
      </c>
      <c r="H20" s="335">
        <f>'S05 05-01 Pol'!BD167</f>
        <v>0</v>
      </c>
      <c r="I20" s="336">
        <f>'S05 05-01 Pol'!BE167</f>
        <v>0</v>
      </c>
    </row>
    <row r="21" spans="1:9" s="138" customFormat="1" x14ac:dyDescent="0.2">
      <c r="A21" s="333" t="str">
        <f>'S05 05-01 Pol'!B168</f>
        <v>713</v>
      </c>
      <c r="B21" s="70" t="str">
        <f>'S05 05-01 Pol'!C168</f>
        <v>Izolace tepelné</v>
      </c>
      <c r="D21" s="231"/>
      <c r="E21" s="334">
        <f>'S05 05-01 Pol'!BA190</f>
        <v>0</v>
      </c>
      <c r="F21" s="335">
        <f>'S05 05-01 Pol'!BB190</f>
        <v>0</v>
      </c>
      <c r="G21" s="335">
        <f>'S05 05-01 Pol'!BC190</f>
        <v>0</v>
      </c>
      <c r="H21" s="335">
        <f>'S05 05-01 Pol'!BD190</f>
        <v>0</v>
      </c>
      <c r="I21" s="336">
        <f>'S05 05-01 Pol'!BE190</f>
        <v>0</v>
      </c>
    </row>
    <row r="22" spans="1:9" s="138" customFormat="1" x14ac:dyDescent="0.2">
      <c r="A22" s="333" t="str">
        <f>'S05 05-01 Pol'!B191</f>
        <v>762</v>
      </c>
      <c r="B22" s="70" t="str">
        <f>'S05 05-01 Pol'!C191</f>
        <v>Konstrukce tesařské</v>
      </c>
      <c r="D22" s="231"/>
      <c r="E22" s="334">
        <f>'S05 05-01 Pol'!BA209</f>
        <v>0</v>
      </c>
      <c r="F22" s="335">
        <f>'S05 05-01 Pol'!BB209</f>
        <v>0</v>
      </c>
      <c r="G22" s="335">
        <f>'S05 05-01 Pol'!BC209</f>
        <v>0</v>
      </c>
      <c r="H22" s="335">
        <f>'S05 05-01 Pol'!BD209</f>
        <v>0</v>
      </c>
      <c r="I22" s="336">
        <f>'S05 05-01 Pol'!BE209</f>
        <v>0</v>
      </c>
    </row>
    <row r="23" spans="1:9" s="138" customFormat="1" x14ac:dyDescent="0.2">
      <c r="A23" s="333" t="str">
        <f>'S05 05-01 Pol'!B210</f>
        <v>763</v>
      </c>
      <c r="B23" s="70" t="str">
        <f>'S05 05-01 Pol'!C210</f>
        <v>Dřevostavby</v>
      </c>
      <c r="D23" s="231"/>
      <c r="E23" s="334">
        <f>'S05 05-01 Pol'!BA214</f>
        <v>0</v>
      </c>
      <c r="F23" s="335">
        <f>'S05 05-01 Pol'!BB214</f>
        <v>0</v>
      </c>
      <c r="G23" s="335">
        <f>'S05 05-01 Pol'!BC214</f>
        <v>0</v>
      </c>
      <c r="H23" s="335">
        <f>'S05 05-01 Pol'!BD214</f>
        <v>0</v>
      </c>
      <c r="I23" s="336">
        <f>'S05 05-01 Pol'!BE214</f>
        <v>0</v>
      </c>
    </row>
    <row r="24" spans="1:9" s="138" customFormat="1" x14ac:dyDescent="0.2">
      <c r="A24" s="333" t="str">
        <f>'S05 05-01 Pol'!B215</f>
        <v>764</v>
      </c>
      <c r="B24" s="70" t="str">
        <f>'S05 05-01 Pol'!C215</f>
        <v>Konstrukce klempířské</v>
      </c>
      <c r="D24" s="231"/>
      <c r="E24" s="334">
        <f>'S05 05-01 Pol'!BA244</f>
        <v>0</v>
      </c>
      <c r="F24" s="335">
        <f>'S05 05-01 Pol'!BB244</f>
        <v>0</v>
      </c>
      <c r="G24" s="335">
        <f>'S05 05-01 Pol'!BC244</f>
        <v>0</v>
      </c>
      <c r="H24" s="335">
        <f>'S05 05-01 Pol'!BD244</f>
        <v>0</v>
      </c>
      <c r="I24" s="336">
        <f>'S05 05-01 Pol'!BE244</f>
        <v>0</v>
      </c>
    </row>
    <row r="25" spans="1:9" s="138" customFormat="1" x14ac:dyDescent="0.2">
      <c r="A25" s="333" t="str">
        <f>'S05 05-01 Pol'!B245</f>
        <v>765</v>
      </c>
      <c r="B25" s="70" t="str">
        <f>'S05 05-01 Pol'!C245</f>
        <v>Krytiny tvrdé</v>
      </c>
      <c r="D25" s="231"/>
      <c r="E25" s="334">
        <f>'S05 05-01 Pol'!BA254</f>
        <v>0</v>
      </c>
      <c r="F25" s="335">
        <f>'S05 05-01 Pol'!BB254</f>
        <v>0</v>
      </c>
      <c r="G25" s="335">
        <f>'S05 05-01 Pol'!BC254</f>
        <v>0</v>
      </c>
      <c r="H25" s="335">
        <f>'S05 05-01 Pol'!BD254</f>
        <v>0</v>
      </c>
      <c r="I25" s="336">
        <f>'S05 05-01 Pol'!BE254</f>
        <v>0</v>
      </c>
    </row>
    <row r="26" spans="1:9" s="138" customFormat="1" x14ac:dyDescent="0.2">
      <c r="A26" s="333" t="str">
        <f>'S05 05-01 Pol'!B255</f>
        <v>766</v>
      </c>
      <c r="B26" s="70" t="str">
        <f>'S05 05-01 Pol'!C255</f>
        <v>Konstrukce truhlářské</v>
      </c>
      <c r="D26" s="231"/>
      <c r="E26" s="334">
        <f>'S05 05-01 Pol'!BA264</f>
        <v>0</v>
      </c>
      <c r="F26" s="335">
        <f>'S05 05-01 Pol'!BB264</f>
        <v>0</v>
      </c>
      <c r="G26" s="335">
        <f>'S05 05-01 Pol'!BC264</f>
        <v>0</v>
      </c>
      <c r="H26" s="335">
        <f>'S05 05-01 Pol'!BD264</f>
        <v>0</v>
      </c>
      <c r="I26" s="336">
        <f>'S05 05-01 Pol'!BE264</f>
        <v>0</v>
      </c>
    </row>
    <row r="27" spans="1:9" s="138" customFormat="1" x14ac:dyDescent="0.2">
      <c r="A27" s="333" t="str">
        <f>'S05 05-01 Pol'!B265</f>
        <v>767</v>
      </c>
      <c r="B27" s="70" t="str">
        <f>'S05 05-01 Pol'!C265</f>
        <v>Konstrukce zámečnické</v>
      </c>
      <c r="D27" s="231"/>
      <c r="E27" s="334">
        <f>'S05 05-01 Pol'!BA283</f>
        <v>0</v>
      </c>
      <c r="F27" s="335">
        <f>'S05 05-01 Pol'!BB283</f>
        <v>0</v>
      </c>
      <c r="G27" s="335">
        <f>'S05 05-01 Pol'!BC283</f>
        <v>0</v>
      </c>
      <c r="H27" s="335">
        <f>'S05 05-01 Pol'!BD283</f>
        <v>0</v>
      </c>
      <c r="I27" s="336">
        <f>'S05 05-01 Pol'!BE283</f>
        <v>0</v>
      </c>
    </row>
    <row r="28" spans="1:9" s="138" customFormat="1" x14ac:dyDescent="0.2">
      <c r="A28" s="333" t="str">
        <f>'S05 05-01 Pol'!B284</f>
        <v>768</v>
      </c>
      <c r="B28" s="70" t="str">
        <f>'S05 05-01 Pol'!C284</f>
        <v>Hliníkové konstrukce</v>
      </c>
      <c r="D28" s="231"/>
      <c r="E28" s="334">
        <f>'S05 05-01 Pol'!BA324</f>
        <v>0</v>
      </c>
      <c r="F28" s="335">
        <f>'S05 05-01 Pol'!BB324</f>
        <v>0</v>
      </c>
      <c r="G28" s="335">
        <f>'S05 05-01 Pol'!BC324</f>
        <v>0</v>
      </c>
      <c r="H28" s="335">
        <f>'S05 05-01 Pol'!BD324</f>
        <v>0</v>
      </c>
      <c r="I28" s="336">
        <f>'S05 05-01 Pol'!BE324</f>
        <v>0</v>
      </c>
    </row>
    <row r="29" spans="1:9" s="138" customFormat="1" x14ac:dyDescent="0.2">
      <c r="A29" s="333" t="str">
        <f>'S05 05-01 Pol'!B325</f>
        <v>769</v>
      </c>
      <c r="B29" s="70" t="str">
        <f>'S05 05-01 Pol'!C325</f>
        <v>Otvorové prvky z plastu</v>
      </c>
      <c r="D29" s="231"/>
      <c r="E29" s="334">
        <f>'S05 05-01 Pol'!BA331</f>
        <v>0</v>
      </c>
      <c r="F29" s="335">
        <f>'S05 05-01 Pol'!BB331</f>
        <v>0</v>
      </c>
      <c r="G29" s="335">
        <f>'S05 05-01 Pol'!BC331</f>
        <v>0</v>
      </c>
      <c r="H29" s="335">
        <f>'S05 05-01 Pol'!BD331</f>
        <v>0</v>
      </c>
      <c r="I29" s="336">
        <f>'S05 05-01 Pol'!BE331</f>
        <v>0</v>
      </c>
    </row>
    <row r="30" spans="1:9" s="138" customFormat="1" x14ac:dyDescent="0.2">
      <c r="A30" s="333" t="str">
        <f>'S05 05-01 Pol'!B332</f>
        <v>777</v>
      </c>
      <c r="B30" s="70" t="str">
        <f>'S05 05-01 Pol'!C332</f>
        <v>Podlahy ze syntetických hmot</v>
      </c>
      <c r="D30" s="231"/>
      <c r="E30" s="334">
        <f>'S05 05-01 Pol'!BA338</f>
        <v>0</v>
      </c>
      <c r="F30" s="335">
        <f>'S05 05-01 Pol'!BB338</f>
        <v>0</v>
      </c>
      <c r="G30" s="335">
        <f>'S05 05-01 Pol'!BC338</f>
        <v>0</v>
      </c>
      <c r="H30" s="335">
        <f>'S05 05-01 Pol'!BD338</f>
        <v>0</v>
      </c>
      <c r="I30" s="336">
        <f>'S05 05-01 Pol'!BE338</f>
        <v>0</v>
      </c>
    </row>
    <row r="31" spans="1:9" s="138" customFormat="1" x14ac:dyDescent="0.2">
      <c r="A31" s="333" t="str">
        <f>'S05 05-01 Pol'!B339</f>
        <v>783</v>
      </c>
      <c r="B31" s="70" t="str">
        <f>'S05 05-01 Pol'!C339</f>
        <v>Nátěry</v>
      </c>
      <c r="D31" s="231"/>
      <c r="E31" s="334">
        <f>'S05 05-01 Pol'!BA344</f>
        <v>0</v>
      </c>
      <c r="F31" s="335">
        <f>'S05 05-01 Pol'!BB344</f>
        <v>0</v>
      </c>
      <c r="G31" s="335">
        <f>'S05 05-01 Pol'!BC344</f>
        <v>0</v>
      </c>
      <c r="H31" s="335">
        <f>'S05 05-01 Pol'!BD344</f>
        <v>0</v>
      </c>
      <c r="I31" s="336">
        <f>'S05 05-01 Pol'!BE344</f>
        <v>0</v>
      </c>
    </row>
    <row r="32" spans="1:9" s="138" customFormat="1" x14ac:dyDescent="0.2">
      <c r="A32" s="333" t="str">
        <f>'S05 05-01 Pol'!B345</f>
        <v>784</v>
      </c>
      <c r="B32" s="70" t="str">
        <f>'S05 05-01 Pol'!C345</f>
        <v>Malby</v>
      </c>
      <c r="D32" s="231"/>
      <c r="E32" s="334">
        <f>'S05 05-01 Pol'!BA355</f>
        <v>0</v>
      </c>
      <c r="F32" s="335">
        <f>'S05 05-01 Pol'!BB355</f>
        <v>0</v>
      </c>
      <c r="G32" s="335">
        <f>'S05 05-01 Pol'!BC355</f>
        <v>0</v>
      </c>
      <c r="H32" s="335">
        <f>'S05 05-01 Pol'!BD355</f>
        <v>0</v>
      </c>
      <c r="I32" s="336">
        <f>'S05 05-01 Pol'!BE355</f>
        <v>0</v>
      </c>
    </row>
    <row r="33" spans="1:57" s="138" customFormat="1" ht="13.5" thickBot="1" x14ac:dyDescent="0.25">
      <c r="A33" s="333" t="str">
        <f>'S05 05-01 Pol'!B356</f>
        <v>D96</v>
      </c>
      <c r="B33" s="70" t="str">
        <f>'S05 05-01 Pol'!C356</f>
        <v>Přesuny suti a vybouraných hmot</v>
      </c>
      <c r="D33" s="231"/>
      <c r="E33" s="334">
        <f>'S05 05-01 Pol'!BA361</f>
        <v>0</v>
      </c>
      <c r="F33" s="335">
        <f>'S05 05-01 Pol'!BB361</f>
        <v>0</v>
      </c>
      <c r="G33" s="335">
        <f>'S05 05-01 Pol'!BC361</f>
        <v>0</v>
      </c>
      <c r="H33" s="335">
        <f>'S05 05-01 Pol'!BD361</f>
        <v>0</v>
      </c>
      <c r="I33" s="336">
        <f>'S05 05-01 Pol'!BE361</f>
        <v>0</v>
      </c>
    </row>
    <row r="34" spans="1:57" s="14" customFormat="1" ht="13.5" thickBot="1" x14ac:dyDescent="0.25">
      <c r="A34" s="232"/>
      <c r="B34" s="233" t="s">
        <v>79</v>
      </c>
      <c r="C34" s="233"/>
      <c r="D34" s="234"/>
      <c r="E34" s="235">
        <f>SUM(E7:E33)</f>
        <v>0</v>
      </c>
      <c r="F34" s="236">
        <f>SUM(F7:F33)</f>
        <v>0</v>
      </c>
      <c r="G34" s="236">
        <f>SUM(G7:G33)</f>
        <v>0</v>
      </c>
      <c r="H34" s="236">
        <f>SUM(H7:H33)</f>
        <v>0</v>
      </c>
      <c r="I34" s="237">
        <f>SUM(I7:I33)</f>
        <v>0</v>
      </c>
    </row>
    <row r="35" spans="1:57" x14ac:dyDescent="0.2">
      <c r="A35" s="138"/>
      <c r="B35" s="138"/>
      <c r="C35" s="138"/>
      <c r="D35" s="138"/>
      <c r="E35" s="138"/>
      <c r="F35" s="138"/>
      <c r="G35" s="138"/>
      <c r="H35" s="138"/>
      <c r="I35" s="138"/>
    </row>
    <row r="36" spans="1:57" ht="19.5" customHeight="1" x14ac:dyDescent="0.25">
      <c r="A36" s="223" t="s">
        <v>80</v>
      </c>
      <c r="B36" s="223"/>
      <c r="C36" s="223"/>
      <c r="D36" s="223"/>
      <c r="E36" s="223"/>
      <c r="F36" s="223"/>
      <c r="G36" s="238"/>
      <c r="H36" s="223"/>
      <c r="I36" s="223"/>
      <c r="BA36" s="144"/>
      <c r="BB36" s="144"/>
      <c r="BC36" s="144"/>
      <c r="BD36" s="144"/>
      <c r="BE36" s="144"/>
    </row>
    <row r="37" spans="1:57" ht="13.5" thickBot="1" x14ac:dyDescent="0.25"/>
    <row r="38" spans="1:57" x14ac:dyDescent="0.2">
      <c r="A38" s="176" t="s">
        <v>81</v>
      </c>
      <c r="B38" s="177"/>
      <c r="C38" s="177"/>
      <c r="D38" s="239"/>
      <c r="E38" s="240" t="s">
        <v>82</v>
      </c>
      <c r="F38" s="241" t="s">
        <v>12</v>
      </c>
      <c r="G38" s="242" t="s">
        <v>83</v>
      </c>
      <c r="H38" s="243"/>
      <c r="I38" s="244" t="s">
        <v>82</v>
      </c>
    </row>
    <row r="39" spans="1:57" x14ac:dyDescent="0.2">
      <c r="A39" s="168" t="s">
        <v>145</v>
      </c>
      <c r="B39" s="159"/>
      <c r="C39" s="159"/>
      <c r="D39" s="245"/>
      <c r="E39" s="246"/>
      <c r="F39" s="247"/>
      <c r="G39" s="248">
        <v>0</v>
      </c>
      <c r="H39" s="249"/>
      <c r="I39" s="250">
        <f>E39+F39*G39/100</f>
        <v>0</v>
      </c>
      <c r="BA39" s="1">
        <v>0</v>
      </c>
    </row>
    <row r="40" spans="1:57" x14ac:dyDescent="0.2">
      <c r="A40" s="168" t="s">
        <v>146</v>
      </c>
      <c r="B40" s="159"/>
      <c r="C40" s="159"/>
      <c r="D40" s="245"/>
      <c r="E40" s="246"/>
      <c r="F40" s="247"/>
      <c r="G40" s="248">
        <v>0</v>
      </c>
      <c r="H40" s="249"/>
      <c r="I40" s="250">
        <f>E40+F40*G40/100</f>
        <v>0</v>
      </c>
      <c r="BA40" s="1">
        <v>0</v>
      </c>
    </row>
    <row r="41" spans="1:57" x14ac:dyDescent="0.2">
      <c r="A41" s="168" t="s">
        <v>147</v>
      </c>
      <c r="B41" s="159"/>
      <c r="C41" s="159"/>
      <c r="D41" s="245"/>
      <c r="E41" s="246"/>
      <c r="F41" s="247"/>
      <c r="G41" s="248">
        <v>0</v>
      </c>
      <c r="H41" s="249"/>
      <c r="I41" s="250">
        <f>E41+F41*G41/100</f>
        <v>0</v>
      </c>
      <c r="BA41" s="1">
        <v>0</v>
      </c>
    </row>
    <row r="42" spans="1:57" x14ac:dyDescent="0.2">
      <c r="A42" s="168" t="s">
        <v>148</v>
      </c>
      <c r="B42" s="159"/>
      <c r="C42" s="159"/>
      <c r="D42" s="245"/>
      <c r="E42" s="246"/>
      <c r="F42" s="247"/>
      <c r="G42" s="248">
        <v>0</v>
      </c>
      <c r="H42" s="249"/>
      <c r="I42" s="250">
        <f>E42+F42*G42/100</f>
        <v>0</v>
      </c>
      <c r="BA42" s="1">
        <v>0</v>
      </c>
    </row>
    <row r="43" spans="1:57" x14ac:dyDescent="0.2">
      <c r="A43" s="168" t="s">
        <v>149</v>
      </c>
      <c r="B43" s="159"/>
      <c r="C43" s="159"/>
      <c r="D43" s="245"/>
      <c r="E43" s="246"/>
      <c r="F43" s="247"/>
      <c r="G43" s="248">
        <v>0</v>
      </c>
      <c r="H43" s="249"/>
      <c r="I43" s="250">
        <f>E43+F43*G43/100</f>
        <v>0</v>
      </c>
      <c r="BA43" s="1">
        <v>1</v>
      </c>
    </row>
    <row r="44" spans="1:57" x14ac:dyDescent="0.2">
      <c r="A44" s="168" t="s">
        <v>150</v>
      </c>
      <c r="B44" s="159"/>
      <c r="C44" s="159"/>
      <c r="D44" s="245"/>
      <c r="E44" s="246"/>
      <c r="F44" s="247"/>
      <c r="G44" s="248">
        <v>0</v>
      </c>
      <c r="H44" s="249"/>
      <c r="I44" s="250">
        <f>E44+F44*G44/100</f>
        <v>0</v>
      </c>
      <c r="BA44" s="1">
        <v>1</v>
      </c>
    </row>
    <row r="45" spans="1:57" x14ac:dyDescent="0.2">
      <c r="A45" s="168" t="s">
        <v>151</v>
      </c>
      <c r="B45" s="159"/>
      <c r="C45" s="159"/>
      <c r="D45" s="245"/>
      <c r="E45" s="246"/>
      <c r="F45" s="247"/>
      <c r="G45" s="248">
        <v>0</v>
      </c>
      <c r="H45" s="249"/>
      <c r="I45" s="250">
        <f>E45+F45*G45/100</f>
        <v>0</v>
      </c>
      <c r="BA45" s="1">
        <v>2</v>
      </c>
    </row>
    <row r="46" spans="1:57" x14ac:dyDescent="0.2">
      <c r="A46" s="168" t="s">
        <v>152</v>
      </c>
      <c r="B46" s="159"/>
      <c r="C46" s="159"/>
      <c r="D46" s="245"/>
      <c r="E46" s="246"/>
      <c r="F46" s="247"/>
      <c r="G46" s="248">
        <v>0</v>
      </c>
      <c r="H46" s="249"/>
      <c r="I46" s="250">
        <f>E46+F46*G46/100</f>
        <v>0</v>
      </c>
      <c r="BA46" s="1">
        <v>2</v>
      </c>
    </row>
    <row r="47" spans="1:57" ht="13.5" thickBot="1" x14ac:dyDescent="0.25">
      <c r="A47" s="251"/>
      <c r="B47" s="252" t="s">
        <v>84</v>
      </c>
      <c r="C47" s="253"/>
      <c r="D47" s="254"/>
      <c r="E47" s="255"/>
      <c r="F47" s="256"/>
      <c r="G47" s="256"/>
      <c r="H47" s="257">
        <f>SUM(I39:I46)</f>
        <v>0</v>
      </c>
      <c r="I47" s="258"/>
    </row>
    <row r="49" spans="2:9" x14ac:dyDescent="0.2">
      <c r="B49" s="14"/>
      <c r="F49" s="259"/>
      <c r="G49" s="260"/>
      <c r="H49" s="260"/>
      <c r="I49" s="54"/>
    </row>
    <row r="50" spans="2:9" x14ac:dyDescent="0.2">
      <c r="F50" s="259"/>
      <c r="G50" s="260"/>
      <c r="H50" s="260"/>
      <c r="I50" s="54"/>
    </row>
    <row r="51" spans="2:9" x14ac:dyDescent="0.2">
      <c r="F51" s="259"/>
      <c r="G51" s="260"/>
      <c r="H51" s="260"/>
      <c r="I51" s="54"/>
    </row>
    <row r="52" spans="2:9" x14ac:dyDescent="0.2">
      <c r="F52" s="259"/>
      <c r="G52" s="260"/>
      <c r="H52" s="260"/>
      <c r="I52" s="54"/>
    </row>
    <row r="53" spans="2:9" x14ac:dyDescent="0.2">
      <c r="F53" s="259"/>
      <c r="G53" s="260"/>
      <c r="H53" s="260"/>
      <c r="I53" s="54"/>
    </row>
    <row r="54" spans="2:9" x14ac:dyDescent="0.2">
      <c r="F54" s="259"/>
      <c r="G54" s="260"/>
      <c r="H54" s="260"/>
      <c r="I54" s="54"/>
    </row>
    <row r="55" spans="2:9" x14ac:dyDescent="0.2">
      <c r="F55" s="259"/>
      <c r="G55" s="260"/>
      <c r="H55" s="260"/>
      <c r="I55" s="54"/>
    </row>
    <row r="56" spans="2:9" x14ac:dyDescent="0.2">
      <c r="F56" s="259"/>
      <c r="G56" s="260"/>
      <c r="H56" s="260"/>
      <c r="I56" s="54"/>
    </row>
    <row r="57" spans="2:9" x14ac:dyDescent="0.2">
      <c r="F57" s="259"/>
      <c r="G57" s="260"/>
      <c r="H57" s="260"/>
      <c r="I57" s="54"/>
    </row>
    <row r="58" spans="2:9" x14ac:dyDescent="0.2">
      <c r="F58" s="259"/>
      <c r="G58" s="260"/>
      <c r="H58" s="260"/>
      <c r="I58" s="54"/>
    </row>
    <row r="59" spans="2:9" x14ac:dyDescent="0.2">
      <c r="F59" s="259"/>
      <c r="G59" s="260"/>
      <c r="H59" s="260"/>
      <c r="I59" s="54"/>
    </row>
    <row r="60" spans="2:9" x14ac:dyDescent="0.2">
      <c r="F60" s="259"/>
      <c r="G60" s="260"/>
      <c r="H60" s="260"/>
      <c r="I60" s="54"/>
    </row>
    <row r="61" spans="2:9" x14ac:dyDescent="0.2">
      <c r="F61" s="259"/>
      <c r="G61" s="260"/>
      <c r="H61" s="260"/>
      <c r="I61" s="54"/>
    </row>
    <row r="62" spans="2:9" x14ac:dyDescent="0.2">
      <c r="F62" s="259"/>
      <c r="G62" s="260"/>
      <c r="H62" s="260"/>
      <c r="I62" s="54"/>
    </row>
    <row r="63" spans="2:9" x14ac:dyDescent="0.2">
      <c r="F63" s="259"/>
      <c r="G63" s="260"/>
      <c r="H63" s="260"/>
      <c r="I63" s="54"/>
    </row>
    <row r="64" spans="2: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row r="78" spans="6:9" x14ac:dyDescent="0.2">
      <c r="F78" s="259"/>
      <c r="G78" s="260"/>
      <c r="H78" s="260"/>
      <c r="I78" s="54"/>
    </row>
    <row r="79" spans="6:9" x14ac:dyDescent="0.2">
      <c r="F79" s="259"/>
      <c r="G79" s="260"/>
      <c r="H79" s="260"/>
      <c r="I79" s="54"/>
    </row>
    <row r="80" spans="6:9" x14ac:dyDescent="0.2">
      <c r="F80" s="259"/>
      <c r="G80" s="260"/>
      <c r="H80" s="260"/>
      <c r="I80" s="54"/>
    </row>
    <row r="81" spans="6:9" x14ac:dyDescent="0.2">
      <c r="F81" s="259"/>
      <c r="G81" s="260"/>
      <c r="H81" s="260"/>
      <c r="I81" s="54"/>
    </row>
    <row r="82" spans="6:9" x14ac:dyDescent="0.2">
      <c r="F82" s="259"/>
      <c r="G82" s="260"/>
      <c r="H82" s="260"/>
      <c r="I82" s="54"/>
    </row>
    <row r="83" spans="6:9" x14ac:dyDescent="0.2">
      <c r="F83" s="259"/>
      <c r="G83" s="260"/>
      <c r="H83" s="260"/>
      <c r="I83" s="54"/>
    </row>
    <row r="84" spans="6:9" x14ac:dyDescent="0.2">
      <c r="F84" s="259"/>
      <c r="G84" s="260"/>
      <c r="H84" s="260"/>
      <c r="I84" s="54"/>
    </row>
    <row r="85" spans="6:9" x14ac:dyDescent="0.2">
      <c r="F85" s="259"/>
      <c r="G85" s="260"/>
      <c r="H85" s="260"/>
      <c r="I85" s="54"/>
    </row>
    <row r="86" spans="6:9" x14ac:dyDescent="0.2">
      <c r="F86" s="259"/>
      <c r="G86" s="260"/>
      <c r="H86" s="260"/>
      <c r="I86" s="54"/>
    </row>
    <row r="87" spans="6:9" x14ac:dyDescent="0.2">
      <c r="F87" s="259"/>
      <c r="G87" s="260"/>
      <c r="H87" s="260"/>
      <c r="I87" s="54"/>
    </row>
    <row r="88" spans="6:9" x14ac:dyDescent="0.2">
      <c r="F88" s="259"/>
      <c r="G88" s="260"/>
      <c r="H88" s="260"/>
      <c r="I88" s="54"/>
    </row>
    <row r="89" spans="6:9" x14ac:dyDescent="0.2">
      <c r="F89" s="259"/>
      <c r="G89" s="260"/>
      <c r="H89" s="260"/>
      <c r="I89" s="54"/>
    </row>
    <row r="90" spans="6:9" x14ac:dyDescent="0.2">
      <c r="F90" s="259"/>
      <c r="G90" s="260"/>
      <c r="H90" s="260"/>
      <c r="I90" s="54"/>
    </row>
    <row r="91" spans="6:9" x14ac:dyDescent="0.2">
      <c r="F91" s="259"/>
      <c r="G91" s="260"/>
      <c r="H91" s="260"/>
      <c r="I91" s="54"/>
    </row>
    <row r="92" spans="6:9" x14ac:dyDescent="0.2">
      <c r="F92" s="259"/>
      <c r="G92" s="260"/>
      <c r="H92" s="260"/>
      <c r="I92" s="54"/>
    </row>
    <row r="93" spans="6:9" x14ac:dyDescent="0.2">
      <c r="F93" s="259"/>
      <c r="G93" s="260"/>
      <c r="H93" s="260"/>
      <c r="I93" s="54"/>
    </row>
    <row r="94" spans="6:9" x14ac:dyDescent="0.2">
      <c r="F94" s="259"/>
      <c r="G94" s="260"/>
      <c r="H94" s="260"/>
      <c r="I94" s="54"/>
    </row>
    <row r="95" spans="6:9" x14ac:dyDescent="0.2">
      <c r="F95" s="259"/>
      <c r="G95" s="260"/>
      <c r="H95" s="260"/>
      <c r="I95" s="54"/>
    </row>
    <row r="96" spans="6:9" x14ac:dyDescent="0.2">
      <c r="F96" s="259"/>
      <c r="G96" s="260"/>
      <c r="H96" s="260"/>
      <c r="I96" s="54"/>
    </row>
    <row r="97" spans="6:9" x14ac:dyDescent="0.2">
      <c r="F97" s="259"/>
      <c r="G97" s="260"/>
      <c r="H97" s="260"/>
      <c r="I97" s="54"/>
    </row>
    <row r="98" spans="6:9" x14ac:dyDescent="0.2">
      <c r="F98" s="259"/>
      <c r="G98" s="260"/>
      <c r="H98" s="260"/>
      <c r="I98" s="54"/>
    </row>
  </sheetData>
  <mergeCells count="4">
    <mergeCell ref="A1:B1"/>
    <mergeCell ref="A2:B2"/>
    <mergeCell ref="G2:I2"/>
    <mergeCell ref="H47:I47"/>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1"/>
  <dimension ref="A1:CB434"/>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'S05 05-01 Rek'!H1</f>
        <v>05-01</v>
      </c>
      <c r="G3" s="269"/>
    </row>
    <row r="4" spans="1:80" ht="13.5" thickBot="1" x14ac:dyDescent="0.25">
      <c r="A4" s="270" t="s">
        <v>76</v>
      </c>
      <c r="B4" s="215"/>
      <c r="C4" s="216" t="s">
        <v>1353</v>
      </c>
      <c r="D4" s="271"/>
      <c r="E4" s="272" t="str">
        <f>'S05 05-01 Rek'!G2</f>
        <v>Stavební práce SO 5</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379</v>
      </c>
      <c r="C8" s="296" t="s">
        <v>380</v>
      </c>
      <c r="D8" s="297" t="s">
        <v>233</v>
      </c>
      <c r="E8" s="298">
        <v>29.488</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1355</v>
      </c>
      <c r="D9" s="311"/>
      <c r="E9" s="312">
        <v>15.135999999999999</v>
      </c>
      <c r="F9" s="313"/>
      <c r="G9" s="314"/>
      <c r="H9" s="315"/>
      <c r="I9" s="307"/>
      <c r="J9" s="316"/>
      <c r="K9" s="307"/>
      <c r="M9" s="308" t="s">
        <v>1355</v>
      </c>
      <c r="O9" s="293"/>
    </row>
    <row r="10" spans="1:80" x14ac:dyDescent="0.2">
      <c r="A10" s="302"/>
      <c r="B10" s="309"/>
      <c r="C10" s="310" t="s">
        <v>1356</v>
      </c>
      <c r="D10" s="311"/>
      <c r="E10" s="312">
        <v>14.352</v>
      </c>
      <c r="F10" s="313"/>
      <c r="G10" s="314"/>
      <c r="H10" s="315"/>
      <c r="I10" s="307"/>
      <c r="J10" s="316"/>
      <c r="K10" s="307"/>
      <c r="M10" s="308" t="s">
        <v>1356</v>
      </c>
      <c r="O10" s="293"/>
    </row>
    <row r="11" spans="1:80" x14ac:dyDescent="0.2">
      <c r="A11" s="294">
        <v>2</v>
      </c>
      <c r="B11" s="295" t="s">
        <v>1357</v>
      </c>
      <c r="C11" s="296" t="s">
        <v>1358</v>
      </c>
      <c r="D11" s="297" t="s">
        <v>233</v>
      </c>
      <c r="E11" s="298">
        <v>14.352</v>
      </c>
      <c r="F11" s="298">
        <v>0</v>
      </c>
      <c r="G11" s="299">
        <f>E11*F11</f>
        <v>0</v>
      </c>
      <c r="H11" s="300">
        <v>0</v>
      </c>
      <c r="I11" s="301">
        <f>E11*H11</f>
        <v>0</v>
      </c>
      <c r="J11" s="300">
        <v>0</v>
      </c>
      <c r="K11" s="301">
        <f>E11*J11</f>
        <v>0</v>
      </c>
      <c r="O11" s="293">
        <v>2</v>
      </c>
      <c r="AA11" s="262">
        <v>1</v>
      </c>
      <c r="AB11" s="262">
        <v>0</v>
      </c>
      <c r="AC11" s="262">
        <v>0</v>
      </c>
      <c r="AZ11" s="262">
        <v>1</v>
      </c>
      <c r="BA11" s="262">
        <f>IF(AZ11=1,G11,0)</f>
        <v>0</v>
      </c>
      <c r="BB11" s="262">
        <f>IF(AZ11=2,G11,0)</f>
        <v>0</v>
      </c>
      <c r="BC11" s="262">
        <f>IF(AZ11=3,G11,0)</f>
        <v>0</v>
      </c>
      <c r="BD11" s="262">
        <f>IF(AZ11=4,G11,0)</f>
        <v>0</v>
      </c>
      <c r="BE11" s="262">
        <f>IF(AZ11=5,G11,0)</f>
        <v>0</v>
      </c>
      <c r="CA11" s="293">
        <v>1</v>
      </c>
      <c r="CB11" s="293">
        <v>0</v>
      </c>
    </row>
    <row r="12" spans="1:80" ht="56.25" x14ac:dyDescent="0.2">
      <c r="A12" s="302"/>
      <c r="B12" s="303"/>
      <c r="C12" s="304" t="s">
        <v>1359</v>
      </c>
      <c r="D12" s="305"/>
      <c r="E12" s="305"/>
      <c r="F12" s="305"/>
      <c r="G12" s="306"/>
      <c r="I12" s="307"/>
      <c r="K12" s="307"/>
      <c r="L12" s="308" t="s">
        <v>1359</v>
      </c>
      <c r="O12" s="293">
        <v>3</v>
      </c>
    </row>
    <row r="13" spans="1:80" x14ac:dyDescent="0.2">
      <c r="A13" s="302"/>
      <c r="B13" s="309"/>
      <c r="C13" s="310" t="s">
        <v>1356</v>
      </c>
      <c r="D13" s="311"/>
      <c r="E13" s="312">
        <v>14.352</v>
      </c>
      <c r="F13" s="313"/>
      <c r="G13" s="314"/>
      <c r="H13" s="315"/>
      <c r="I13" s="307"/>
      <c r="J13" s="316"/>
      <c r="K13" s="307"/>
      <c r="M13" s="308" t="s">
        <v>1356</v>
      </c>
      <c r="O13" s="293"/>
    </row>
    <row r="14" spans="1:80" x14ac:dyDescent="0.2">
      <c r="A14" s="294">
        <v>3</v>
      </c>
      <c r="B14" s="295" t="s">
        <v>1360</v>
      </c>
      <c r="C14" s="296" t="s">
        <v>1361</v>
      </c>
      <c r="D14" s="297" t="s">
        <v>233</v>
      </c>
      <c r="E14" s="298">
        <v>15.135999999999999</v>
      </c>
      <c r="F14" s="298">
        <v>0</v>
      </c>
      <c r="G14" s="299">
        <f>E14*F14</f>
        <v>0</v>
      </c>
      <c r="H14" s="300">
        <v>0</v>
      </c>
      <c r="I14" s="301">
        <f>E14*H14</f>
        <v>0</v>
      </c>
      <c r="J14" s="300">
        <v>0</v>
      </c>
      <c r="K14" s="301">
        <f>E14*J14</f>
        <v>0</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ht="56.25" x14ac:dyDescent="0.2">
      <c r="A15" s="302"/>
      <c r="B15" s="303"/>
      <c r="C15" s="304" t="s">
        <v>1362</v>
      </c>
      <c r="D15" s="305"/>
      <c r="E15" s="305"/>
      <c r="F15" s="305"/>
      <c r="G15" s="306"/>
      <c r="I15" s="307"/>
      <c r="K15" s="307"/>
      <c r="L15" s="308" t="s">
        <v>1362</v>
      </c>
      <c r="O15" s="293">
        <v>3</v>
      </c>
    </row>
    <row r="16" spans="1:80" x14ac:dyDescent="0.2">
      <c r="A16" s="302"/>
      <c r="B16" s="309"/>
      <c r="C16" s="310" t="s">
        <v>1363</v>
      </c>
      <c r="D16" s="311"/>
      <c r="E16" s="312">
        <v>15.135999999999999</v>
      </c>
      <c r="F16" s="313"/>
      <c r="G16" s="314"/>
      <c r="H16" s="315"/>
      <c r="I16" s="307"/>
      <c r="J16" s="316"/>
      <c r="K16" s="307"/>
      <c r="M16" s="308" t="s">
        <v>1363</v>
      </c>
      <c r="O16" s="293"/>
    </row>
    <row r="17" spans="1:80" x14ac:dyDescent="0.2">
      <c r="A17" s="294">
        <v>4</v>
      </c>
      <c r="B17" s="295" t="s">
        <v>387</v>
      </c>
      <c r="C17" s="296" t="s">
        <v>388</v>
      </c>
      <c r="D17" s="297" t="s">
        <v>233</v>
      </c>
      <c r="E17" s="298">
        <v>29.488</v>
      </c>
      <c r="F17" s="298">
        <v>0</v>
      </c>
      <c r="G17" s="299">
        <f>E17*F17</f>
        <v>0</v>
      </c>
      <c r="H17" s="300">
        <v>0</v>
      </c>
      <c r="I17" s="301">
        <f>E17*H17</f>
        <v>0</v>
      </c>
      <c r="J17" s="300">
        <v>0</v>
      </c>
      <c r="K17" s="301">
        <f>E17*J17</f>
        <v>0</v>
      </c>
      <c r="O17" s="293">
        <v>2</v>
      </c>
      <c r="AA17" s="262">
        <v>1</v>
      </c>
      <c r="AB17" s="262">
        <v>1</v>
      </c>
      <c r="AC17" s="262">
        <v>1</v>
      </c>
      <c r="AZ17" s="262">
        <v>1</v>
      </c>
      <c r="BA17" s="262">
        <f>IF(AZ17=1,G17,0)</f>
        <v>0</v>
      </c>
      <c r="BB17" s="262">
        <f>IF(AZ17=2,G17,0)</f>
        <v>0</v>
      </c>
      <c r="BC17" s="262">
        <f>IF(AZ17=3,G17,0)</f>
        <v>0</v>
      </c>
      <c r="BD17" s="262">
        <f>IF(AZ17=4,G17,0)</f>
        <v>0</v>
      </c>
      <c r="BE17" s="262">
        <f>IF(AZ17=5,G17,0)</f>
        <v>0</v>
      </c>
      <c r="CA17" s="293">
        <v>1</v>
      </c>
      <c r="CB17" s="293">
        <v>1</v>
      </c>
    </row>
    <row r="18" spans="1:80" x14ac:dyDescent="0.2">
      <c r="A18" s="302"/>
      <c r="B18" s="309"/>
      <c r="C18" s="310" t="s">
        <v>1355</v>
      </c>
      <c r="D18" s="311"/>
      <c r="E18" s="312">
        <v>15.135999999999999</v>
      </c>
      <c r="F18" s="313"/>
      <c r="G18" s="314"/>
      <c r="H18" s="315"/>
      <c r="I18" s="307"/>
      <c r="J18" s="316"/>
      <c r="K18" s="307"/>
      <c r="M18" s="308" t="s">
        <v>1355</v>
      </c>
      <c r="O18" s="293"/>
    </row>
    <row r="19" spans="1:80" x14ac:dyDescent="0.2">
      <c r="A19" s="302"/>
      <c r="B19" s="309"/>
      <c r="C19" s="310" t="s">
        <v>1356</v>
      </c>
      <c r="D19" s="311"/>
      <c r="E19" s="312">
        <v>14.352</v>
      </c>
      <c r="F19" s="313"/>
      <c r="G19" s="314"/>
      <c r="H19" s="315"/>
      <c r="I19" s="307"/>
      <c r="J19" s="316"/>
      <c r="K19" s="307"/>
      <c r="M19" s="308" t="s">
        <v>1356</v>
      </c>
      <c r="O19" s="293"/>
    </row>
    <row r="20" spans="1:80" x14ac:dyDescent="0.2">
      <c r="A20" s="294">
        <v>5</v>
      </c>
      <c r="B20" s="295" t="s">
        <v>391</v>
      </c>
      <c r="C20" s="296" t="s">
        <v>392</v>
      </c>
      <c r="D20" s="297" t="s">
        <v>233</v>
      </c>
      <c r="E20" s="298">
        <v>29.488</v>
      </c>
      <c r="F20" s="298">
        <v>0</v>
      </c>
      <c r="G20" s="299">
        <f>E20*F20</f>
        <v>0</v>
      </c>
      <c r="H20" s="300">
        <v>0</v>
      </c>
      <c r="I20" s="301">
        <f>E20*H20</f>
        <v>0</v>
      </c>
      <c r="J20" s="300">
        <v>0</v>
      </c>
      <c r="K20" s="301">
        <f>E20*J20</f>
        <v>0</v>
      </c>
      <c r="O20" s="293">
        <v>2</v>
      </c>
      <c r="AA20" s="262">
        <v>1</v>
      </c>
      <c r="AB20" s="262">
        <v>1</v>
      </c>
      <c r="AC20" s="262">
        <v>1</v>
      </c>
      <c r="AZ20" s="262">
        <v>1</v>
      </c>
      <c r="BA20" s="262">
        <f>IF(AZ20=1,G20,0)</f>
        <v>0</v>
      </c>
      <c r="BB20" s="262">
        <f>IF(AZ20=2,G20,0)</f>
        <v>0</v>
      </c>
      <c r="BC20" s="262">
        <f>IF(AZ20=3,G20,0)</f>
        <v>0</v>
      </c>
      <c r="BD20" s="262">
        <f>IF(AZ20=4,G20,0)</f>
        <v>0</v>
      </c>
      <c r="BE20" s="262">
        <f>IF(AZ20=5,G20,0)</f>
        <v>0</v>
      </c>
      <c r="CA20" s="293">
        <v>1</v>
      </c>
      <c r="CB20" s="293">
        <v>1</v>
      </c>
    </row>
    <row r="21" spans="1:80" x14ac:dyDescent="0.2">
      <c r="A21" s="302"/>
      <c r="B21" s="309"/>
      <c r="C21" s="310" t="s">
        <v>1355</v>
      </c>
      <c r="D21" s="311"/>
      <c r="E21" s="312">
        <v>15.135999999999999</v>
      </c>
      <c r="F21" s="313"/>
      <c r="G21" s="314"/>
      <c r="H21" s="315"/>
      <c r="I21" s="307"/>
      <c r="J21" s="316"/>
      <c r="K21" s="307"/>
      <c r="M21" s="308" t="s">
        <v>1355</v>
      </c>
      <c r="O21" s="293"/>
    </row>
    <row r="22" spans="1:80" x14ac:dyDescent="0.2">
      <c r="A22" s="302"/>
      <c r="B22" s="309"/>
      <c r="C22" s="310" t="s">
        <v>1356</v>
      </c>
      <c r="D22" s="311"/>
      <c r="E22" s="312">
        <v>14.352</v>
      </c>
      <c r="F22" s="313"/>
      <c r="G22" s="314"/>
      <c r="H22" s="315"/>
      <c r="I22" s="307"/>
      <c r="J22" s="316"/>
      <c r="K22" s="307"/>
      <c r="M22" s="308" t="s">
        <v>1356</v>
      </c>
      <c r="O22" s="293"/>
    </row>
    <row r="23" spans="1:80" ht="22.5" x14ac:dyDescent="0.2">
      <c r="A23" s="294">
        <v>6</v>
      </c>
      <c r="B23" s="295" t="s">
        <v>231</v>
      </c>
      <c r="C23" s="296" t="s">
        <v>232</v>
      </c>
      <c r="D23" s="297" t="s">
        <v>233</v>
      </c>
      <c r="E23" s="298">
        <v>29.488</v>
      </c>
      <c r="F23" s="298">
        <v>0</v>
      </c>
      <c r="G23" s="299">
        <f>E23*F23</f>
        <v>0</v>
      </c>
      <c r="H23" s="300">
        <v>0</v>
      </c>
      <c r="I23" s="301">
        <f>E23*H23</f>
        <v>0</v>
      </c>
      <c r="J23" s="300">
        <v>0</v>
      </c>
      <c r="K23" s="301">
        <f>E23*J23</f>
        <v>0</v>
      </c>
      <c r="O23" s="293">
        <v>2</v>
      </c>
      <c r="AA23" s="262">
        <v>1</v>
      </c>
      <c r="AB23" s="262">
        <v>1</v>
      </c>
      <c r="AC23" s="262">
        <v>1</v>
      </c>
      <c r="AZ23" s="262">
        <v>1</v>
      </c>
      <c r="BA23" s="262">
        <f>IF(AZ23=1,G23,0)</f>
        <v>0</v>
      </c>
      <c r="BB23" s="262">
        <f>IF(AZ23=2,G23,0)</f>
        <v>0</v>
      </c>
      <c r="BC23" s="262">
        <f>IF(AZ23=3,G23,0)</f>
        <v>0</v>
      </c>
      <c r="BD23" s="262">
        <f>IF(AZ23=4,G23,0)</f>
        <v>0</v>
      </c>
      <c r="BE23" s="262">
        <f>IF(AZ23=5,G23,0)</f>
        <v>0</v>
      </c>
      <c r="CA23" s="293">
        <v>1</v>
      </c>
      <c r="CB23" s="293">
        <v>1</v>
      </c>
    </row>
    <row r="24" spans="1:80" x14ac:dyDescent="0.2">
      <c r="A24" s="302"/>
      <c r="B24" s="303"/>
      <c r="C24" s="304" t="s">
        <v>234</v>
      </c>
      <c r="D24" s="305"/>
      <c r="E24" s="305"/>
      <c r="F24" s="305"/>
      <c r="G24" s="306"/>
      <c r="I24" s="307"/>
      <c r="K24" s="307"/>
      <c r="L24" s="308" t="s">
        <v>234</v>
      </c>
      <c r="O24" s="293">
        <v>3</v>
      </c>
    </row>
    <row r="25" spans="1:80" ht="22.5" x14ac:dyDescent="0.2">
      <c r="A25" s="302"/>
      <c r="B25" s="303"/>
      <c r="C25" s="304" t="s">
        <v>235</v>
      </c>
      <c r="D25" s="305"/>
      <c r="E25" s="305"/>
      <c r="F25" s="305"/>
      <c r="G25" s="306"/>
      <c r="I25" s="307"/>
      <c r="K25" s="307"/>
      <c r="L25" s="308" t="s">
        <v>235</v>
      </c>
      <c r="O25" s="293">
        <v>3</v>
      </c>
    </row>
    <row r="26" spans="1:80" x14ac:dyDescent="0.2">
      <c r="A26" s="302"/>
      <c r="B26" s="309"/>
      <c r="C26" s="310" t="s">
        <v>1355</v>
      </c>
      <c r="D26" s="311"/>
      <c r="E26" s="312">
        <v>15.135999999999999</v>
      </c>
      <c r="F26" s="313"/>
      <c r="G26" s="314"/>
      <c r="H26" s="315"/>
      <c r="I26" s="307"/>
      <c r="J26" s="316"/>
      <c r="K26" s="307"/>
      <c r="M26" s="308" t="s">
        <v>1355</v>
      </c>
      <c r="O26" s="293"/>
    </row>
    <row r="27" spans="1:80" x14ac:dyDescent="0.2">
      <c r="A27" s="302"/>
      <c r="B27" s="309"/>
      <c r="C27" s="310" t="s">
        <v>1356</v>
      </c>
      <c r="D27" s="311"/>
      <c r="E27" s="312">
        <v>14.352</v>
      </c>
      <c r="F27" s="313"/>
      <c r="G27" s="314"/>
      <c r="H27" s="315"/>
      <c r="I27" s="307"/>
      <c r="J27" s="316"/>
      <c r="K27" s="307"/>
      <c r="M27" s="308" t="s">
        <v>1356</v>
      </c>
      <c r="O27" s="293"/>
    </row>
    <row r="28" spans="1:80" x14ac:dyDescent="0.2">
      <c r="A28" s="317"/>
      <c r="B28" s="318" t="s">
        <v>101</v>
      </c>
      <c r="C28" s="319" t="s">
        <v>192</v>
      </c>
      <c r="D28" s="320"/>
      <c r="E28" s="321"/>
      <c r="F28" s="322"/>
      <c r="G28" s="323">
        <f>SUM(G7:G27)</f>
        <v>0</v>
      </c>
      <c r="H28" s="324"/>
      <c r="I28" s="325">
        <f>SUM(I7:I27)</f>
        <v>0</v>
      </c>
      <c r="J28" s="324"/>
      <c r="K28" s="325">
        <f>SUM(K7:K27)</f>
        <v>0</v>
      </c>
      <c r="O28" s="293">
        <v>4</v>
      </c>
      <c r="BA28" s="326">
        <f>SUM(BA7:BA27)</f>
        <v>0</v>
      </c>
      <c r="BB28" s="326">
        <f>SUM(BB7:BB27)</f>
        <v>0</v>
      </c>
      <c r="BC28" s="326">
        <f>SUM(BC7:BC27)</f>
        <v>0</v>
      </c>
      <c r="BD28" s="326">
        <f>SUM(BD7:BD27)</f>
        <v>0</v>
      </c>
      <c r="BE28" s="326">
        <f>SUM(BE7:BE27)</f>
        <v>0</v>
      </c>
    </row>
    <row r="29" spans="1:80" x14ac:dyDescent="0.2">
      <c r="A29" s="283" t="s">
        <v>97</v>
      </c>
      <c r="B29" s="284" t="s">
        <v>154</v>
      </c>
      <c r="C29" s="285" t="s">
        <v>405</v>
      </c>
      <c r="D29" s="286"/>
      <c r="E29" s="287"/>
      <c r="F29" s="287"/>
      <c r="G29" s="288"/>
      <c r="H29" s="289"/>
      <c r="I29" s="290"/>
      <c r="J29" s="291"/>
      <c r="K29" s="292"/>
      <c r="O29" s="293">
        <v>1</v>
      </c>
    </row>
    <row r="30" spans="1:80" x14ac:dyDescent="0.2">
      <c r="A30" s="294">
        <v>7</v>
      </c>
      <c r="B30" s="295" t="s">
        <v>770</v>
      </c>
      <c r="C30" s="296" t="s">
        <v>771</v>
      </c>
      <c r="D30" s="297" t="s">
        <v>233</v>
      </c>
      <c r="E30" s="298">
        <v>5.6497999999999999</v>
      </c>
      <c r="F30" s="298">
        <v>0</v>
      </c>
      <c r="G30" s="299">
        <f>E30*F30</f>
        <v>0</v>
      </c>
      <c r="H30" s="300">
        <v>1.93971</v>
      </c>
      <c r="I30" s="301">
        <f>E30*H30</f>
        <v>10.958973558</v>
      </c>
      <c r="J30" s="300">
        <v>0</v>
      </c>
      <c r="K30" s="301">
        <f>E30*J30</f>
        <v>0</v>
      </c>
      <c r="O30" s="293">
        <v>2</v>
      </c>
      <c r="AA30" s="262">
        <v>1</v>
      </c>
      <c r="AB30" s="262">
        <v>1</v>
      </c>
      <c r="AC30" s="262">
        <v>1</v>
      </c>
      <c r="AZ30" s="262">
        <v>1</v>
      </c>
      <c r="BA30" s="262">
        <f>IF(AZ30=1,G30,0)</f>
        <v>0</v>
      </c>
      <c r="BB30" s="262">
        <f>IF(AZ30=2,G30,0)</f>
        <v>0</v>
      </c>
      <c r="BC30" s="262">
        <f>IF(AZ30=3,G30,0)</f>
        <v>0</v>
      </c>
      <c r="BD30" s="262">
        <f>IF(AZ30=4,G30,0)</f>
        <v>0</v>
      </c>
      <c r="BE30" s="262">
        <f>IF(AZ30=5,G30,0)</f>
        <v>0</v>
      </c>
      <c r="CA30" s="293">
        <v>1</v>
      </c>
      <c r="CB30" s="293">
        <v>1</v>
      </c>
    </row>
    <row r="31" spans="1:80" x14ac:dyDescent="0.2">
      <c r="A31" s="302"/>
      <c r="B31" s="303"/>
      <c r="C31" s="304" t="s">
        <v>772</v>
      </c>
      <c r="D31" s="305"/>
      <c r="E31" s="305"/>
      <c r="F31" s="305"/>
      <c r="G31" s="306"/>
      <c r="I31" s="307"/>
      <c r="K31" s="307"/>
      <c r="L31" s="308" t="s">
        <v>772</v>
      </c>
      <c r="O31" s="293">
        <v>3</v>
      </c>
    </row>
    <row r="32" spans="1:80" x14ac:dyDescent="0.2">
      <c r="A32" s="302"/>
      <c r="B32" s="309"/>
      <c r="C32" s="310" t="s">
        <v>1364</v>
      </c>
      <c r="D32" s="311"/>
      <c r="E32" s="312">
        <v>5.6497999999999999</v>
      </c>
      <c r="F32" s="313"/>
      <c r="G32" s="314"/>
      <c r="H32" s="315"/>
      <c r="I32" s="307"/>
      <c r="J32" s="316"/>
      <c r="K32" s="307"/>
      <c r="M32" s="308" t="s">
        <v>1364</v>
      </c>
      <c r="O32" s="293"/>
    </row>
    <row r="33" spans="1:80" x14ac:dyDescent="0.2">
      <c r="A33" s="294">
        <v>8</v>
      </c>
      <c r="B33" s="295" t="s">
        <v>774</v>
      </c>
      <c r="C33" s="296" t="s">
        <v>775</v>
      </c>
      <c r="D33" s="297" t="s">
        <v>233</v>
      </c>
      <c r="E33" s="298">
        <v>3.7665000000000002</v>
      </c>
      <c r="F33" s="298">
        <v>0</v>
      </c>
      <c r="G33" s="299">
        <f>E33*F33</f>
        <v>0</v>
      </c>
      <c r="H33" s="300">
        <v>2.5249999999999999</v>
      </c>
      <c r="I33" s="301">
        <f>E33*H33</f>
        <v>9.5104124999999993</v>
      </c>
      <c r="J33" s="300">
        <v>0</v>
      </c>
      <c r="K33" s="301">
        <f>E33*J33</f>
        <v>0</v>
      </c>
      <c r="O33" s="293">
        <v>2</v>
      </c>
      <c r="AA33" s="262">
        <v>1</v>
      </c>
      <c r="AB33" s="262">
        <v>1</v>
      </c>
      <c r="AC33" s="262">
        <v>1</v>
      </c>
      <c r="AZ33" s="262">
        <v>1</v>
      </c>
      <c r="BA33" s="262">
        <f>IF(AZ33=1,G33,0)</f>
        <v>0</v>
      </c>
      <c r="BB33" s="262">
        <f>IF(AZ33=2,G33,0)</f>
        <v>0</v>
      </c>
      <c r="BC33" s="262">
        <f>IF(AZ33=3,G33,0)</f>
        <v>0</v>
      </c>
      <c r="BD33" s="262">
        <f>IF(AZ33=4,G33,0)</f>
        <v>0</v>
      </c>
      <c r="BE33" s="262">
        <f>IF(AZ33=5,G33,0)</f>
        <v>0</v>
      </c>
      <c r="CA33" s="293">
        <v>1</v>
      </c>
      <c r="CB33" s="293">
        <v>1</v>
      </c>
    </row>
    <row r="34" spans="1:80" x14ac:dyDescent="0.2">
      <c r="A34" s="302"/>
      <c r="B34" s="309"/>
      <c r="C34" s="310" t="s">
        <v>1365</v>
      </c>
      <c r="D34" s="311"/>
      <c r="E34" s="312">
        <v>3.7665000000000002</v>
      </c>
      <c r="F34" s="313"/>
      <c r="G34" s="314"/>
      <c r="H34" s="315"/>
      <c r="I34" s="307"/>
      <c r="J34" s="316"/>
      <c r="K34" s="307"/>
      <c r="M34" s="308" t="s">
        <v>1365</v>
      </c>
      <c r="O34" s="293"/>
    </row>
    <row r="35" spans="1:80" x14ac:dyDescent="0.2">
      <c r="A35" s="294">
        <v>9</v>
      </c>
      <c r="B35" s="295" t="s">
        <v>1295</v>
      </c>
      <c r="C35" s="296" t="s">
        <v>1296</v>
      </c>
      <c r="D35" s="297" t="s">
        <v>233</v>
      </c>
      <c r="E35" s="298">
        <v>1.026</v>
      </c>
      <c r="F35" s="298">
        <v>0</v>
      </c>
      <c r="G35" s="299">
        <f>E35*F35</f>
        <v>0</v>
      </c>
      <c r="H35" s="300">
        <v>2.5855999999999999</v>
      </c>
      <c r="I35" s="301">
        <f>E35*H35</f>
        <v>2.6528255999999999</v>
      </c>
      <c r="J35" s="300">
        <v>0</v>
      </c>
      <c r="K35" s="301">
        <f>E35*J35</f>
        <v>0</v>
      </c>
      <c r="O35" s="293">
        <v>2</v>
      </c>
      <c r="AA35" s="262">
        <v>1</v>
      </c>
      <c r="AB35" s="262">
        <v>1</v>
      </c>
      <c r="AC35" s="262">
        <v>1</v>
      </c>
      <c r="AZ35" s="262">
        <v>1</v>
      </c>
      <c r="BA35" s="262">
        <f>IF(AZ35=1,G35,0)</f>
        <v>0</v>
      </c>
      <c r="BB35" s="262">
        <f>IF(AZ35=2,G35,0)</f>
        <v>0</v>
      </c>
      <c r="BC35" s="262">
        <f>IF(AZ35=3,G35,0)</f>
        <v>0</v>
      </c>
      <c r="BD35" s="262">
        <f>IF(AZ35=4,G35,0)</f>
        <v>0</v>
      </c>
      <c r="BE35" s="262">
        <f>IF(AZ35=5,G35,0)</f>
        <v>0</v>
      </c>
      <c r="CA35" s="293">
        <v>1</v>
      </c>
      <c r="CB35" s="293">
        <v>1</v>
      </c>
    </row>
    <row r="36" spans="1:80" x14ac:dyDescent="0.2">
      <c r="A36" s="302"/>
      <c r="B36" s="303"/>
      <c r="C36" s="304" t="s">
        <v>1366</v>
      </c>
      <c r="D36" s="305"/>
      <c r="E36" s="305"/>
      <c r="F36" s="305"/>
      <c r="G36" s="306"/>
      <c r="I36" s="307"/>
      <c r="K36" s="307"/>
      <c r="L36" s="308" t="s">
        <v>1366</v>
      </c>
      <c r="O36" s="293">
        <v>3</v>
      </c>
    </row>
    <row r="37" spans="1:80" x14ac:dyDescent="0.2">
      <c r="A37" s="302"/>
      <c r="B37" s="309"/>
      <c r="C37" s="310" t="s">
        <v>1367</v>
      </c>
      <c r="D37" s="311"/>
      <c r="E37" s="312">
        <v>1.026</v>
      </c>
      <c r="F37" s="313"/>
      <c r="G37" s="314"/>
      <c r="H37" s="315"/>
      <c r="I37" s="307"/>
      <c r="J37" s="316"/>
      <c r="K37" s="307"/>
      <c r="M37" s="308" t="s">
        <v>1367</v>
      </c>
      <c r="O37" s="293"/>
    </row>
    <row r="38" spans="1:80" x14ac:dyDescent="0.2">
      <c r="A38" s="294">
        <v>10</v>
      </c>
      <c r="B38" s="295" t="s">
        <v>780</v>
      </c>
      <c r="C38" s="296" t="s">
        <v>781</v>
      </c>
      <c r="D38" s="297" t="s">
        <v>233</v>
      </c>
      <c r="E38" s="298">
        <v>9.234</v>
      </c>
      <c r="F38" s="298">
        <v>0</v>
      </c>
      <c r="G38" s="299">
        <f>E38*F38</f>
        <v>0</v>
      </c>
      <c r="H38" s="300">
        <v>2.5249999999999999</v>
      </c>
      <c r="I38" s="301">
        <f>E38*H38</f>
        <v>23.315849999999998</v>
      </c>
      <c r="J38" s="300">
        <v>0</v>
      </c>
      <c r="K38" s="301">
        <f>E38*J38</f>
        <v>0</v>
      </c>
      <c r="O38" s="293">
        <v>2</v>
      </c>
      <c r="AA38" s="262">
        <v>1</v>
      </c>
      <c r="AB38" s="262">
        <v>1</v>
      </c>
      <c r="AC38" s="262">
        <v>1</v>
      </c>
      <c r="AZ38" s="262">
        <v>1</v>
      </c>
      <c r="BA38" s="262">
        <f>IF(AZ38=1,G38,0)</f>
        <v>0</v>
      </c>
      <c r="BB38" s="262">
        <f>IF(AZ38=2,G38,0)</f>
        <v>0</v>
      </c>
      <c r="BC38" s="262">
        <f>IF(AZ38=3,G38,0)</f>
        <v>0</v>
      </c>
      <c r="BD38" s="262">
        <f>IF(AZ38=4,G38,0)</f>
        <v>0</v>
      </c>
      <c r="BE38" s="262">
        <f>IF(AZ38=5,G38,0)</f>
        <v>0</v>
      </c>
      <c r="CA38" s="293">
        <v>1</v>
      </c>
      <c r="CB38" s="293">
        <v>1</v>
      </c>
    </row>
    <row r="39" spans="1:80" x14ac:dyDescent="0.2">
      <c r="A39" s="302"/>
      <c r="B39" s="309"/>
      <c r="C39" s="310" t="s">
        <v>1368</v>
      </c>
      <c r="D39" s="311"/>
      <c r="E39" s="312">
        <v>9.234</v>
      </c>
      <c r="F39" s="313"/>
      <c r="G39" s="314"/>
      <c r="H39" s="315"/>
      <c r="I39" s="307"/>
      <c r="J39" s="316"/>
      <c r="K39" s="307"/>
      <c r="M39" s="308" t="s">
        <v>1368</v>
      </c>
      <c r="O39" s="293"/>
    </row>
    <row r="40" spans="1:80" ht="22.5" x14ac:dyDescent="0.2">
      <c r="A40" s="294">
        <v>11</v>
      </c>
      <c r="B40" s="295" t="s">
        <v>1369</v>
      </c>
      <c r="C40" s="296" t="s">
        <v>1370</v>
      </c>
      <c r="D40" s="297" t="s">
        <v>195</v>
      </c>
      <c r="E40" s="298">
        <v>30.78</v>
      </c>
      <c r="F40" s="298">
        <v>0</v>
      </c>
      <c r="G40" s="299">
        <f>E40*F40</f>
        <v>0</v>
      </c>
      <c r="H40" s="300">
        <v>3.6339999999999997E-2</v>
      </c>
      <c r="I40" s="301">
        <f>E40*H40</f>
        <v>1.1185452</v>
      </c>
      <c r="J40" s="300">
        <v>0</v>
      </c>
      <c r="K40" s="301">
        <f>E40*J40</f>
        <v>0</v>
      </c>
      <c r="O40" s="293">
        <v>2</v>
      </c>
      <c r="AA40" s="262">
        <v>1</v>
      </c>
      <c r="AB40" s="262">
        <v>1</v>
      </c>
      <c r="AC40" s="262">
        <v>1</v>
      </c>
      <c r="AZ40" s="262">
        <v>1</v>
      </c>
      <c r="BA40" s="262">
        <f>IF(AZ40=1,G40,0)</f>
        <v>0</v>
      </c>
      <c r="BB40" s="262">
        <f>IF(AZ40=2,G40,0)</f>
        <v>0</v>
      </c>
      <c r="BC40" s="262">
        <f>IF(AZ40=3,G40,0)</f>
        <v>0</v>
      </c>
      <c r="BD40" s="262">
        <f>IF(AZ40=4,G40,0)</f>
        <v>0</v>
      </c>
      <c r="BE40" s="262">
        <f>IF(AZ40=5,G40,0)</f>
        <v>0</v>
      </c>
      <c r="CA40" s="293">
        <v>1</v>
      </c>
      <c r="CB40" s="293">
        <v>1</v>
      </c>
    </row>
    <row r="41" spans="1:80" x14ac:dyDescent="0.2">
      <c r="A41" s="302"/>
      <c r="B41" s="309"/>
      <c r="C41" s="310" t="s">
        <v>1371</v>
      </c>
      <c r="D41" s="311"/>
      <c r="E41" s="312">
        <v>30.78</v>
      </c>
      <c r="F41" s="313"/>
      <c r="G41" s="314"/>
      <c r="H41" s="315"/>
      <c r="I41" s="307"/>
      <c r="J41" s="316"/>
      <c r="K41" s="307"/>
      <c r="M41" s="308" t="s">
        <v>1371</v>
      </c>
      <c r="O41" s="293"/>
    </row>
    <row r="42" spans="1:80" x14ac:dyDescent="0.2">
      <c r="A42" s="294">
        <v>12</v>
      </c>
      <c r="B42" s="295" t="s">
        <v>1175</v>
      </c>
      <c r="C42" s="296" t="s">
        <v>1176</v>
      </c>
      <c r="D42" s="297" t="s">
        <v>195</v>
      </c>
      <c r="E42" s="298">
        <v>30.78</v>
      </c>
      <c r="F42" s="298">
        <v>0</v>
      </c>
      <c r="G42" s="299">
        <f>E42*F42</f>
        <v>0</v>
      </c>
      <c r="H42" s="300">
        <v>0</v>
      </c>
      <c r="I42" s="301">
        <f>E42*H42</f>
        <v>0</v>
      </c>
      <c r="J42" s="300">
        <v>0</v>
      </c>
      <c r="K42" s="301">
        <f>E42*J42</f>
        <v>0</v>
      </c>
      <c r="O42" s="293">
        <v>2</v>
      </c>
      <c r="AA42" s="262">
        <v>1</v>
      </c>
      <c r="AB42" s="262">
        <v>1</v>
      </c>
      <c r="AC42" s="262">
        <v>1</v>
      </c>
      <c r="AZ42" s="262">
        <v>1</v>
      </c>
      <c r="BA42" s="262">
        <f>IF(AZ42=1,G42,0)</f>
        <v>0</v>
      </c>
      <c r="BB42" s="262">
        <f>IF(AZ42=2,G42,0)</f>
        <v>0</v>
      </c>
      <c r="BC42" s="262">
        <f>IF(AZ42=3,G42,0)</f>
        <v>0</v>
      </c>
      <c r="BD42" s="262">
        <f>IF(AZ42=4,G42,0)</f>
        <v>0</v>
      </c>
      <c r="BE42" s="262">
        <f>IF(AZ42=5,G42,0)</f>
        <v>0</v>
      </c>
      <c r="CA42" s="293">
        <v>1</v>
      </c>
      <c r="CB42" s="293">
        <v>1</v>
      </c>
    </row>
    <row r="43" spans="1:80" x14ac:dyDescent="0.2">
      <c r="A43" s="302"/>
      <c r="B43" s="309"/>
      <c r="C43" s="310" t="s">
        <v>1371</v>
      </c>
      <c r="D43" s="311"/>
      <c r="E43" s="312">
        <v>30.78</v>
      </c>
      <c r="F43" s="313"/>
      <c r="G43" s="314"/>
      <c r="H43" s="315"/>
      <c r="I43" s="307"/>
      <c r="J43" s="316"/>
      <c r="K43" s="307"/>
      <c r="M43" s="308" t="s">
        <v>1371</v>
      </c>
      <c r="O43" s="293"/>
    </row>
    <row r="44" spans="1:80" ht="22.5" x14ac:dyDescent="0.2">
      <c r="A44" s="294">
        <v>13</v>
      </c>
      <c r="B44" s="295" t="s">
        <v>1177</v>
      </c>
      <c r="C44" s="296" t="s">
        <v>1178</v>
      </c>
      <c r="D44" s="297" t="s">
        <v>227</v>
      </c>
      <c r="E44" s="298">
        <v>9.9199999999999997E-2</v>
      </c>
      <c r="F44" s="298">
        <v>0</v>
      </c>
      <c r="G44" s="299">
        <f>E44*F44</f>
        <v>0</v>
      </c>
      <c r="H44" s="300">
        <v>1.0554399999999999</v>
      </c>
      <c r="I44" s="301">
        <f>E44*H44</f>
        <v>0.10469964799999999</v>
      </c>
      <c r="J44" s="300">
        <v>0</v>
      </c>
      <c r="K44" s="301">
        <f>E44*J44</f>
        <v>0</v>
      </c>
      <c r="O44" s="293">
        <v>2</v>
      </c>
      <c r="AA44" s="262">
        <v>1</v>
      </c>
      <c r="AB44" s="262">
        <v>1</v>
      </c>
      <c r="AC44" s="262">
        <v>1</v>
      </c>
      <c r="AZ44" s="262">
        <v>1</v>
      </c>
      <c r="BA44" s="262">
        <f>IF(AZ44=1,G44,0)</f>
        <v>0</v>
      </c>
      <c r="BB44" s="262">
        <f>IF(AZ44=2,G44,0)</f>
        <v>0</v>
      </c>
      <c r="BC44" s="262">
        <f>IF(AZ44=3,G44,0)</f>
        <v>0</v>
      </c>
      <c r="BD44" s="262">
        <f>IF(AZ44=4,G44,0)</f>
        <v>0</v>
      </c>
      <c r="BE44" s="262">
        <f>IF(AZ44=5,G44,0)</f>
        <v>0</v>
      </c>
      <c r="CA44" s="293">
        <v>1</v>
      </c>
      <c r="CB44" s="293">
        <v>1</v>
      </c>
    </row>
    <row r="45" spans="1:80" x14ac:dyDescent="0.2">
      <c r="A45" s="302"/>
      <c r="B45" s="309"/>
      <c r="C45" s="310" t="s">
        <v>1372</v>
      </c>
      <c r="D45" s="311"/>
      <c r="E45" s="312">
        <v>9.9199999999999997E-2</v>
      </c>
      <c r="F45" s="313"/>
      <c r="G45" s="314"/>
      <c r="H45" s="315"/>
      <c r="I45" s="307"/>
      <c r="J45" s="316"/>
      <c r="K45" s="307"/>
      <c r="M45" s="308" t="s">
        <v>1372</v>
      </c>
      <c r="O45" s="293"/>
    </row>
    <row r="46" spans="1:80" x14ac:dyDescent="0.2">
      <c r="A46" s="317"/>
      <c r="B46" s="318" t="s">
        <v>101</v>
      </c>
      <c r="C46" s="319" t="s">
        <v>406</v>
      </c>
      <c r="D46" s="320"/>
      <c r="E46" s="321"/>
      <c r="F46" s="322"/>
      <c r="G46" s="323">
        <f>SUM(G29:G45)</f>
        <v>0</v>
      </c>
      <c r="H46" s="324"/>
      <c r="I46" s="325">
        <f>SUM(I29:I45)</f>
        <v>47.661306505999995</v>
      </c>
      <c r="J46" s="324"/>
      <c r="K46" s="325">
        <f>SUM(K29:K45)</f>
        <v>0</v>
      </c>
      <c r="O46" s="293">
        <v>4</v>
      </c>
      <c r="BA46" s="326">
        <f>SUM(BA29:BA45)</f>
        <v>0</v>
      </c>
      <c r="BB46" s="326">
        <f>SUM(BB29:BB45)</f>
        <v>0</v>
      </c>
      <c r="BC46" s="326">
        <f>SUM(BC29:BC45)</f>
        <v>0</v>
      </c>
      <c r="BD46" s="326">
        <f>SUM(BD29:BD45)</f>
        <v>0</v>
      </c>
      <c r="BE46" s="326">
        <f>SUM(BE29:BE45)</f>
        <v>0</v>
      </c>
    </row>
    <row r="47" spans="1:80" x14ac:dyDescent="0.2">
      <c r="A47" s="283" t="s">
        <v>97</v>
      </c>
      <c r="B47" s="284" t="s">
        <v>426</v>
      </c>
      <c r="C47" s="285" t="s">
        <v>790</v>
      </c>
      <c r="D47" s="286"/>
      <c r="E47" s="287"/>
      <c r="F47" s="287"/>
      <c r="G47" s="288"/>
      <c r="H47" s="289"/>
      <c r="I47" s="290"/>
      <c r="J47" s="291"/>
      <c r="K47" s="292"/>
      <c r="O47" s="293">
        <v>1</v>
      </c>
    </row>
    <row r="48" spans="1:80" x14ac:dyDescent="0.2">
      <c r="A48" s="294">
        <v>14</v>
      </c>
      <c r="B48" s="295" t="s">
        <v>1373</v>
      </c>
      <c r="C48" s="296" t="s">
        <v>1374</v>
      </c>
      <c r="D48" s="297" t="s">
        <v>195</v>
      </c>
      <c r="E48" s="298">
        <v>9.4499999999999993</v>
      </c>
      <c r="F48" s="298">
        <v>0</v>
      </c>
      <c r="G48" s="299">
        <f>E48*F48</f>
        <v>0</v>
      </c>
      <c r="H48" s="300">
        <v>0.17471</v>
      </c>
      <c r="I48" s="301">
        <f>E48*H48</f>
        <v>1.6510095</v>
      </c>
      <c r="J48" s="300">
        <v>0</v>
      </c>
      <c r="K48" s="301">
        <f>E48*J48</f>
        <v>0</v>
      </c>
      <c r="O48" s="293">
        <v>2</v>
      </c>
      <c r="AA48" s="262">
        <v>1</v>
      </c>
      <c r="AB48" s="262">
        <v>1</v>
      </c>
      <c r="AC48" s="262">
        <v>1</v>
      </c>
      <c r="AZ48" s="262">
        <v>1</v>
      </c>
      <c r="BA48" s="262">
        <f>IF(AZ48=1,G48,0)</f>
        <v>0</v>
      </c>
      <c r="BB48" s="262">
        <f>IF(AZ48=2,G48,0)</f>
        <v>0</v>
      </c>
      <c r="BC48" s="262">
        <f>IF(AZ48=3,G48,0)</f>
        <v>0</v>
      </c>
      <c r="BD48" s="262">
        <f>IF(AZ48=4,G48,0)</f>
        <v>0</v>
      </c>
      <c r="BE48" s="262">
        <f>IF(AZ48=5,G48,0)</f>
        <v>0</v>
      </c>
      <c r="CA48" s="293">
        <v>1</v>
      </c>
      <c r="CB48" s="293">
        <v>1</v>
      </c>
    </row>
    <row r="49" spans="1:80" x14ac:dyDescent="0.2">
      <c r="A49" s="302"/>
      <c r="B49" s="309"/>
      <c r="C49" s="310" t="s">
        <v>1375</v>
      </c>
      <c r="D49" s="311"/>
      <c r="E49" s="312">
        <v>9.4499999999999993</v>
      </c>
      <c r="F49" s="313"/>
      <c r="G49" s="314"/>
      <c r="H49" s="315"/>
      <c r="I49" s="307"/>
      <c r="J49" s="316"/>
      <c r="K49" s="307"/>
      <c r="M49" s="308" t="s">
        <v>1375</v>
      </c>
      <c r="O49" s="293"/>
    </row>
    <row r="50" spans="1:80" x14ac:dyDescent="0.2">
      <c r="A50" s="294">
        <v>15</v>
      </c>
      <c r="B50" s="295" t="s">
        <v>1376</v>
      </c>
      <c r="C50" s="296" t="s">
        <v>1377</v>
      </c>
      <c r="D50" s="297" t="s">
        <v>195</v>
      </c>
      <c r="E50" s="298">
        <v>100.85</v>
      </c>
      <c r="F50" s="298">
        <v>0</v>
      </c>
      <c r="G50" s="299">
        <f>E50*F50</f>
        <v>0</v>
      </c>
      <c r="H50" s="300">
        <v>0.24951000000000001</v>
      </c>
      <c r="I50" s="301">
        <f>E50*H50</f>
        <v>25.163083499999999</v>
      </c>
      <c r="J50" s="300">
        <v>0</v>
      </c>
      <c r="K50" s="301">
        <f>E50*J50</f>
        <v>0</v>
      </c>
      <c r="O50" s="293">
        <v>2</v>
      </c>
      <c r="AA50" s="262">
        <v>1</v>
      </c>
      <c r="AB50" s="262">
        <v>1</v>
      </c>
      <c r="AC50" s="262">
        <v>1</v>
      </c>
      <c r="AZ50" s="262">
        <v>1</v>
      </c>
      <c r="BA50" s="262">
        <f>IF(AZ50=1,G50,0)</f>
        <v>0</v>
      </c>
      <c r="BB50" s="262">
        <f>IF(AZ50=2,G50,0)</f>
        <v>0</v>
      </c>
      <c r="BC50" s="262">
        <f>IF(AZ50=3,G50,0)</f>
        <v>0</v>
      </c>
      <c r="BD50" s="262">
        <f>IF(AZ50=4,G50,0)</f>
        <v>0</v>
      </c>
      <c r="BE50" s="262">
        <f>IF(AZ50=5,G50,0)</f>
        <v>0</v>
      </c>
      <c r="CA50" s="293">
        <v>1</v>
      </c>
      <c r="CB50" s="293">
        <v>1</v>
      </c>
    </row>
    <row r="51" spans="1:80" x14ac:dyDescent="0.2">
      <c r="A51" s="302"/>
      <c r="B51" s="309"/>
      <c r="C51" s="310" t="s">
        <v>1378</v>
      </c>
      <c r="D51" s="311"/>
      <c r="E51" s="312">
        <v>110.25</v>
      </c>
      <c r="F51" s="313"/>
      <c r="G51" s="314"/>
      <c r="H51" s="315"/>
      <c r="I51" s="307"/>
      <c r="J51" s="316"/>
      <c r="K51" s="307"/>
      <c r="M51" s="308" t="s">
        <v>1378</v>
      </c>
      <c r="O51" s="293"/>
    </row>
    <row r="52" spans="1:80" x14ac:dyDescent="0.2">
      <c r="A52" s="302"/>
      <c r="B52" s="309"/>
      <c r="C52" s="310" t="s">
        <v>1379</v>
      </c>
      <c r="D52" s="311"/>
      <c r="E52" s="312">
        <v>-9.4</v>
      </c>
      <c r="F52" s="313"/>
      <c r="G52" s="314"/>
      <c r="H52" s="315"/>
      <c r="I52" s="307"/>
      <c r="J52" s="316"/>
      <c r="K52" s="307"/>
      <c r="M52" s="308" t="s">
        <v>1379</v>
      </c>
      <c r="O52" s="293"/>
    </row>
    <row r="53" spans="1:80" ht="22.5" x14ac:dyDescent="0.2">
      <c r="A53" s="294">
        <v>16</v>
      </c>
      <c r="B53" s="295" t="s">
        <v>792</v>
      </c>
      <c r="C53" s="296" t="s">
        <v>1380</v>
      </c>
      <c r="D53" s="297" t="s">
        <v>195</v>
      </c>
      <c r="E53" s="298">
        <v>16</v>
      </c>
      <c r="F53" s="298">
        <v>0</v>
      </c>
      <c r="G53" s="299">
        <f>E53*F53</f>
        <v>0</v>
      </c>
      <c r="H53" s="300">
        <v>6.5599999999999999E-3</v>
      </c>
      <c r="I53" s="301">
        <f>E53*H53</f>
        <v>0.10496</v>
      </c>
      <c r="J53" s="300">
        <v>0</v>
      </c>
      <c r="K53" s="301">
        <f>E53*J53</f>
        <v>0</v>
      </c>
      <c r="O53" s="293">
        <v>2</v>
      </c>
      <c r="AA53" s="262">
        <v>1</v>
      </c>
      <c r="AB53" s="262">
        <v>1</v>
      </c>
      <c r="AC53" s="262">
        <v>1</v>
      </c>
      <c r="AZ53" s="262">
        <v>1</v>
      </c>
      <c r="BA53" s="262">
        <f>IF(AZ53=1,G53,0)</f>
        <v>0</v>
      </c>
      <c r="BB53" s="262">
        <f>IF(AZ53=2,G53,0)</f>
        <v>0</v>
      </c>
      <c r="BC53" s="262">
        <f>IF(AZ53=3,G53,0)</f>
        <v>0</v>
      </c>
      <c r="BD53" s="262">
        <f>IF(AZ53=4,G53,0)</f>
        <v>0</v>
      </c>
      <c r="BE53" s="262">
        <f>IF(AZ53=5,G53,0)</f>
        <v>0</v>
      </c>
      <c r="CA53" s="293">
        <v>1</v>
      </c>
      <c r="CB53" s="293">
        <v>1</v>
      </c>
    </row>
    <row r="54" spans="1:80" x14ac:dyDescent="0.2">
      <c r="A54" s="302"/>
      <c r="B54" s="303"/>
      <c r="C54" s="304" t="s">
        <v>1381</v>
      </c>
      <c r="D54" s="305"/>
      <c r="E54" s="305"/>
      <c r="F54" s="305"/>
      <c r="G54" s="306"/>
      <c r="I54" s="307"/>
      <c r="K54" s="307"/>
      <c r="L54" s="308" t="s">
        <v>1381</v>
      </c>
      <c r="O54" s="293">
        <v>3</v>
      </c>
    </row>
    <row r="55" spans="1:80" x14ac:dyDescent="0.2">
      <c r="A55" s="302"/>
      <c r="B55" s="309"/>
      <c r="C55" s="310" t="s">
        <v>1382</v>
      </c>
      <c r="D55" s="311"/>
      <c r="E55" s="312">
        <v>16</v>
      </c>
      <c r="F55" s="313"/>
      <c r="G55" s="314"/>
      <c r="H55" s="315"/>
      <c r="I55" s="307"/>
      <c r="J55" s="316"/>
      <c r="K55" s="307"/>
      <c r="M55" s="308" t="s">
        <v>1382</v>
      </c>
      <c r="O55" s="293"/>
    </row>
    <row r="56" spans="1:80" x14ac:dyDescent="0.2">
      <c r="A56" s="294">
        <v>17</v>
      </c>
      <c r="B56" s="295" t="s">
        <v>1383</v>
      </c>
      <c r="C56" s="296" t="s">
        <v>1384</v>
      </c>
      <c r="D56" s="297" t="s">
        <v>265</v>
      </c>
      <c r="E56" s="298">
        <v>6</v>
      </c>
      <c r="F56" s="298">
        <v>0</v>
      </c>
      <c r="G56" s="299">
        <f>E56*F56</f>
        <v>0</v>
      </c>
      <c r="H56" s="300">
        <v>3.637E-2</v>
      </c>
      <c r="I56" s="301">
        <f>E56*H56</f>
        <v>0.21822</v>
      </c>
      <c r="J56" s="300">
        <v>0</v>
      </c>
      <c r="K56" s="301">
        <f>E56*J56</f>
        <v>0</v>
      </c>
      <c r="O56" s="293">
        <v>2</v>
      </c>
      <c r="AA56" s="262">
        <v>1</v>
      </c>
      <c r="AB56" s="262">
        <v>1</v>
      </c>
      <c r="AC56" s="262">
        <v>1</v>
      </c>
      <c r="AZ56" s="262">
        <v>1</v>
      </c>
      <c r="BA56" s="262">
        <f>IF(AZ56=1,G56,0)</f>
        <v>0</v>
      </c>
      <c r="BB56" s="262">
        <f>IF(AZ56=2,G56,0)</f>
        <v>0</v>
      </c>
      <c r="BC56" s="262">
        <f>IF(AZ56=3,G56,0)</f>
        <v>0</v>
      </c>
      <c r="BD56" s="262">
        <f>IF(AZ56=4,G56,0)</f>
        <v>0</v>
      </c>
      <c r="BE56" s="262">
        <f>IF(AZ56=5,G56,0)</f>
        <v>0</v>
      </c>
      <c r="CA56" s="293">
        <v>1</v>
      </c>
      <c r="CB56" s="293">
        <v>1</v>
      </c>
    </row>
    <row r="57" spans="1:80" x14ac:dyDescent="0.2">
      <c r="A57" s="302"/>
      <c r="B57" s="303"/>
      <c r="C57" s="304" t="s">
        <v>1385</v>
      </c>
      <c r="D57" s="305"/>
      <c r="E57" s="305"/>
      <c r="F57" s="305"/>
      <c r="G57" s="306"/>
      <c r="I57" s="307"/>
      <c r="K57" s="307"/>
      <c r="L57" s="308" t="s">
        <v>1385</v>
      </c>
      <c r="O57" s="293">
        <v>3</v>
      </c>
    </row>
    <row r="58" spans="1:80" x14ac:dyDescent="0.2">
      <c r="A58" s="302"/>
      <c r="B58" s="309"/>
      <c r="C58" s="310" t="s">
        <v>709</v>
      </c>
      <c r="D58" s="311"/>
      <c r="E58" s="312">
        <v>6</v>
      </c>
      <c r="F58" s="313"/>
      <c r="G58" s="314"/>
      <c r="H58" s="315"/>
      <c r="I58" s="307"/>
      <c r="J58" s="316"/>
      <c r="K58" s="307"/>
      <c r="M58" s="308">
        <v>6</v>
      </c>
      <c r="O58" s="293"/>
    </row>
    <row r="59" spans="1:80" x14ac:dyDescent="0.2">
      <c r="A59" s="294">
        <v>18</v>
      </c>
      <c r="B59" s="295" t="s">
        <v>1386</v>
      </c>
      <c r="C59" s="296" t="s">
        <v>1387</v>
      </c>
      <c r="D59" s="297" t="s">
        <v>265</v>
      </c>
      <c r="E59" s="298">
        <v>6</v>
      </c>
      <c r="F59" s="298">
        <v>0</v>
      </c>
      <c r="G59" s="299">
        <f>E59*F59</f>
        <v>0</v>
      </c>
      <c r="H59" s="300">
        <v>4.5289999999999997E-2</v>
      </c>
      <c r="I59" s="301">
        <f>E59*H59</f>
        <v>0.27173999999999998</v>
      </c>
      <c r="J59" s="300">
        <v>0</v>
      </c>
      <c r="K59" s="301">
        <f>E59*J59</f>
        <v>0</v>
      </c>
      <c r="O59" s="293">
        <v>2</v>
      </c>
      <c r="AA59" s="262">
        <v>1</v>
      </c>
      <c r="AB59" s="262">
        <v>1</v>
      </c>
      <c r="AC59" s="262">
        <v>1</v>
      </c>
      <c r="AZ59" s="262">
        <v>1</v>
      </c>
      <c r="BA59" s="262">
        <f>IF(AZ59=1,G59,0)</f>
        <v>0</v>
      </c>
      <c r="BB59" s="262">
        <f>IF(AZ59=2,G59,0)</f>
        <v>0</v>
      </c>
      <c r="BC59" s="262">
        <f>IF(AZ59=3,G59,0)</f>
        <v>0</v>
      </c>
      <c r="BD59" s="262">
        <f>IF(AZ59=4,G59,0)</f>
        <v>0</v>
      </c>
      <c r="BE59" s="262">
        <f>IF(AZ59=5,G59,0)</f>
        <v>0</v>
      </c>
      <c r="CA59" s="293">
        <v>1</v>
      </c>
      <c r="CB59" s="293">
        <v>1</v>
      </c>
    </row>
    <row r="60" spans="1:80" x14ac:dyDescent="0.2">
      <c r="A60" s="302"/>
      <c r="B60" s="309"/>
      <c r="C60" s="310" t="s">
        <v>1388</v>
      </c>
      <c r="D60" s="311"/>
      <c r="E60" s="312">
        <v>6</v>
      </c>
      <c r="F60" s="313"/>
      <c r="G60" s="314"/>
      <c r="H60" s="315"/>
      <c r="I60" s="307"/>
      <c r="J60" s="316"/>
      <c r="K60" s="307"/>
      <c r="M60" s="308" t="s">
        <v>1388</v>
      </c>
      <c r="O60" s="293"/>
    </row>
    <row r="61" spans="1:80" x14ac:dyDescent="0.2">
      <c r="A61" s="294">
        <v>19</v>
      </c>
      <c r="B61" s="295" t="s">
        <v>1389</v>
      </c>
      <c r="C61" s="296" t="s">
        <v>1390</v>
      </c>
      <c r="D61" s="297" t="s">
        <v>265</v>
      </c>
      <c r="E61" s="298">
        <v>9</v>
      </c>
      <c r="F61" s="298">
        <v>0</v>
      </c>
      <c r="G61" s="299">
        <f>E61*F61</f>
        <v>0</v>
      </c>
      <c r="H61" s="300">
        <v>8.9990000000000001E-2</v>
      </c>
      <c r="I61" s="301">
        <f>E61*H61</f>
        <v>0.80991000000000002</v>
      </c>
      <c r="J61" s="300">
        <v>0</v>
      </c>
      <c r="K61" s="301">
        <f>E61*J61</f>
        <v>0</v>
      </c>
      <c r="O61" s="293">
        <v>2</v>
      </c>
      <c r="AA61" s="262">
        <v>1</v>
      </c>
      <c r="AB61" s="262">
        <v>1</v>
      </c>
      <c r="AC61" s="262">
        <v>1</v>
      </c>
      <c r="AZ61" s="262">
        <v>1</v>
      </c>
      <c r="BA61" s="262">
        <f>IF(AZ61=1,G61,0)</f>
        <v>0</v>
      </c>
      <c r="BB61" s="262">
        <f>IF(AZ61=2,G61,0)</f>
        <v>0</v>
      </c>
      <c r="BC61" s="262">
        <f>IF(AZ61=3,G61,0)</f>
        <v>0</v>
      </c>
      <c r="BD61" s="262">
        <f>IF(AZ61=4,G61,0)</f>
        <v>0</v>
      </c>
      <c r="BE61" s="262">
        <f>IF(AZ61=5,G61,0)</f>
        <v>0</v>
      </c>
      <c r="CA61" s="293">
        <v>1</v>
      </c>
      <c r="CB61" s="293">
        <v>1</v>
      </c>
    </row>
    <row r="62" spans="1:80" x14ac:dyDescent="0.2">
      <c r="A62" s="302"/>
      <c r="B62" s="309"/>
      <c r="C62" s="310" t="s">
        <v>1391</v>
      </c>
      <c r="D62" s="311"/>
      <c r="E62" s="312">
        <v>9</v>
      </c>
      <c r="F62" s="313"/>
      <c r="G62" s="314"/>
      <c r="H62" s="315"/>
      <c r="I62" s="307"/>
      <c r="J62" s="316"/>
      <c r="K62" s="307"/>
      <c r="M62" s="308" t="s">
        <v>1391</v>
      </c>
      <c r="O62" s="293"/>
    </row>
    <row r="63" spans="1:80" x14ac:dyDescent="0.2">
      <c r="A63" s="317"/>
      <c r="B63" s="318" t="s">
        <v>101</v>
      </c>
      <c r="C63" s="319" t="s">
        <v>791</v>
      </c>
      <c r="D63" s="320"/>
      <c r="E63" s="321"/>
      <c r="F63" s="322"/>
      <c r="G63" s="323">
        <f>SUM(G47:G62)</f>
        <v>0</v>
      </c>
      <c r="H63" s="324"/>
      <c r="I63" s="325">
        <f>SUM(I47:I62)</f>
        <v>28.218922999999997</v>
      </c>
      <c r="J63" s="324"/>
      <c r="K63" s="325">
        <f>SUM(K47:K62)</f>
        <v>0</v>
      </c>
      <c r="O63" s="293">
        <v>4</v>
      </c>
      <c r="BA63" s="326">
        <f>SUM(BA47:BA62)</f>
        <v>0</v>
      </c>
      <c r="BB63" s="326">
        <f>SUM(BB47:BB62)</f>
        <v>0</v>
      </c>
      <c r="BC63" s="326">
        <f>SUM(BC47:BC62)</f>
        <v>0</v>
      </c>
      <c r="BD63" s="326">
        <f>SUM(BD47:BD62)</f>
        <v>0</v>
      </c>
      <c r="BE63" s="326">
        <f>SUM(BE47:BE62)</f>
        <v>0</v>
      </c>
    </row>
    <row r="64" spans="1:80" x14ac:dyDescent="0.2">
      <c r="A64" s="283" t="s">
        <v>97</v>
      </c>
      <c r="B64" s="284" t="s">
        <v>1392</v>
      </c>
      <c r="C64" s="285" t="s">
        <v>1393</v>
      </c>
      <c r="D64" s="286"/>
      <c r="E64" s="287"/>
      <c r="F64" s="287"/>
      <c r="G64" s="288"/>
      <c r="H64" s="289"/>
      <c r="I64" s="290"/>
      <c r="J64" s="291"/>
      <c r="K64" s="292"/>
      <c r="O64" s="293">
        <v>1</v>
      </c>
    </row>
    <row r="65" spans="1:80" x14ac:dyDescent="0.2">
      <c r="A65" s="294">
        <v>20</v>
      </c>
      <c r="B65" s="295" t="s">
        <v>1395</v>
      </c>
      <c r="C65" s="296" t="s">
        <v>1396</v>
      </c>
      <c r="D65" s="297" t="s">
        <v>195</v>
      </c>
      <c r="E65" s="298">
        <v>37.664999999999999</v>
      </c>
      <c r="F65" s="298">
        <v>0</v>
      </c>
      <c r="G65" s="299">
        <f>E65*F65</f>
        <v>0</v>
      </c>
      <c r="H65" s="300">
        <v>1.8460000000000001E-2</v>
      </c>
      <c r="I65" s="301">
        <f>E65*H65</f>
        <v>0.69529589999999997</v>
      </c>
      <c r="J65" s="300">
        <v>0</v>
      </c>
      <c r="K65" s="301">
        <f>E65*J65</f>
        <v>0</v>
      </c>
      <c r="O65" s="293">
        <v>2</v>
      </c>
      <c r="AA65" s="262">
        <v>1</v>
      </c>
      <c r="AB65" s="262">
        <v>1</v>
      </c>
      <c r="AC65" s="262">
        <v>1</v>
      </c>
      <c r="AZ65" s="262">
        <v>1</v>
      </c>
      <c r="BA65" s="262">
        <f>IF(AZ65=1,G65,0)</f>
        <v>0</v>
      </c>
      <c r="BB65" s="262">
        <f>IF(AZ65=2,G65,0)</f>
        <v>0</v>
      </c>
      <c r="BC65" s="262">
        <f>IF(AZ65=3,G65,0)</f>
        <v>0</v>
      </c>
      <c r="BD65" s="262">
        <f>IF(AZ65=4,G65,0)</f>
        <v>0</v>
      </c>
      <c r="BE65" s="262">
        <f>IF(AZ65=5,G65,0)</f>
        <v>0</v>
      </c>
      <c r="CA65" s="293">
        <v>1</v>
      </c>
      <c r="CB65" s="293">
        <v>1</v>
      </c>
    </row>
    <row r="66" spans="1:80" ht="22.5" x14ac:dyDescent="0.2">
      <c r="A66" s="302"/>
      <c r="B66" s="303"/>
      <c r="C66" s="304" t="s">
        <v>1397</v>
      </c>
      <c r="D66" s="305"/>
      <c r="E66" s="305"/>
      <c r="F66" s="305"/>
      <c r="G66" s="306"/>
      <c r="I66" s="307"/>
      <c r="K66" s="307"/>
      <c r="L66" s="308" t="s">
        <v>1397</v>
      </c>
      <c r="O66" s="293">
        <v>3</v>
      </c>
    </row>
    <row r="67" spans="1:80" x14ac:dyDescent="0.2">
      <c r="A67" s="302"/>
      <c r="B67" s="303"/>
      <c r="C67" s="304" t="s">
        <v>1398</v>
      </c>
      <c r="D67" s="305"/>
      <c r="E67" s="305"/>
      <c r="F67" s="305"/>
      <c r="G67" s="306"/>
      <c r="I67" s="307"/>
      <c r="K67" s="307"/>
      <c r="L67" s="308" t="s">
        <v>1398</v>
      </c>
      <c r="O67" s="293">
        <v>3</v>
      </c>
    </row>
    <row r="68" spans="1:80" x14ac:dyDescent="0.2">
      <c r="A68" s="302"/>
      <c r="B68" s="303"/>
      <c r="C68" s="304"/>
      <c r="D68" s="305"/>
      <c r="E68" s="305"/>
      <c r="F68" s="305"/>
      <c r="G68" s="306"/>
      <c r="I68" s="307"/>
      <c r="K68" s="307"/>
      <c r="L68" s="308"/>
      <c r="O68" s="293">
        <v>3</v>
      </c>
    </row>
    <row r="69" spans="1:80" x14ac:dyDescent="0.2">
      <c r="A69" s="302"/>
      <c r="B69" s="309"/>
      <c r="C69" s="310" t="s">
        <v>1399</v>
      </c>
      <c r="D69" s="311"/>
      <c r="E69" s="312">
        <v>37.664999999999999</v>
      </c>
      <c r="F69" s="313"/>
      <c r="G69" s="314"/>
      <c r="H69" s="315"/>
      <c r="I69" s="307"/>
      <c r="J69" s="316"/>
      <c r="K69" s="307"/>
      <c r="M69" s="308" t="s">
        <v>1399</v>
      </c>
      <c r="O69" s="293"/>
    </row>
    <row r="70" spans="1:80" x14ac:dyDescent="0.2">
      <c r="A70" s="317"/>
      <c r="B70" s="318" t="s">
        <v>101</v>
      </c>
      <c r="C70" s="319" t="s">
        <v>1394</v>
      </c>
      <c r="D70" s="320"/>
      <c r="E70" s="321"/>
      <c r="F70" s="322"/>
      <c r="G70" s="323">
        <f>SUM(G64:G69)</f>
        <v>0</v>
      </c>
      <c r="H70" s="324"/>
      <c r="I70" s="325">
        <f>SUM(I64:I69)</f>
        <v>0.69529589999999997</v>
      </c>
      <c r="J70" s="324"/>
      <c r="K70" s="325">
        <f>SUM(K64:K69)</f>
        <v>0</v>
      </c>
      <c r="O70" s="293">
        <v>4</v>
      </c>
      <c r="BA70" s="326">
        <f>SUM(BA64:BA69)</f>
        <v>0</v>
      </c>
      <c r="BB70" s="326">
        <f>SUM(BB64:BB69)</f>
        <v>0</v>
      </c>
      <c r="BC70" s="326">
        <f>SUM(BC64:BC69)</f>
        <v>0</v>
      </c>
      <c r="BD70" s="326">
        <f>SUM(BD64:BD69)</f>
        <v>0</v>
      </c>
      <c r="BE70" s="326">
        <f>SUM(BE64:BE69)</f>
        <v>0</v>
      </c>
    </row>
    <row r="71" spans="1:80" x14ac:dyDescent="0.2">
      <c r="A71" s="283" t="s">
        <v>97</v>
      </c>
      <c r="B71" s="284" t="s">
        <v>309</v>
      </c>
      <c r="C71" s="285" t="s">
        <v>807</v>
      </c>
      <c r="D71" s="286"/>
      <c r="E71" s="287"/>
      <c r="F71" s="287"/>
      <c r="G71" s="288"/>
      <c r="H71" s="289"/>
      <c r="I71" s="290"/>
      <c r="J71" s="291"/>
      <c r="K71" s="292"/>
      <c r="O71" s="293">
        <v>1</v>
      </c>
    </row>
    <row r="72" spans="1:80" x14ac:dyDescent="0.2">
      <c r="A72" s="294">
        <v>21</v>
      </c>
      <c r="B72" s="295" t="s">
        <v>1400</v>
      </c>
      <c r="C72" s="296" t="s">
        <v>1401</v>
      </c>
      <c r="D72" s="297" t="s">
        <v>233</v>
      </c>
      <c r="E72" s="298">
        <v>1.29</v>
      </c>
      <c r="F72" s="298">
        <v>0</v>
      </c>
      <c r="G72" s="299">
        <f>E72*F72</f>
        <v>0</v>
      </c>
      <c r="H72" s="300">
        <v>2.5251100000000002</v>
      </c>
      <c r="I72" s="301">
        <f>E72*H72</f>
        <v>3.2573919000000005</v>
      </c>
      <c r="J72" s="300">
        <v>0</v>
      </c>
      <c r="K72" s="301">
        <f>E72*J72</f>
        <v>0</v>
      </c>
      <c r="O72" s="293">
        <v>2</v>
      </c>
      <c r="AA72" s="262">
        <v>1</v>
      </c>
      <c r="AB72" s="262">
        <v>1</v>
      </c>
      <c r="AC72" s="262">
        <v>1</v>
      </c>
      <c r="AZ72" s="262">
        <v>1</v>
      </c>
      <c r="BA72" s="262">
        <f>IF(AZ72=1,G72,0)</f>
        <v>0</v>
      </c>
      <c r="BB72" s="262">
        <f>IF(AZ72=2,G72,0)</f>
        <v>0</v>
      </c>
      <c r="BC72" s="262">
        <f>IF(AZ72=3,G72,0)</f>
        <v>0</v>
      </c>
      <c r="BD72" s="262">
        <f>IF(AZ72=4,G72,0)</f>
        <v>0</v>
      </c>
      <c r="BE72" s="262">
        <f>IF(AZ72=5,G72,0)</f>
        <v>0</v>
      </c>
      <c r="CA72" s="293">
        <v>1</v>
      </c>
      <c r="CB72" s="293">
        <v>1</v>
      </c>
    </row>
    <row r="73" spans="1:80" x14ac:dyDescent="0.2">
      <c r="A73" s="302"/>
      <c r="B73" s="303"/>
      <c r="C73" s="304" t="s">
        <v>1402</v>
      </c>
      <c r="D73" s="305"/>
      <c r="E73" s="305"/>
      <c r="F73" s="305"/>
      <c r="G73" s="306"/>
      <c r="I73" s="307"/>
      <c r="K73" s="307"/>
      <c r="L73" s="308" t="s">
        <v>1402</v>
      </c>
      <c r="O73" s="293">
        <v>3</v>
      </c>
    </row>
    <row r="74" spans="1:80" x14ac:dyDescent="0.2">
      <c r="A74" s="302"/>
      <c r="B74" s="309"/>
      <c r="C74" s="310" t="s">
        <v>1403</v>
      </c>
      <c r="D74" s="311"/>
      <c r="E74" s="312">
        <v>1.29</v>
      </c>
      <c r="F74" s="313"/>
      <c r="G74" s="314"/>
      <c r="H74" s="315"/>
      <c r="I74" s="307"/>
      <c r="J74" s="316"/>
      <c r="K74" s="307"/>
      <c r="M74" s="308" t="s">
        <v>1403</v>
      </c>
      <c r="O74" s="293"/>
    </row>
    <row r="75" spans="1:80" x14ac:dyDescent="0.2">
      <c r="A75" s="294">
        <v>22</v>
      </c>
      <c r="B75" s="295" t="s">
        <v>1404</v>
      </c>
      <c r="C75" s="296" t="s">
        <v>1405</v>
      </c>
      <c r="D75" s="297" t="s">
        <v>195</v>
      </c>
      <c r="E75" s="298">
        <v>10.32</v>
      </c>
      <c r="F75" s="298">
        <v>0</v>
      </c>
      <c r="G75" s="299">
        <f>E75*F75</f>
        <v>0</v>
      </c>
      <c r="H75" s="300">
        <v>7.8200000000000006E-3</v>
      </c>
      <c r="I75" s="301">
        <f>E75*H75</f>
        <v>8.0702400000000007E-2</v>
      </c>
      <c r="J75" s="300">
        <v>0</v>
      </c>
      <c r="K75" s="301">
        <f>E75*J75</f>
        <v>0</v>
      </c>
      <c r="O75" s="293">
        <v>2</v>
      </c>
      <c r="AA75" s="262">
        <v>1</v>
      </c>
      <c r="AB75" s="262">
        <v>1</v>
      </c>
      <c r="AC75" s="262">
        <v>1</v>
      </c>
      <c r="AZ75" s="262">
        <v>1</v>
      </c>
      <c r="BA75" s="262">
        <f>IF(AZ75=1,G75,0)</f>
        <v>0</v>
      </c>
      <c r="BB75" s="262">
        <f>IF(AZ75=2,G75,0)</f>
        <v>0</v>
      </c>
      <c r="BC75" s="262">
        <f>IF(AZ75=3,G75,0)</f>
        <v>0</v>
      </c>
      <c r="BD75" s="262">
        <f>IF(AZ75=4,G75,0)</f>
        <v>0</v>
      </c>
      <c r="BE75" s="262">
        <f>IF(AZ75=5,G75,0)</f>
        <v>0</v>
      </c>
      <c r="CA75" s="293">
        <v>1</v>
      </c>
      <c r="CB75" s="293">
        <v>1</v>
      </c>
    </row>
    <row r="76" spans="1:80" x14ac:dyDescent="0.2">
      <c r="A76" s="302"/>
      <c r="B76" s="309"/>
      <c r="C76" s="310" t="s">
        <v>1406</v>
      </c>
      <c r="D76" s="311"/>
      <c r="E76" s="312">
        <v>10.32</v>
      </c>
      <c r="F76" s="313"/>
      <c r="G76" s="314"/>
      <c r="H76" s="315"/>
      <c r="I76" s="307"/>
      <c r="J76" s="316"/>
      <c r="K76" s="307"/>
      <c r="M76" s="308" t="s">
        <v>1406</v>
      </c>
      <c r="O76" s="293"/>
    </row>
    <row r="77" spans="1:80" x14ac:dyDescent="0.2">
      <c r="A77" s="294">
        <v>23</v>
      </c>
      <c r="B77" s="295" t="s">
        <v>1407</v>
      </c>
      <c r="C77" s="296" t="s">
        <v>1408</v>
      </c>
      <c r="D77" s="297" t="s">
        <v>195</v>
      </c>
      <c r="E77" s="298">
        <v>10.32</v>
      </c>
      <c r="F77" s="298">
        <v>0</v>
      </c>
      <c r="G77" s="299">
        <f>E77*F77</f>
        <v>0</v>
      </c>
      <c r="H77" s="300">
        <v>0</v>
      </c>
      <c r="I77" s="301">
        <f>E77*H77</f>
        <v>0</v>
      </c>
      <c r="J77" s="300">
        <v>0</v>
      </c>
      <c r="K77" s="301">
        <f>E77*J77</f>
        <v>0</v>
      </c>
      <c r="O77" s="293">
        <v>2</v>
      </c>
      <c r="AA77" s="262">
        <v>1</v>
      </c>
      <c r="AB77" s="262">
        <v>1</v>
      </c>
      <c r="AC77" s="262">
        <v>1</v>
      </c>
      <c r="AZ77" s="262">
        <v>1</v>
      </c>
      <c r="BA77" s="262">
        <f>IF(AZ77=1,G77,0)</f>
        <v>0</v>
      </c>
      <c r="BB77" s="262">
        <f>IF(AZ77=2,G77,0)</f>
        <v>0</v>
      </c>
      <c r="BC77" s="262">
        <f>IF(AZ77=3,G77,0)</f>
        <v>0</v>
      </c>
      <c r="BD77" s="262">
        <f>IF(AZ77=4,G77,0)</f>
        <v>0</v>
      </c>
      <c r="BE77" s="262">
        <f>IF(AZ77=5,G77,0)</f>
        <v>0</v>
      </c>
      <c r="CA77" s="293">
        <v>1</v>
      </c>
      <c r="CB77" s="293">
        <v>1</v>
      </c>
    </row>
    <row r="78" spans="1:80" x14ac:dyDescent="0.2">
      <c r="A78" s="302"/>
      <c r="B78" s="309"/>
      <c r="C78" s="310" t="s">
        <v>1406</v>
      </c>
      <c r="D78" s="311"/>
      <c r="E78" s="312">
        <v>10.32</v>
      </c>
      <c r="F78" s="313"/>
      <c r="G78" s="314"/>
      <c r="H78" s="315"/>
      <c r="I78" s="307"/>
      <c r="J78" s="316"/>
      <c r="K78" s="307"/>
      <c r="M78" s="308" t="s">
        <v>1406</v>
      </c>
      <c r="O78" s="293"/>
    </row>
    <row r="79" spans="1:80" x14ac:dyDescent="0.2">
      <c r="A79" s="294">
        <v>24</v>
      </c>
      <c r="B79" s="295" t="s">
        <v>1409</v>
      </c>
      <c r="C79" s="296" t="s">
        <v>1410</v>
      </c>
      <c r="D79" s="297" t="s">
        <v>227</v>
      </c>
      <c r="E79" s="298">
        <v>0.21659999999999999</v>
      </c>
      <c r="F79" s="298">
        <v>0</v>
      </c>
      <c r="G79" s="299">
        <f>E79*F79</f>
        <v>0</v>
      </c>
      <c r="H79" s="300">
        <v>1.0166500000000001</v>
      </c>
      <c r="I79" s="301">
        <f>E79*H79</f>
        <v>0.22020639</v>
      </c>
      <c r="J79" s="300">
        <v>0</v>
      </c>
      <c r="K79" s="301">
        <f>E79*J79</f>
        <v>0</v>
      </c>
      <c r="O79" s="293">
        <v>2</v>
      </c>
      <c r="AA79" s="262">
        <v>1</v>
      </c>
      <c r="AB79" s="262">
        <v>1</v>
      </c>
      <c r="AC79" s="262">
        <v>1</v>
      </c>
      <c r="AZ79" s="262">
        <v>1</v>
      </c>
      <c r="BA79" s="262">
        <f>IF(AZ79=1,G79,0)</f>
        <v>0</v>
      </c>
      <c r="BB79" s="262">
        <f>IF(AZ79=2,G79,0)</f>
        <v>0</v>
      </c>
      <c r="BC79" s="262">
        <f>IF(AZ79=3,G79,0)</f>
        <v>0</v>
      </c>
      <c r="BD79" s="262">
        <f>IF(AZ79=4,G79,0)</f>
        <v>0</v>
      </c>
      <c r="BE79" s="262">
        <f>IF(AZ79=5,G79,0)</f>
        <v>0</v>
      </c>
      <c r="CA79" s="293">
        <v>1</v>
      </c>
      <c r="CB79" s="293">
        <v>1</v>
      </c>
    </row>
    <row r="80" spans="1:80" x14ac:dyDescent="0.2">
      <c r="A80" s="302"/>
      <c r="B80" s="303"/>
      <c r="C80" s="304" t="s">
        <v>1411</v>
      </c>
      <c r="D80" s="305"/>
      <c r="E80" s="305"/>
      <c r="F80" s="305"/>
      <c r="G80" s="306"/>
      <c r="I80" s="307"/>
      <c r="K80" s="307"/>
      <c r="L80" s="308" t="s">
        <v>1411</v>
      </c>
      <c r="O80" s="293">
        <v>3</v>
      </c>
    </row>
    <row r="81" spans="1:80" x14ac:dyDescent="0.2">
      <c r="A81" s="302"/>
      <c r="B81" s="309"/>
      <c r="C81" s="310" t="s">
        <v>1412</v>
      </c>
      <c r="D81" s="311"/>
      <c r="E81" s="312">
        <v>0.18859999999999999</v>
      </c>
      <c r="F81" s="313"/>
      <c r="G81" s="314"/>
      <c r="H81" s="315"/>
      <c r="I81" s="307"/>
      <c r="J81" s="316"/>
      <c r="K81" s="307"/>
      <c r="M81" s="308" t="s">
        <v>1412</v>
      </c>
      <c r="O81" s="293"/>
    </row>
    <row r="82" spans="1:80" x14ac:dyDescent="0.2">
      <c r="A82" s="302"/>
      <c r="B82" s="309"/>
      <c r="C82" s="310" t="s">
        <v>1413</v>
      </c>
      <c r="D82" s="311"/>
      <c r="E82" s="312">
        <v>2.8000000000000001E-2</v>
      </c>
      <c r="F82" s="313"/>
      <c r="G82" s="314"/>
      <c r="H82" s="315"/>
      <c r="I82" s="307"/>
      <c r="J82" s="316"/>
      <c r="K82" s="307"/>
      <c r="M82" s="308" t="s">
        <v>1413</v>
      </c>
      <c r="O82" s="293"/>
    </row>
    <row r="83" spans="1:80" x14ac:dyDescent="0.2">
      <c r="A83" s="317"/>
      <c r="B83" s="318" t="s">
        <v>101</v>
      </c>
      <c r="C83" s="319" t="s">
        <v>808</v>
      </c>
      <c r="D83" s="320"/>
      <c r="E83" s="321"/>
      <c r="F83" s="322"/>
      <c r="G83" s="323">
        <f>SUM(G71:G82)</f>
        <v>0</v>
      </c>
      <c r="H83" s="324"/>
      <c r="I83" s="325">
        <f>SUM(I71:I82)</f>
        <v>3.5583006900000003</v>
      </c>
      <c r="J83" s="324"/>
      <c r="K83" s="325">
        <f>SUM(K71:K82)</f>
        <v>0</v>
      </c>
      <c r="O83" s="293">
        <v>4</v>
      </c>
      <c r="BA83" s="326">
        <f>SUM(BA71:BA82)</f>
        <v>0</v>
      </c>
      <c r="BB83" s="326">
        <f>SUM(BB71:BB82)</f>
        <v>0</v>
      </c>
      <c r="BC83" s="326">
        <f>SUM(BC71:BC82)</f>
        <v>0</v>
      </c>
      <c r="BD83" s="326">
        <f>SUM(BD71:BD82)</f>
        <v>0</v>
      </c>
      <c r="BE83" s="326">
        <f>SUM(BE71:BE82)</f>
        <v>0</v>
      </c>
    </row>
    <row r="84" spans="1:80" x14ac:dyDescent="0.2">
      <c r="A84" s="283" t="s">
        <v>97</v>
      </c>
      <c r="B84" s="284" t="s">
        <v>286</v>
      </c>
      <c r="C84" s="285" t="s">
        <v>287</v>
      </c>
      <c r="D84" s="286"/>
      <c r="E84" s="287"/>
      <c r="F84" s="287"/>
      <c r="G84" s="288"/>
      <c r="H84" s="289"/>
      <c r="I84" s="290"/>
      <c r="J84" s="291"/>
      <c r="K84" s="292"/>
      <c r="O84" s="293">
        <v>1</v>
      </c>
    </row>
    <row r="85" spans="1:80" x14ac:dyDescent="0.2">
      <c r="A85" s="294">
        <v>25</v>
      </c>
      <c r="B85" s="295" t="s">
        <v>1414</v>
      </c>
      <c r="C85" s="296" t="s">
        <v>1415</v>
      </c>
      <c r="D85" s="297" t="s">
        <v>202</v>
      </c>
      <c r="E85" s="298">
        <v>19</v>
      </c>
      <c r="F85" s="298">
        <v>0</v>
      </c>
      <c r="G85" s="299">
        <f>E85*F85</f>
        <v>0</v>
      </c>
      <c r="H85" s="300">
        <v>4.3099999999999996E-3</v>
      </c>
      <c r="I85" s="301">
        <f>E85*H85</f>
        <v>8.1889999999999991E-2</v>
      </c>
      <c r="J85" s="300">
        <v>0</v>
      </c>
      <c r="K85" s="301">
        <f>E85*J85</f>
        <v>0</v>
      </c>
      <c r="O85" s="293">
        <v>2</v>
      </c>
      <c r="AA85" s="262">
        <v>1</v>
      </c>
      <c r="AB85" s="262">
        <v>1</v>
      </c>
      <c r="AC85" s="262">
        <v>1</v>
      </c>
      <c r="AZ85" s="262">
        <v>1</v>
      </c>
      <c r="BA85" s="262">
        <f>IF(AZ85=1,G85,0)</f>
        <v>0</v>
      </c>
      <c r="BB85" s="262">
        <f>IF(AZ85=2,G85,0)</f>
        <v>0</v>
      </c>
      <c r="BC85" s="262">
        <f>IF(AZ85=3,G85,0)</f>
        <v>0</v>
      </c>
      <c r="BD85" s="262">
        <f>IF(AZ85=4,G85,0)</f>
        <v>0</v>
      </c>
      <c r="BE85" s="262">
        <f>IF(AZ85=5,G85,0)</f>
        <v>0</v>
      </c>
      <c r="CA85" s="293">
        <v>1</v>
      </c>
      <c r="CB85" s="293">
        <v>1</v>
      </c>
    </row>
    <row r="86" spans="1:80" x14ac:dyDescent="0.2">
      <c r="A86" s="302"/>
      <c r="B86" s="303"/>
      <c r="C86" s="304" t="s">
        <v>1416</v>
      </c>
      <c r="D86" s="305"/>
      <c r="E86" s="305"/>
      <c r="F86" s="305"/>
      <c r="G86" s="306"/>
      <c r="I86" s="307"/>
      <c r="K86" s="307"/>
      <c r="L86" s="308" t="s">
        <v>1416</v>
      </c>
      <c r="O86" s="293">
        <v>3</v>
      </c>
    </row>
    <row r="87" spans="1:80" x14ac:dyDescent="0.2">
      <c r="A87" s="302"/>
      <c r="B87" s="309"/>
      <c r="C87" s="310" t="s">
        <v>1417</v>
      </c>
      <c r="D87" s="311"/>
      <c r="E87" s="312">
        <v>7.2</v>
      </c>
      <c r="F87" s="313"/>
      <c r="G87" s="314"/>
      <c r="H87" s="315"/>
      <c r="I87" s="307"/>
      <c r="J87" s="316"/>
      <c r="K87" s="307"/>
      <c r="M87" s="308" t="s">
        <v>1417</v>
      </c>
      <c r="O87" s="293"/>
    </row>
    <row r="88" spans="1:80" x14ac:dyDescent="0.2">
      <c r="A88" s="302"/>
      <c r="B88" s="309"/>
      <c r="C88" s="310" t="s">
        <v>1418</v>
      </c>
      <c r="D88" s="311"/>
      <c r="E88" s="312">
        <v>5.2</v>
      </c>
      <c r="F88" s="313"/>
      <c r="G88" s="314"/>
      <c r="H88" s="315"/>
      <c r="I88" s="307"/>
      <c r="J88" s="316"/>
      <c r="K88" s="307"/>
      <c r="M88" s="308" t="s">
        <v>1418</v>
      </c>
      <c r="O88" s="293"/>
    </row>
    <row r="89" spans="1:80" x14ac:dyDescent="0.2">
      <c r="A89" s="302"/>
      <c r="B89" s="309"/>
      <c r="C89" s="310" t="s">
        <v>1419</v>
      </c>
      <c r="D89" s="311"/>
      <c r="E89" s="312">
        <v>6.6</v>
      </c>
      <c r="F89" s="313"/>
      <c r="G89" s="314"/>
      <c r="H89" s="315"/>
      <c r="I89" s="307"/>
      <c r="J89" s="316"/>
      <c r="K89" s="307"/>
      <c r="M89" s="308" t="s">
        <v>1419</v>
      </c>
      <c r="O89" s="293"/>
    </row>
    <row r="90" spans="1:80" x14ac:dyDescent="0.2">
      <c r="A90" s="294">
        <v>26</v>
      </c>
      <c r="B90" s="295" t="s">
        <v>1420</v>
      </c>
      <c r="C90" s="296" t="s">
        <v>1421</v>
      </c>
      <c r="D90" s="297" t="s">
        <v>195</v>
      </c>
      <c r="E90" s="298">
        <v>99.9</v>
      </c>
      <c r="F90" s="298">
        <v>0</v>
      </c>
      <c r="G90" s="299">
        <f>E90*F90</f>
        <v>0</v>
      </c>
      <c r="H90" s="300">
        <v>2.7980000000000001E-2</v>
      </c>
      <c r="I90" s="301">
        <f>E90*H90</f>
        <v>2.7952020000000002</v>
      </c>
      <c r="J90" s="300">
        <v>0</v>
      </c>
      <c r="K90" s="301">
        <f>E90*J90</f>
        <v>0</v>
      </c>
      <c r="O90" s="293">
        <v>2</v>
      </c>
      <c r="AA90" s="262">
        <v>1</v>
      </c>
      <c r="AB90" s="262">
        <v>1</v>
      </c>
      <c r="AC90" s="262">
        <v>1</v>
      </c>
      <c r="AZ90" s="262">
        <v>1</v>
      </c>
      <c r="BA90" s="262">
        <f>IF(AZ90=1,G90,0)</f>
        <v>0</v>
      </c>
      <c r="BB90" s="262">
        <f>IF(AZ90=2,G90,0)</f>
        <v>0</v>
      </c>
      <c r="BC90" s="262">
        <f>IF(AZ90=3,G90,0)</f>
        <v>0</v>
      </c>
      <c r="BD90" s="262">
        <f>IF(AZ90=4,G90,0)</f>
        <v>0</v>
      </c>
      <c r="BE90" s="262">
        <f>IF(AZ90=5,G90,0)</f>
        <v>0</v>
      </c>
      <c r="CA90" s="293">
        <v>1</v>
      </c>
      <c r="CB90" s="293">
        <v>1</v>
      </c>
    </row>
    <row r="91" spans="1:80" x14ac:dyDescent="0.2">
      <c r="A91" s="302"/>
      <c r="B91" s="309"/>
      <c r="C91" s="310" t="s">
        <v>1422</v>
      </c>
      <c r="D91" s="311"/>
      <c r="E91" s="312">
        <v>99.9</v>
      </c>
      <c r="F91" s="313"/>
      <c r="G91" s="314"/>
      <c r="H91" s="315"/>
      <c r="I91" s="307"/>
      <c r="J91" s="316"/>
      <c r="K91" s="307"/>
      <c r="M91" s="308" t="s">
        <v>1422</v>
      </c>
      <c r="O91" s="293"/>
    </row>
    <row r="92" spans="1:80" x14ac:dyDescent="0.2">
      <c r="A92" s="294">
        <v>27</v>
      </c>
      <c r="B92" s="295" t="s">
        <v>1423</v>
      </c>
      <c r="C92" s="296" t="s">
        <v>1424</v>
      </c>
      <c r="D92" s="297" t="s">
        <v>195</v>
      </c>
      <c r="E92" s="298">
        <v>99.9</v>
      </c>
      <c r="F92" s="298">
        <v>0</v>
      </c>
      <c r="G92" s="299">
        <f>E92*F92</f>
        <v>0</v>
      </c>
      <c r="H92" s="300">
        <v>8.0000000000000007E-5</v>
      </c>
      <c r="I92" s="301">
        <f>E92*H92</f>
        <v>7.9920000000000008E-3</v>
      </c>
      <c r="J92" s="300">
        <v>0</v>
      </c>
      <c r="K92" s="301">
        <f>E92*J92</f>
        <v>0</v>
      </c>
      <c r="O92" s="293">
        <v>2</v>
      </c>
      <c r="AA92" s="262">
        <v>1</v>
      </c>
      <c r="AB92" s="262">
        <v>1</v>
      </c>
      <c r="AC92" s="262">
        <v>1</v>
      </c>
      <c r="AZ92" s="262">
        <v>1</v>
      </c>
      <c r="BA92" s="262">
        <f>IF(AZ92=1,G92,0)</f>
        <v>0</v>
      </c>
      <c r="BB92" s="262">
        <f>IF(AZ92=2,G92,0)</f>
        <v>0</v>
      </c>
      <c r="BC92" s="262">
        <f>IF(AZ92=3,G92,0)</f>
        <v>0</v>
      </c>
      <c r="BD92" s="262">
        <f>IF(AZ92=4,G92,0)</f>
        <v>0</v>
      </c>
      <c r="BE92" s="262">
        <f>IF(AZ92=5,G92,0)</f>
        <v>0</v>
      </c>
      <c r="CA92" s="293">
        <v>1</v>
      </c>
      <c r="CB92" s="293">
        <v>1</v>
      </c>
    </row>
    <row r="93" spans="1:80" x14ac:dyDescent="0.2">
      <c r="A93" s="302"/>
      <c r="B93" s="309"/>
      <c r="C93" s="310" t="s">
        <v>1422</v>
      </c>
      <c r="D93" s="311"/>
      <c r="E93" s="312">
        <v>99.9</v>
      </c>
      <c r="F93" s="313"/>
      <c r="G93" s="314"/>
      <c r="H93" s="315"/>
      <c r="I93" s="307"/>
      <c r="J93" s="316"/>
      <c r="K93" s="307"/>
      <c r="M93" s="308" t="s">
        <v>1422</v>
      </c>
      <c r="O93" s="293"/>
    </row>
    <row r="94" spans="1:80" x14ac:dyDescent="0.2">
      <c r="A94" s="294">
        <v>28</v>
      </c>
      <c r="B94" s="295" t="s">
        <v>1425</v>
      </c>
      <c r="C94" s="296" t="s">
        <v>1426</v>
      </c>
      <c r="D94" s="297" t="s">
        <v>202</v>
      </c>
      <c r="E94" s="298">
        <v>4</v>
      </c>
      <c r="F94" s="298">
        <v>0</v>
      </c>
      <c r="G94" s="299">
        <f>E94*F94</f>
        <v>0</v>
      </c>
      <c r="H94" s="300">
        <v>4.6000000000000001E-4</v>
      </c>
      <c r="I94" s="301">
        <f>E94*H94</f>
        <v>1.8400000000000001E-3</v>
      </c>
      <c r="J94" s="300">
        <v>0</v>
      </c>
      <c r="K94" s="301">
        <f>E94*J94</f>
        <v>0</v>
      </c>
      <c r="O94" s="293">
        <v>2</v>
      </c>
      <c r="AA94" s="262">
        <v>1</v>
      </c>
      <c r="AB94" s="262">
        <v>1</v>
      </c>
      <c r="AC94" s="262">
        <v>1</v>
      </c>
      <c r="AZ94" s="262">
        <v>1</v>
      </c>
      <c r="BA94" s="262">
        <f>IF(AZ94=1,G94,0)</f>
        <v>0</v>
      </c>
      <c r="BB94" s="262">
        <f>IF(AZ94=2,G94,0)</f>
        <v>0</v>
      </c>
      <c r="BC94" s="262">
        <f>IF(AZ94=3,G94,0)</f>
        <v>0</v>
      </c>
      <c r="BD94" s="262">
        <f>IF(AZ94=4,G94,0)</f>
        <v>0</v>
      </c>
      <c r="BE94" s="262">
        <f>IF(AZ94=5,G94,0)</f>
        <v>0</v>
      </c>
      <c r="CA94" s="293">
        <v>1</v>
      </c>
      <c r="CB94" s="293">
        <v>1</v>
      </c>
    </row>
    <row r="95" spans="1:80" x14ac:dyDescent="0.2">
      <c r="A95" s="302"/>
      <c r="B95" s="309"/>
      <c r="C95" s="310" t="s">
        <v>1427</v>
      </c>
      <c r="D95" s="311"/>
      <c r="E95" s="312">
        <v>4</v>
      </c>
      <c r="F95" s="313"/>
      <c r="G95" s="314"/>
      <c r="H95" s="315"/>
      <c r="I95" s="307"/>
      <c r="J95" s="316"/>
      <c r="K95" s="307"/>
      <c r="M95" s="308" t="s">
        <v>1427</v>
      </c>
      <c r="O95" s="293"/>
    </row>
    <row r="96" spans="1:80" x14ac:dyDescent="0.2">
      <c r="A96" s="317"/>
      <c r="B96" s="318" t="s">
        <v>101</v>
      </c>
      <c r="C96" s="319" t="s">
        <v>288</v>
      </c>
      <c r="D96" s="320"/>
      <c r="E96" s="321"/>
      <c r="F96" s="322"/>
      <c r="G96" s="323">
        <f>SUM(G84:G95)</f>
        <v>0</v>
      </c>
      <c r="H96" s="324"/>
      <c r="I96" s="325">
        <f>SUM(I84:I95)</f>
        <v>2.8869240000000005</v>
      </c>
      <c r="J96" s="324"/>
      <c r="K96" s="325">
        <f>SUM(K84:K95)</f>
        <v>0</v>
      </c>
      <c r="O96" s="293">
        <v>4</v>
      </c>
      <c r="BA96" s="326">
        <f>SUM(BA84:BA95)</f>
        <v>0</v>
      </c>
      <c r="BB96" s="326">
        <f>SUM(BB84:BB95)</f>
        <v>0</v>
      </c>
      <c r="BC96" s="326">
        <f>SUM(BC84:BC95)</f>
        <v>0</v>
      </c>
      <c r="BD96" s="326">
        <f>SUM(BD84:BD95)</f>
        <v>0</v>
      </c>
      <c r="BE96" s="326">
        <f>SUM(BE84:BE95)</f>
        <v>0</v>
      </c>
    </row>
    <row r="97" spans="1:80" x14ac:dyDescent="0.2">
      <c r="A97" s="283" t="s">
        <v>97</v>
      </c>
      <c r="B97" s="284" t="s">
        <v>846</v>
      </c>
      <c r="C97" s="285" t="s">
        <v>847</v>
      </c>
      <c r="D97" s="286"/>
      <c r="E97" s="287"/>
      <c r="F97" s="287"/>
      <c r="G97" s="288"/>
      <c r="H97" s="289"/>
      <c r="I97" s="290"/>
      <c r="J97" s="291"/>
      <c r="K97" s="292"/>
      <c r="O97" s="293">
        <v>1</v>
      </c>
    </row>
    <row r="98" spans="1:80" x14ac:dyDescent="0.2">
      <c r="A98" s="294">
        <v>29</v>
      </c>
      <c r="B98" s="295" t="s">
        <v>1428</v>
      </c>
      <c r="C98" s="296" t="s">
        <v>1429</v>
      </c>
      <c r="D98" s="297" t="s">
        <v>195</v>
      </c>
      <c r="E98" s="298">
        <v>9.4</v>
      </c>
      <c r="F98" s="298">
        <v>0</v>
      </c>
      <c r="G98" s="299">
        <f>E98*F98</f>
        <v>0</v>
      </c>
      <c r="H98" s="300">
        <v>4.0000000000000003E-5</v>
      </c>
      <c r="I98" s="301">
        <f>E98*H98</f>
        <v>3.7600000000000003E-4</v>
      </c>
      <c r="J98" s="300">
        <v>0</v>
      </c>
      <c r="K98" s="301">
        <f>E98*J98</f>
        <v>0</v>
      </c>
      <c r="O98" s="293">
        <v>2</v>
      </c>
      <c r="AA98" s="262">
        <v>1</v>
      </c>
      <c r="AB98" s="262">
        <v>1</v>
      </c>
      <c r="AC98" s="262">
        <v>1</v>
      </c>
      <c r="AZ98" s="262">
        <v>1</v>
      </c>
      <c r="BA98" s="262">
        <f>IF(AZ98=1,G98,0)</f>
        <v>0</v>
      </c>
      <c r="BB98" s="262">
        <f>IF(AZ98=2,G98,0)</f>
        <v>0</v>
      </c>
      <c r="BC98" s="262">
        <f>IF(AZ98=3,G98,0)</f>
        <v>0</v>
      </c>
      <c r="BD98" s="262">
        <f>IF(AZ98=4,G98,0)</f>
        <v>0</v>
      </c>
      <c r="BE98" s="262">
        <f>IF(AZ98=5,G98,0)</f>
        <v>0</v>
      </c>
      <c r="CA98" s="293">
        <v>1</v>
      </c>
      <c r="CB98" s="293">
        <v>1</v>
      </c>
    </row>
    <row r="99" spans="1:80" x14ac:dyDescent="0.2">
      <c r="A99" s="302"/>
      <c r="B99" s="303"/>
      <c r="C99" s="304" t="s">
        <v>1430</v>
      </c>
      <c r="D99" s="305"/>
      <c r="E99" s="305"/>
      <c r="F99" s="305"/>
      <c r="G99" s="306"/>
      <c r="I99" s="307"/>
      <c r="K99" s="307"/>
      <c r="L99" s="308" t="s">
        <v>1430</v>
      </c>
      <c r="O99" s="293">
        <v>3</v>
      </c>
    </row>
    <row r="100" spans="1:80" x14ac:dyDescent="0.2">
      <c r="A100" s="302"/>
      <c r="B100" s="309"/>
      <c r="C100" s="310" t="s">
        <v>1431</v>
      </c>
      <c r="D100" s="311"/>
      <c r="E100" s="312">
        <v>9.4</v>
      </c>
      <c r="F100" s="313"/>
      <c r="G100" s="314"/>
      <c r="H100" s="315"/>
      <c r="I100" s="307"/>
      <c r="J100" s="316"/>
      <c r="K100" s="307"/>
      <c r="M100" s="308" t="s">
        <v>1431</v>
      </c>
      <c r="O100" s="293"/>
    </row>
    <row r="101" spans="1:80" x14ac:dyDescent="0.2">
      <c r="A101" s="294">
        <v>30</v>
      </c>
      <c r="B101" s="295" t="s">
        <v>1432</v>
      </c>
      <c r="C101" s="296" t="s">
        <v>1433</v>
      </c>
      <c r="D101" s="297" t="s">
        <v>195</v>
      </c>
      <c r="E101" s="298">
        <v>16.100000000000001</v>
      </c>
      <c r="F101" s="298">
        <v>0</v>
      </c>
      <c r="G101" s="299">
        <f>E101*F101</f>
        <v>0</v>
      </c>
      <c r="H101" s="300">
        <v>4.8169999999999998E-2</v>
      </c>
      <c r="I101" s="301">
        <f>E101*H101</f>
        <v>0.77553700000000003</v>
      </c>
      <c r="J101" s="300">
        <v>0</v>
      </c>
      <c r="K101" s="301">
        <f>E101*J101</f>
        <v>0</v>
      </c>
      <c r="O101" s="293">
        <v>2</v>
      </c>
      <c r="AA101" s="262">
        <v>1</v>
      </c>
      <c r="AB101" s="262">
        <v>1</v>
      </c>
      <c r="AC101" s="262">
        <v>1</v>
      </c>
      <c r="AZ101" s="262">
        <v>1</v>
      </c>
      <c r="BA101" s="262">
        <f>IF(AZ101=1,G101,0)</f>
        <v>0</v>
      </c>
      <c r="BB101" s="262">
        <f>IF(AZ101=2,G101,0)</f>
        <v>0</v>
      </c>
      <c r="BC101" s="262">
        <f>IF(AZ101=3,G101,0)</f>
        <v>0</v>
      </c>
      <c r="BD101" s="262">
        <f>IF(AZ101=4,G101,0)</f>
        <v>0</v>
      </c>
      <c r="BE101" s="262">
        <f>IF(AZ101=5,G101,0)</f>
        <v>0</v>
      </c>
      <c r="CA101" s="293">
        <v>1</v>
      </c>
      <c r="CB101" s="293">
        <v>1</v>
      </c>
    </row>
    <row r="102" spans="1:80" x14ac:dyDescent="0.2">
      <c r="A102" s="302"/>
      <c r="B102" s="303"/>
      <c r="C102" s="304"/>
      <c r="D102" s="305"/>
      <c r="E102" s="305"/>
      <c r="F102" s="305"/>
      <c r="G102" s="306"/>
      <c r="I102" s="307"/>
      <c r="K102" s="307"/>
      <c r="L102" s="308"/>
      <c r="O102" s="293">
        <v>3</v>
      </c>
    </row>
    <row r="103" spans="1:80" x14ac:dyDescent="0.2">
      <c r="A103" s="302"/>
      <c r="B103" s="309"/>
      <c r="C103" s="310" t="s">
        <v>1434</v>
      </c>
      <c r="D103" s="311"/>
      <c r="E103" s="312">
        <v>16.100000000000001</v>
      </c>
      <c r="F103" s="313"/>
      <c r="G103" s="314"/>
      <c r="H103" s="315"/>
      <c r="I103" s="307"/>
      <c r="J103" s="316"/>
      <c r="K103" s="307"/>
      <c r="M103" s="308" t="s">
        <v>1434</v>
      </c>
      <c r="O103" s="293"/>
    </row>
    <row r="104" spans="1:80" x14ac:dyDescent="0.2">
      <c r="A104" s="294">
        <v>31</v>
      </c>
      <c r="B104" s="295" t="s">
        <v>1435</v>
      </c>
      <c r="C104" s="296" t="s">
        <v>1436</v>
      </c>
      <c r="D104" s="297" t="s">
        <v>195</v>
      </c>
      <c r="E104" s="298">
        <v>16.100000000000001</v>
      </c>
      <c r="F104" s="298">
        <v>0</v>
      </c>
      <c r="G104" s="299">
        <f>E104*F104</f>
        <v>0</v>
      </c>
      <c r="H104" s="300">
        <v>2.9999999999999997E-4</v>
      </c>
      <c r="I104" s="301">
        <f>E104*H104</f>
        <v>4.8300000000000001E-3</v>
      </c>
      <c r="J104" s="300">
        <v>0</v>
      </c>
      <c r="K104" s="301">
        <f>E104*J104</f>
        <v>0</v>
      </c>
      <c r="O104" s="293">
        <v>2</v>
      </c>
      <c r="AA104" s="262">
        <v>1</v>
      </c>
      <c r="AB104" s="262">
        <v>1</v>
      </c>
      <c r="AC104" s="262">
        <v>1</v>
      </c>
      <c r="AZ104" s="262">
        <v>1</v>
      </c>
      <c r="BA104" s="262">
        <f>IF(AZ104=1,G104,0)</f>
        <v>0</v>
      </c>
      <c r="BB104" s="262">
        <f>IF(AZ104=2,G104,0)</f>
        <v>0</v>
      </c>
      <c r="BC104" s="262">
        <f>IF(AZ104=3,G104,0)</f>
        <v>0</v>
      </c>
      <c r="BD104" s="262">
        <f>IF(AZ104=4,G104,0)</f>
        <v>0</v>
      </c>
      <c r="BE104" s="262">
        <f>IF(AZ104=5,G104,0)</f>
        <v>0</v>
      </c>
      <c r="CA104" s="293">
        <v>1</v>
      </c>
      <c r="CB104" s="293">
        <v>1</v>
      </c>
    </row>
    <row r="105" spans="1:80" x14ac:dyDescent="0.2">
      <c r="A105" s="302"/>
      <c r="B105" s="309"/>
      <c r="C105" s="310" t="s">
        <v>1434</v>
      </c>
      <c r="D105" s="311"/>
      <c r="E105" s="312">
        <v>16.100000000000001</v>
      </c>
      <c r="F105" s="313"/>
      <c r="G105" s="314"/>
      <c r="H105" s="315"/>
      <c r="I105" s="307"/>
      <c r="J105" s="316"/>
      <c r="K105" s="307"/>
      <c r="M105" s="308" t="s">
        <v>1434</v>
      </c>
      <c r="O105" s="293"/>
    </row>
    <row r="106" spans="1:80" ht="22.5" x14ac:dyDescent="0.2">
      <c r="A106" s="294">
        <v>32</v>
      </c>
      <c r="B106" s="295" t="s">
        <v>1437</v>
      </c>
      <c r="C106" s="296" t="s">
        <v>1438</v>
      </c>
      <c r="D106" s="297" t="s">
        <v>195</v>
      </c>
      <c r="E106" s="298">
        <v>16.100000000000001</v>
      </c>
      <c r="F106" s="298">
        <v>0</v>
      </c>
      <c r="G106" s="299">
        <f>E106*F106</f>
        <v>0</v>
      </c>
      <c r="H106" s="300">
        <v>0</v>
      </c>
      <c r="I106" s="301">
        <f>E106*H106</f>
        <v>0</v>
      </c>
      <c r="J106" s="300">
        <v>0</v>
      </c>
      <c r="K106" s="301">
        <f>E106*J106</f>
        <v>0</v>
      </c>
      <c r="O106" s="293">
        <v>2</v>
      </c>
      <c r="AA106" s="262">
        <v>1</v>
      </c>
      <c r="AB106" s="262">
        <v>1</v>
      </c>
      <c r="AC106" s="262">
        <v>1</v>
      </c>
      <c r="AZ106" s="262">
        <v>1</v>
      </c>
      <c r="BA106" s="262">
        <f>IF(AZ106=1,G106,0)</f>
        <v>0</v>
      </c>
      <c r="BB106" s="262">
        <f>IF(AZ106=2,G106,0)</f>
        <v>0</v>
      </c>
      <c r="BC106" s="262">
        <f>IF(AZ106=3,G106,0)</f>
        <v>0</v>
      </c>
      <c r="BD106" s="262">
        <f>IF(AZ106=4,G106,0)</f>
        <v>0</v>
      </c>
      <c r="BE106" s="262">
        <f>IF(AZ106=5,G106,0)</f>
        <v>0</v>
      </c>
      <c r="CA106" s="293">
        <v>1</v>
      </c>
      <c r="CB106" s="293">
        <v>1</v>
      </c>
    </row>
    <row r="107" spans="1:80" x14ac:dyDescent="0.2">
      <c r="A107" s="302"/>
      <c r="B107" s="303"/>
      <c r="C107" s="304"/>
      <c r="D107" s="305"/>
      <c r="E107" s="305"/>
      <c r="F107" s="305"/>
      <c r="G107" s="306"/>
      <c r="I107" s="307"/>
      <c r="K107" s="307"/>
      <c r="L107" s="308"/>
      <c r="O107" s="293">
        <v>3</v>
      </c>
    </row>
    <row r="108" spans="1:80" x14ac:dyDescent="0.2">
      <c r="A108" s="302"/>
      <c r="B108" s="309"/>
      <c r="C108" s="310" t="s">
        <v>1434</v>
      </c>
      <c r="D108" s="311"/>
      <c r="E108" s="312">
        <v>16.100000000000001</v>
      </c>
      <c r="F108" s="313"/>
      <c r="G108" s="314"/>
      <c r="H108" s="315"/>
      <c r="I108" s="307"/>
      <c r="J108" s="316"/>
      <c r="K108" s="307"/>
      <c r="M108" s="308" t="s">
        <v>1434</v>
      </c>
      <c r="O108" s="293"/>
    </row>
    <row r="109" spans="1:80" x14ac:dyDescent="0.2">
      <c r="A109" s="317"/>
      <c r="B109" s="318" t="s">
        <v>101</v>
      </c>
      <c r="C109" s="319" t="s">
        <v>848</v>
      </c>
      <c r="D109" s="320"/>
      <c r="E109" s="321"/>
      <c r="F109" s="322"/>
      <c r="G109" s="323">
        <f>SUM(G97:G108)</f>
        <v>0</v>
      </c>
      <c r="H109" s="324"/>
      <c r="I109" s="325">
        <f>SUM(I97:I108)</f>
        <v>0.78074300000000008</v>
      </c>
      <c r="J109" s="324"/>
      <c r="K109" s="325">
        <f>SUM(K97:K108)</f>
        <v>0</v>
      </c>
      <c r="O109" s="293">
        <v>4</v>
      </c>
      <c r="BA109" s="326">
        <f>SUM(BA97:BA108)</f>
        <v>0</v>
      </c>
      <c r="BB109" s="326">
        <f>SUM(BB97:BB108)</f>
        <v>0</v>
      </c>
      <c r="BC109" s="326">
        <f>SUM(BC97:BC108)</f>
        <v>0</v>
      </c>
      <c r="BD109" s="326">
        <f>SUM(BD97:BD108)</f>
        <v>0</v>
      </c>
      <c r="BE109" s="326">
        <f>SUM(BE97:BE108)</f>
        <v>0</v>
      </c>
    </row>
    <row r="110" spans="1:80" x14ac:dyDescent="0.2">
      <c r="A110" s="283" t="s">
        <v>97</v>
      </c>
      <c r="B110" s="284" t="s">
        <v>855</v>
      </c>
      <c r="C110" s="285" t="s">
        <v>856</v>
      </c>
      <c r="D110" s="286"/>
      <c r="E110" s="287"/>
      <c r="F110" s="287"/>
      <c r="G110" s="288"/>
      <c r="H110" s="289"/>
      <c r="I110" s="290"/>
      <c r="J110" s="291"/>
      <c r="K110" s="292"/>
      <c r="O110" s="293">
        <v>1</v>
      </c>
    </row>
    <row r="111" spans="1:80" x14ac:dyDescent="0.2">
      <c r="A111" s="294">
        <v>33</v>
      </c>
      <c r="B111" s="295" t="s">
        <v>1439</v>
      </c>
      <c r="C111" s="296" t="s">
        <v>1440</v>
      </c>
      <c r="D111" s="297" t="s">
        <v>233</v>
      </c>
      <c r="E111" s="298">
        <v>3.0131999999999999</v>
      </c>
      <c r="F111" s="298">
        <v>0</v>
      </c>
      <c r="G111" s="299">
        <f>E111*F111</f>
        <v>0</v>
      </c>
      <c r="H111" s="300">
        <v>2.5249999999999999</v>
      </c>
      <c r="I111" s="301">
        <f>E111*H111</f>
        <v>7.6083299999999996</v>
      </c>
      <c r="J111" s="300">
        <v>0</v>
      </c>
      <c r="K111" s="301">
        <f>E111*J111</f>
        <v>0</v>
      </c>
      <c r="O111" s="293">
        <v>2</v>
      </c>
      <c r="AA111" s="262">
        <v>1</v>
      </c>
      <c r="AB111" s="262">
        <v>1</v>
      </c>
      <c r="AC111" s="262">
        <v>1</v>
      </c>
      <c r="AZ111" s="262">
        <v>1</v>
      </c>
      <c r="BA111" s="262">
        <f>IF(AZ111=1,G111,0)</f>
        <v>0</v>
      </c>
      <c r="BB111" s="262">
        <f>IF(AZ111=2,G111,0)</f>
        <v>0</v>
      </c>
      <c r="BC111" s="262">
        <f>IF(AZ111=3,G111,0)</f>
        <v>0</v>
      </c>
      <c r="BD111" s="262">
        <f>IF(AZ111=4,G111,0)</f>
        <v>0</v>
      </c>
      <c r="BE111" s="262">
        <f>IF(AZ111=5,G111,0)</f>
        <v>0</v>
      </c>
      <c r="CA111" s="293">
        <v>1</v>
      </c>
      <c r="CB111" s="293">
        <v>1</v>
      </c>
    </row>
    <row r="112" spans="1:80" x14ac:dyDescent="0.2">
      <c r="A112" s="302"/>
      <c r="B112" s="303"/>
      <c r="C112" s="304" t="s">
        <v>1441</v>
      </c>
      <c r="D112" s="305"/>
      <c r="E112" s="305"/>
      <c r="F112" s="305"/>
      <c r="G112" s="306"/>
      <c r="I112" s="307"/>
      <c r="K112" s="307"/>
      <c r="L112" s="308" t="s">
        <v>1441</v>
      </c>
      <c r="O112" s="293">
        <v>3</v>
      </c>
    </row>
    <row r="113" spans="1:80" x14ac:dyDescent="0.2">
      <c r="A113" s="302"/>
      <c r="B113" s="309"/>
      <c r="C113" s="310" t="s">
        <v>1442</v>
      </c>
      <c r="D113" s="311"/>
      <c r="E113" s="312">
        <v>3.0131999999999999</v>
      </c>
      <c r="F113" s="313"/>
      <c r="G113" s="314"/>
      <c r="H113" s="315"/>
      <c r="I113" s="307"/>
      <c r="J113" s="316"/>
      <c r="K113" s="307"/>
      <c r="M113" s="308" t="s">
        <v>1442</v>
      </c>
      <c r="O113" s="293"/>
    </row>
    <row r="114" spans="1:80" x14ac:dyDescent="0.2">
      <c r="A114" s="294">
        <v>34</v>
      </c>
      <c r="B114" s="295" t="s">
        <v>1443</v>
      </c>
      <c r="C114" s="296" t="s">
        <v>1444</v>
      </c>
      <c r="D114" s="297" t="s">
        <v>233</v>
      </c>
      <c r="E114" s="298">
        <v>3.0131999999999999</v>
      </c>
      <c r="F114" s="298">
        <v>0</v>
      </c>
      <c r="G114" s="299">
        <f>E114*F114</f>
        <v>0</v>
      </c>
      <c r="H114" s="300">
        <v>2.5000000000000001E-2</v>
      </c>
      <c r="I114" s="301">
        <f>E114*H114</f>
        <v>7.5330000000000008E-2</v>
      </c>
      <c r="J114" s="300">
        <v>0</v>
      </c>
      <c r="K114" s="301">
        <f>E114*J114</f>
        <v>0</v>
      </c>
      <c r="O114" s="293">
        <v>2</v>
      </c>
      <c r="AA114" s="262">
        <v>1</v>
      </c>
      <c r="AB114" s="262">
        <v>1</v>
      </c>
      <c r="AC114" s="262">
        <v>1</v>
      </c>
      <c r="AZ114" s="262">
        <v>1</v>
      </c>
      <c r="BA114" s="262">
        <f>IF(AZ114=1,G114,0)</f>
        <v>0</v>
      </c>
      <c r="BB114" s="262">
        <f>IF(AZ114=2,G114,0)</f>
        <v>0</v>
      </c>
      <c r="BC114" s="262">
        <f>IF(AZ114=3,G114,0)</f>
        <v>0</v>
      </c>
      <c r="BD114" s="262">
        <f>IF(AZ114=4,G114,0)</f>
        <v>0</v>
      </c>
      <c r="BE114" s="262">
        <f>IF(AZ114=5,G114,0)</f>
        <v>0</v>
      </c>
      <c r="CA114" s="293">
        <v>1</v>
      </c>
      <c r="CB114" s="293">
        <v>1</v>
      </c>
    </row>
    <row r="115" spans="1:80" x14ac:dyDescent="0.2">
      <c r="A115" s="302"/>
      <c r="B115" s="303"/>
      <c r="C115" s="304" t="s">
        <v>1445</v>
      </c>
      <c r="D115" s="305"/>
      <c r="E115" s="305"/>
      <c r="F115" s="305"/>
      <c r="G115" s="306"/>
      <c r="I115" s="307"/>
      <c r="K115" s="307"/>
      <c r="L115" s="308" t="s">
        <v>1445</v>
      </c>
      <c r="O115" s="293">
        <v>3</v>
      </c>
    </row>
    <row r="116" spans="1:80" x14ac:dyDescent="0.2">
      <c r="A116" s="302"/>
      <c r="B116" s="309"/>
      <c r="C116" s="310" t="s">
        <v>1446</v>
      </c>
      <c r="D116" s="311"/>
      <c r="E116" s="312">
        <v>3.0131999999999999</v>
      </c>
      <c r="F116" s="313"/>
      <c r="G116" s="314"/>
      <c r="H116" s="315"/>
      <c r="I116" s="307"/>
      <c r="J116" s="316"/>
      <c r="K116" s="307"/>
      <c r="M116" s="337">
        <v>30132</v>
      </c>
      <c r="O116" s="293"/>
    </row>
    <row r="117" spans="1:80" x14ac:dyDescent="0.2">
      <c r="A117" s="294">
        <v>35</v>
      </c>
      <c r="B117" s="295" t="s">
        <v>1447</v>
      </c>
      <c r="C117" s="296" t="s">
        <v>1448</v>
      </c>
      <c r="D117" s="297" t="s">
        <v>233</v>
      </c>
      <c r="E117" s="298">
        <v>3.0131999999999999</v>
      </c>
      <c r="F117" s="298">
        <v>0</v>
      </c>
      <c r="G117" s="299">
        <f>E117*F117</f>
        <v>0</v>
      </c>
      <c r="H117" s="300">
        <v>0</v>
      </c>
      <c r="I117" s="301">
        <f>E117*H117</f>
        <v>0</v>
      </c>
      <c r="J117" s="300">
        <v>0</v>
      </c>
      <c r="K117" s="301">
        <f>E117*J117</f>
        <v>0</v>
      </c>
      <c r="O117" s="293">
        <v>2</v>
      </c>
      <c r="AA117" s="262">
        <v>1</v>
      </c>
      <c r="AB117" s="262">
        <v>1</v>
      </c>
      <c r="AC117" s="262">
        <v>1</v>
      </c>
      <c r="AZ117" s="262">
        <v>1</v>
      </c>
      <c r="BA117" s="262">
        <f>IF(AZ117=1,G117,0)</f>
        <v>0</v>
      </c>
      <c r="BB117" s="262">
        <f>IF(AZ117=2,G117,0)</f>
        <v>0</v>
      </c>
      <c r="BC117" s="262">
        <f>IF(AZ117=3,G117,0)</f>
        <v>0</v>
      </c>
      <c r="BD117" s="262">
        <f>IF(AZ117=4,G117,0)</f>
        <v>0</v>
      </c>
      <c r="BE117" s="262">
        <f>IF(AZ117=5,G117,0)</f>
        <v>0</v>
      </c>
      <c r="CA117" s="293">
        <v>1</v>
      </c>
      <c r="CB117" s="293">
        <v>1</v>
      </c>
    </row>
    <row r="118" spans="1:80" x14ac:dyDescent="0.2">
      <c r="A118" s="302"/>
      <c r="B118" s="309"/>
      <c r="C118" s="310" t="s">
        <v>1446</v>
      </c>
      <c r="D118" s="311"/>
      <c r="E118" s="312">
        <v>3.0131999999999999</v>
      </c>
      <c r="F118" s="313"/>
      <c r="G118" s="314"/>
      <c r="H118" s="315"/>
      <c r="I118" s="307"/>
      <c r="J118" s="316"/>
      <c r="K118" s="307"/>
      <c r="M118" s="337">
        <v>30132</v>
      </c>
      <c r="O118" s="293"/>
    </row>
    <row r="119" spans="1:80" ht="22.5" x14ac:dyDescent="0.2">
      <c r="A119" s="294">
        <v>36</v>
      </c>
      <c r="B119" s="295" t="s">
        <v>1449</v>
      </c>
      <c r="C119" s="296" t="s">
        <v>1450</v>
      </c>
      <c r="D119" s="297" t="s">
        <v>227</v>
      </c>
      <c r="E119" s="298">
        <v>6.0999999999999999E-2</v>
      </c>
      <c r="F119" s="298">
        <v>0</v>
      </c>
      <c r="G119" s="299">
        <f>E119*F119</f>
        <v>0</v>
      </c>
      <c r="H119" s="300">
        <v>1.06325</v>
      </c>
      <c r="I119" s="301">
        <f>E119*H119</f>
        <v>6.4858250000000006E-2</v>
      </c>
      <c r="J119" s="300">
        <v>0</v>
      </c>
      <c r="K119" s="301">
        <f>E119*J119</f>
        <v>0</v>
      </c>
      <c r="O119" s="293">
        <v>2</v>
      </c>
      <c r="AA119" s="262">
        <v>1</v>
      </c>
      <c r="AB119" s="262">
        <v>1</v>
      </c>
      <c r="AC119" s="262">
        <v>1</v>
      </c>
      <c r="AZ119" s="262">
        <v>1</v>
      </c>
      <c r="BA119" s="262">
        <f>IF(AZ119=1,G119,0)</f>
        <v>0</v>
      </c>
      <c r="BB119" s="262">
        <f>IF(AZ119=2,G119,0)</f>
        <v>0</v>
      </c>
      <c r="BC119" s="262">
        <f>IF(AZ119=3,G119,0)</f>
        <v>0</v>
      </c>
      <c r="BD119" s="262">
        <f>IF(AZ119=4,G119,0)</f>
        <v>0</v>
      </c>
      <c r="BE119" s="262">
        <f>IF(AZ119=5,G119,0)</f>
        <v>0</v>
      </c>
      <c r="CA119" s="293">
        <v>1</v>
      </c>
      <c r="CB119" s="293">
        <v>1</v>
      </c>
    </row>
    <row r="120" spans="1:80" x14ac:dyDescent="0.2">
      <c r="A120" s="302"/>
      <c r="B120" s="303"/>
      <c r="C120" s="304"/>
      <c r="D120" s="305"/>
      <c r="E120" s="305"/>
      <c r="F120" s="305"/>
      <c r="G120" s="306"/>
      <c r="I120" s="307"/>
      <c r="K120" s="307"/>
      <c r="L120" s="308"/>
      <c r="O120" s="293">
        <v>3</v>
      </c>
    </row>
    <row r="121" spans="1:80" x14ac:dyDescent="0.2">
      <c r="A121" s="302"/>
      <c r="B121" s="309"/>
      <c r="C121" s="310" t="s">
        <v>1451</v>
      </c>
      <c r="D121" s="311"/>
      <c r="E121" s="312">
        <v>6.0999999999999999E-2</v>
      </c>
      <c r="F121" s="313"/>
      <c r="G121" s="314"/>
      <c r="H121" s="315"/>
      <c r="I121" s="307"/>
      <c r="J121" s="316"/>
      <c r="K121" s="307"/>
      <c r="M121" s="308" t="s">
        <v>1451</v>
      </c>
      <c r="O121" s="293"/>
    </row>
    <row r="122" spans="1:80" x14ac:dyDescent="0.2">
      <c r="A122" s="317"/>
      <c r="B122" s="318" t="s">
        <v>101</v>
      </c>
      <c r="C122" s="319" t="s">
        <v>857</v>
      </c>
      <c r="D122" s="320"/>
      <c r="E122" s="321"/>
      <c r="F122" s="322"/>
      <c r="G122" s="323">
        <f>SUM(G110:G121)</f>
        <v>0</v>
      </c>
      <c r="H122" s="324"/>
      <c r="I122" s="325">
        <f>SUM(I110:I121)</f>
        <v>7.7485182500000001</v>
      </c>
      <c r="J122" s="324"/>
      <c r="K122" s="325">
        <f>SUM(K110:K121)</f>
        <v>0</v>
      </c>
      <c r="O122" s="293">
        <v>4</v>
      </c>
      <c r="BA122" s="326">
        <f>SUM(BA110:BA121)</f>
        <v>0</v>
      </c>
      <c r="BB122" s="326">
        <f>SUM(BB110:BB121)</f>
        <v>0</v>
      </c>
      <c r="BC122" s="326">
        <f>SUM(BC110:BC121)</f>
        <v>0</v>
      </c>
      <c r="BD122" s="326">
        <f>SUM(BD110:BD121)</f>
        <v>0</v>
      </c>
      <c r="BE122" s="326">
        <f>SUM(BE110:BE121)</f>
        <v>0</v>
      </c>
    </row>
    <row r="123" spans="1:80" x14ac:dyDescent="0.2">
      <c r="A123" s="283" t="s">
        <v>97</v>
      </c>
      <c r="B123" s="284" t="s">
        <v>1452</v>
      </c>
      <c r="C123" s="285" t="s">
        <v>1453</v>
      </c>
      <c r="D123" s="286"/>
      <c r="E123" s="287"/>
      <c r="F123" s="287"/>
      <c r="G123" s="288"/>
      <c r="H123" s="289"/>
      <c r="I123" s="290"/>
      <c r="J123" s="291"/>
      <c r="K123" s="292"/>
      <c r="O123" s="293">
        <v>1</v>
      </c>
    </row>
    <row r="124" spans="1:80" x14ac:dyDescent="0.2">
      <c r="A124" s="294">
        <v>37</v>
      </c>
      <c r="B124" s="295" t="s">
        <v>1455</v>
      </c>
      <c r="C124" s="296" t="s">
        <v>1456</v>
      </c>
      <c r="D124" s="297" t="s">
        <v>202</v>
      </c>
      <c r="E124" s="298">
        <v>21.8</v>
      </c>
      <c r="F124" s="298">
        <v>0</v>
      </c>
      <c r="G124" s="299">
        <f>E124*F124</f>
        <v>0</v>
      </c>
      <c r="H124" s="300">
        <v>1E-4</v>
      </c>
      <c r="I124" s="301">
        <f>E124*H124</f>
        <v>2.1800000000000001E-3</v>
      </c>
      <c r="J124" s="300">
        <v>0</v>
      </c>
      <c r="K124" s="301">
        <f>E124*J124</f>
        <v>0</v>
      </c>
      <c r="O124" s="293">
        <v>2</v>
      </c>
      <c r="AA124" s="262">
        <v>1</v>
      </c>
      <c r="AB124" s="262">
        <v>0</v>
      </c>
      <c r="AC124" s="262">
        <v>0</v>
      </c>
      <c r="AZ124" s="262">
        <v>1</v>
      </c>
      <c r="BA124" s="262">
        <f>IF(AZ124=1,G124,0)</f>
        <v>0</v>
      </c>
      <c r="BB124" s="262">
        <f>IF(AZ124=2,G124,0)</f>
        <v>0</v>
      </c>
      <c r="BC124" s="262">
        <f>IF(AZ124=3,G124,0)</f>
        <v>0</v>
      </c>
      <c r="BD124" s="262">
        <f>IF(AZ124=4,G124,0)</f>
        <v>0</v>
      </c>
      <c r="BE124" s="262">
        <f>IF(AZ124=5,G124,0)</f>
        <v>0</v>
      </c>
      <c r="CA124" s="293">
        <v>1</v>
      </c>
      <c r="CB124" s="293">
        <v>0</v>
      </c>
    </row>
    <row r="125" spans="1:80" x14ac:dyDescent="0.2">
      <c r="A125" s="302"/>
      <c r="B125" s="309"/>
      <c r="C125" s="310" t="s">
        <v>1457</v>
      </c>
      <c r="D125" s="311"/>
      <c r="E125" s="312">
        <v>21.8</v>
      </c>
      <c r="F125" s="313"/>
      <c r="G125" s="314"/>
      <c r="H125" s="315"/>
      <c r="I125" s="307"/>
      <c r="J125" s="316"/>
      <c r="K125" s="307"/>
      <c r="M125" s="308" t="s">
        <v>1457</v>
      </c>
      <c r="O125" s="293"/>
    </row>
    <row r="126" spans="1:80" x14ac:dyDescent="0.2">
      <c r="A126" s="294">
        <v>38</v>
      </c>
      <c r="B126" s="295" t="s">
        <v>1458</v>
      </c>
      <c r="C126" s="296" t="s">
        <v>1459</v>
      </c>
      <c r="D126" s="297" t="s">
        <v>265</v>
      </c>
      <c r="E126" s="298">
        <v>1</v>
      </c>
      <c r="F126" s="298">
        <v>0</v>
      </c>
      <c r="G126" s="299">
        <f>E126*F126</f>
        <v>0</v>
      </c>
      <c r="H126" s="300">
        <v>6.2719999999999998E-2</v>
      </c>
      <c r="I126" s="301">
        <f>E126*H126</f>
        <v>6.2719999999999998E-2</v>
      </c>
      <c r="J126" s="300">
        <v>0</v>
      </c>
      <c r="K126" s="301">
        <f>E126*J126</f>
        <v>0</v>
      </c>
      <c r="O126" s="293">
        <v>2</v>
      </c>
      <c r="AA126" s="262">
        <v>1</v>
      </c>
      <c r="AB126" s="262">
        <v>1</v>
      </c>
      <c r="AC126" s="262">
        <v>1</v>
      </c>
      <c r="AZ126" s="262">
        <v>1</v>
      </c>
      <c r="BA126" s="262">
        <f>IF(AZ126=1,G126,0)</f>
        <v>0</v>
      </c>
      <c r="BB126" s="262">
        <f>IF(AZ126=2,G126,0)</f>
        <v>0</v>
      </c>
      <c r="BC126" s="262">
        <f>IF(AZ126=3,G126,0)</f>
        <v>0</v>
      </c>
      <c r="BD126" s="262">
        <f>IF(AZ126=4,G126,0)</f>
        <v>0</v>
      </c>
      <c r="BE126" s="262">
        <f>IF(AZ126=5,G126,0)</f>
        <v>0</v>
      </c>
      <c r="CA126" s="293">
        <v>1</v>
      </c>
      <c r="CB126" s="293">
        <v>1</v>
      </c>
    </row>
    <row r="127" spans="1:80" x14ac:dyDescent="0.2">
      <c r="A127" s="302"/>
      <c r="B127" s="303"/>
      <c r="C127" s="304"/>
      <c r="D127" s="305"/>
      <c r="E127" s="305"/>
      <c r="F127" s="305"/>
      <c r="G127" s="306"/>
      <c r="I127" s="307"/>
      <c r="K127" s="307"/>
      <c r="L127" s="308"/>
      <c r="O127" s="293">
        <v>3</v>
      </c>
    </row>
    <row r="128" spans="1:80" x14ac:dyDescent="0.2">
      <c r="A128" s="302"/>
      <c r="B128" s="309"/>
      <c r="C128" s="310" t="s">
        <v>98</v>
      </c>
      <c r="D128" s="311"/>
      <c r="E128" s="312">
        <v>1</v>
      </c>
      <c r="F128" s="313"/>
      <c r="G128" s="314"/>
      <c r="H128" s="315"/>
      <c r="I128" s="307"/>
      <c r="J128" s="316"/>
      <c r="K128" s="307"/>
      <c r="M128" s="308">
        <v>1</v>
      </c>
      <c r="O128" s="293"/>
    </row>
    <row r="129" spans="1:80" ht="22.5" x14ac:dyDescent="0.2">
      <c r="A129" s="294">
        <v>39</v>
      </c>
      <c r="B129" s="295" t="s">
        <v>1460</v>
      </c>
      <c r="C129" s="296" t="s">
        <v>1461</v>
      </c>
      <c r="D129" s="297" t="s">
        <v>202</v>
      </c>
      <c r="E129" s="298">
        <v>6</v>
      </c>
      <c r="F129" s="298">
        <v>0</v>
      </c>
      <c r="G129" s="299">
        <f>E129*F129</f>
        <v>0</v>
      </c>
      <c r="H129" s="300">
        <v>4.8599999999999997E-3</v>
      </c>
      <c r="I129" s="301">
        <f>E129*H129</f>
        <v>2.9159999999999998E-2</v>
      </c>
      <c r="J129" s="300">
        <v>0</v>
      </c>
      <c r="K129" s="301">
        <f>E129*J129</f>
        <v>0</v>
      </c>
      <c r="O129" s="293">
        <v>2</v>
      </c>
      <c r="AA129" s="262">
        <v>1</v>
      </c>
      <c r="AB129" s="262">
        <v>1</v>
      </c>
      <c r="AC129" s="262">
        <v>1</v>
      </c>
      <c r="AZ129" s="262">
        <v>1</v>
      </c>
      <c r="BA129" s="262">
        <f>IF(AZ129=1,G129,0)</f>
        <v>0</v>
      </c>
      <c r="BB129" s="262">
        <f>IF(AZ129=2,G129,0)</f>
        <v>0</v>
      </c>
      <c r="BC129" s="262">
        <f>IF(AZ129=3,G129,0)</f>
        <v>0</v>
      </c>
      <c r="BD129" s="262">
        <f>IF(AZ129=4,G129,0)</f>
        <v>0</v>
      </c>
      <c r="BE129" s="262">
        <f>IF(AZ129=5,G129,0)</f>
        <v>0</v>
      </c>
      <c r="CA129" s="293">
        <v>1</v>
      </c>
      <c r="CB129" s="293">
        <v>1</v>
      </c>
    </row>
    <row r="130" spans="1:80" x14ac:dyDescent="0.2">
      <c r="A130" s="302"/>
      <c r="B130" s="309"/>
      <c r="C130" s="310" t="s">
        <v>1462</v>
      </c>
      <c r="D130" s="311"/>
      <c r="E130" s="312">
        <v>6</v>
      </c>
      <c r="F130" s="313"/>
      <c r="G130" s="314"/>
      <c r="H130" s="315"/>
      <c r="I130" s="307"/>
      <c r="J130" s="316"/>
      <c r="K130" s="307"/>
      <c r="M130" s="308" t="s">
        <v>1462</v>
      </c>
      <c r="O130" s="293"/>
    </row>
    <row r="131" spans="1:80" x14ac:dyDescent="0.2">
      <c r="A131" s="317"/>
      <c r="B131" s="318" t="s">
        <v>101</v>
      </c>
      <c r="C131" s="319" t="s">
        <v>1454</v>
      </c>
      <c r="D131" s="320"/>
      <c r="E131" s="321"/>
      <c r="F131" s="322"/>
      <c r="G131" s="323">
        <f>SUM(G123:G130)</f>
        <v>0</v>
      </c>
      <c r="H131" s="324"/>
      <c r="I131" s="325">
        <f>SUM(I123:I130)</f>
        <v>9.4060000000000005E-2</v>
      </c>
      <c r="J131" s="324"/>
      <c r="K131" s="325">
        <f>SUM(K123:K130)</f>
        <v>0</v>
      </c>
      <c r="O131" s="293">
        <v>4</v>
      </c>
      <c r="BA131" s="326">
        <f>SUM(BA123:BA130)</f>
        <v>0</v>
      </c>
      <c r="BB131" s="326">
        <f>SUM(BB123:BB130)</f>
        <v>0</v>
      </c>
      <c r="BC131" s="326">
        <f>SUM(BC123:BC130)</f>
        <v>0</v>
      </c>
      <c r="BD131" s="326">
        <f>SUM(BD123:BD130)</f>
        <v>0</v>
      </c>
      <c r="BE131" s="326">
        <f>SUM(BE123:BE130)</f>
        <v>0</v>
      </c>
    </row>
    <row r="132" spans="1:80" x14ac:dyDescent="0.2">
      <c r="A132" s="283" t="s">
        <v>97</v>
      </c>
      <c r="B132" s="284" t="s">
        <v>1322</v>
      </c>
      <c r="C132" s="285" t="s">
        <v>1323</v>
      </c>
      <c r="D132" s="286"/>
      <c r="E132" s="287"/>
      <c r="F132" s="287"/>
      <c r="G132" s="288"/>
      <c r="H132" s="289"/>
      <c r="I132" s="290"/>
      <c r="J132" s="291"/>
      <c r="K132" s="292"/>
      <c r="O132" s="293">
        <v>1</v>
      </c>
    </row>
    <row r="133" spans="1:80" x14ac:dyDescent="0.2">
      <c r="A133" s="294">
        <v>40</v>
      </c>
      <c r="B133" s="295" t="s">
        <v>1463</v>
      </c>
      <c r="C133" s="296" t="s">
        <v>1464</v>
      </c>
      <c r="D133" s="297" t="s">
        <v>195</v>
      </c>
      <c r="E133" s="298">
        <v>111.6</v>
      </c>
      <c r="F133" s="298">
        <v>0</v>
      </c>
      <c r="G133" s="299">
        <f>E133*F133</f>
        <v>0</v>
      </c>
      <c r="H133" s="300">
        <v>1.8380000000000001E-2</v>
      </c>
      <c r="I133" s="301">
        <f>E133*H133</f>
        <v>2.0512079999999999</v>
      </c>
      <c r="J133" s="300">
        <v>0</v>
      </c>
      <c r="K133" s="301">
        <f>E133*J133</f>
        <v>0</v>
      </c>
      <c r="O133" s="293">
        <v>2</v>
      </c>
      <c r="AA133" s="262">
        <v>1</v>
      </c>
      <c r="AB133" s="262">
        <v>1</v>
      </c>
      <c r="AC133" s="262">
        <v>1</v>
      </c>
      <c r="AZ133" s="262">
        <v>1</v>
      </c>
      <c r="BA133" s="262">
        <f>IF(AZ133=1,G133,0)</f>
        <v>0</v>
      </c>
      <c r="BB133" s="262">
        <f>IF(AZ133=2,G133,0)</f>
        <v>0</v>
      </c>
      <c r="BC133" s="262">
        <f>IF(AZ133=3,G133,0)</f>
        <v>0</v>
      </c>
      <c r="BD133" s="262">
        <f>IF(AZ133=4,G133,0)</f>
        <v>0</v>
      </c>
      <c r="BE133" s="262">
        <f>IF(AZ133=5,G133,0)</f>
        <v>0</v>
      </c>
      <c r="CA133" s="293">
        <v>1</v>
      </c>
      <c r="CB133" s="293">
        <v>1</v>
      </c>
    </row>
    <row r="134" spans="1:80" x14ac:dyDescent="0.2">
      <c r="A134" s="302"/>
      <c r="B134" s="309"/>
      <c r="C134" s="310" t="s">
        <v>1465</v>
      </c>
      <c r="D134" s="311"/>
      <c r="E134" s="312">
        <v>111.6</v>
      </c>
      <c r="F134" s="313"/>
      <c r="G134" s="314"/>
      <c r="H134" s="315"/>
      <c r="I134" s="307"/>
      <c r="J134" s="316"/>
      <c r="K134" s="307"/>
      <c r="M134" s="308" t="s">
        <v>1465</v>
      </c>
      <c r="O134" s="293"/>
    </row>
    <row r="135" spans="1:80" x14ac:dyDescent="0.2">
      <c r="A135" s="294">
        <v>41</v>
      </c>
      <c r="B135" s="295" t="s">
        <v>1466</v>
      </c>
      <c r="C135" s="296" t="s">
        <v>1467</v>
      </c>
      <c r="D135" s="297" t="s">
        <v>195</v>
      </c>
      <c r="E135" s="298">
        <v>223.2</v>
      </c>
      <c r="F135" s="298">
        <v>0</v>
      </c>
      <c r="G135" s="299">
        <f>E135*F135</f>
        <v>0</v>
      </c>
      <c r="H135" s="300">
        <v>8.4999999999999995E-4</v>
      </c>
      <c r="I135" s="301">
        <f>E135*H135</f>
        <v>0.18971999999999997</v>
      </c>
      <c r="J135" s="300">
        <v>0</v>
      </c>
      <c r="K135" s="301">
        <f>E135*J135</f>
        <v>0</v>
      </c>
      <c r="O135" s="293">
        <v>2</v>
      </c>
      <c r="AA135" s="262">
        <v>1</v>
      </c>
      <c r="AB135" s="262">
        <v>1</v>
      </c>
      <c r="AC135" s="262">
        <v>1</v>
      </c>
      <c r="AZ135" s="262">
        <v>1</v>
      </c>
      <c r="BA135" s="262">
        <f>IF(AZ135=1,G135,0)</f>
        <v>0</v>
      </c>
      <c r="BB135" s="262">
        <f>IF(AZ135=2,G135,0)</f>
        <v>0</v>
      </c>
      <c r="BC135" s="262">
        <f>IF(AZ135=3,G135,0)</f>
        <v>0</v>
      </c>
      <c r="BD135" s="262">
        <f>IF(AZ135=4,G135,0)</f>
        <v>0</v>
      </c>
      <c r="BE135" s="262">
        <f>IF(AZ135=5,G135,0)</f>
        <v>0</v>
      </c>
      <c r="CA135" s="293">
        <v>1</v>
      </c>
      <c r="CB135" s="293">
        <v>1</v>
      </c>
    </row>
    <row r="136" spans="1:80" x14ac:dyDescent="0.2">
      <c r="A136" s="302"/>
      <c r="B136" s="309"/>
      <c r="C136" s="310" t="s">
        <v>1468</v>
      </c>
      <c r="D136" s="311"/>
      <c r="E136" s="312">
        <v>223.2</v>
      </c>
      <c r="F136" s="313"/>
      <c r="G136" s="314"/>
      <c r="H136" s="315"/>
      <c r="I136" s="307"/>
      <c r="J136" s="316"/>
      <c r="K136" s="307"/>
      <c r="M136" s="308" t="s">
        <v>1468</v>
      </c>
      <c r="O136" s="293"/>
    </row>
    <row r="137" spans="1:80" x14ac:dyDescent="0.2">
      <c r="A137" s="294">
        <v>42</v>
      </c>
      <c r="B137" s="295" t="s">
        <v>1469</v>
      </c>
      <c r="C137" s="296" t="s">
        <v>1470</v>
      </c>
      <c r="D137" s="297" t="s">
        <v>195</v>
      </c>
      <c r="E137" s="298">
        <v>111.6</v>
      </c>
      <c r="F137" s="298">
        <v>0</v>
      </c>
      <c r="G137" s="299">
        <f>E137*F137</f>
        <v>0</v>
      </c>
      <c r="H137" s="300">
        <v>0</v>
      </c>
      <c r="I137" s="301">
        <f>E137*H137</f>
        <v>0</v>
      </c>
      <c r="J137" s="300">
        <v>0</v>
      </c>
      <c r="K137" s="301">
        <f>E137*J137</f>
        <v>0</v>
      </c>
      <c r="O137" s="293">
        <v>2</v>
      </c>
      <c r="AA137" s="262">
        <v>1</v>
      </c>
      <c r="AB137" s="262">
        <v>1</v>
      </c>
      <c r="AC137" s="262">
        <v>1</v>
      </c>
      <c r="AZ137" s="262">
        <v>1</v>
      </c>
      <c r="BA137" s="262">
        <f>IF(AZ137=1,G137,0)</f>
        <v>0</v>
      </c>
      <c r="BB137" s="262">
        <f>IF(AZ137=2,G137,0)</f>
        <v>0</v>
      </c>
      <c r="BC137" s="262">
        <f>IF(AZ137=3,G137,0)</f>
        <v>0</v>
      </c>
      <c r="BD137" s="262">
        <f>IF(AZ137=4,G137,0)</f>
        <v>0</v>
      </c>
      <c r="BE137" s="262">
        <f>IF(AZ137=5,G137,0)</f>
        <v>0</v>
      </c>
      <c r="CA137" s="293">
        <v>1</v>
      </c>
      <c r="CB137" s="293">
        <v>1</v>
      </c>
    </row>
    <row r="138" spans="1:80" x14ac:dyDescent="0.2">
      <c r="A138" s="302"/>
      <c r="B138" s="309"/>
      <c r="C138" s="310" t="s">
        <v>1465</v>
      </c>
      <c r="D138" s="311"/>
      <c r="E138" s="312">
        <v>111.6</v>
      </c>
      <c r="F138" s="313"/>
      <c r="G138" s="314"/>
      <c r="H138" s="315"/>
      <c r="I138" s="307"/>
      <c r="J138" s="316"/>
      <c r="K138" s="307"/>
      <c r="M138" s="308" t="s">
        <v>1465</v>
      </c>
      <c r="O138" s="293"/>
    </row>
    <row r="139" spans="1:80" x14ac:dyDescent="0.2">
      <c r="A139" s="294">
        <v>43</v>
      </c>
      <c r="B139" s="295" t="s">
        <v>1471</v>
      </c>
      <c r="C139" s="296" t="s">
        <v>1472</v>
      </c>
      <c r="D139" s="297" t="s">
        <v>195</v>
      </c>
      <c r="E139" s="298">
        <v>37.664999999999999</v>
      </c>
      <c r="F139" s="298">
        <v>0</v>
      </c>
      <c r="G139" s="299">
        <f>E139*F139</f>
        <v>0</v>
      </c>
      <c r="H139" s="300">
        <v>5.9199999999999999E-3</v>
      </c>
      <c r="I139" s="301">
        <f>E139*H139</f>
        <v>0.2229768</v>
      </c>
      <c r="J139" s="300">
        <v>0</v>
      </c>
      <c r="K139" s="301">
        <f>E139*J139</f>
        <v>0</v>
      </c>
      <c r="O139" s="293">
        <v>2</v>
      </c>
      <c r="AA139" s="262">
        <v>1</v>
      </c>
      <c r="AB139" s="262">
        <v>1</v>
      </c>
      <c r="AC139" s="262">
        <v>1</v>
      </c>
      <c r="AZ139" s="262">
        <v>1</v>
      </c>
      <c r="BA139" s="262">
        <f>IF(AZ139=1,G139,0)</f>
        <v>0</v>
      </c>
      <c r="BB139" s="262">
        <f>IF(AZ139=2,G139,0)</f>
        <v>0</v>
      </c>
      <c r="BC139" s="262">
        <f>IF(AZ139=3,G139,0)</f>
        <v>0</v>
      </c>
      <c r="BD139" s="262">
        <f>IF(AZ139=4,G139,0)</f>
        <v>0</v>
      </c>
      <c r="BE139" s="262">
        <f>IF(AZ139=5,G139,0)</f>
        <v>0</v>
      </c>
      <c r="CA139" s="293">
        <v>1</v>
      </c>
      <c r="CB139" s="293">
        <v>1</v>
      </c>
    </row>
    <row r="140" spans="1:80" x14ac:dyDescent="0.2">
      <c r="A140" s="302"/>
      <c r="B140" s="309"/>
      <c r="C140" s="310" t="s">
        <v>1399</v>
      </c>
      <c r="D140" s="311"/>
      <c r="E140" s="312">
        <v>37.664999999999999</v>
      </c>
      <c r="F140" s="313"/>
      <c r="G140" s="314"/>
      <c r="H140" s="315"/>
      <c r="I140" s="307"/>
      <c r="J140" s="316"/>
      <c r="K140" s="307"/>
      <c r="M140" s="308" t="s">
        <v>1399</v>
      </c>
      <c r="O140" s="293"/>
    </row>
    <row r="141" spans="1:80" x14ac:dyDescent="0.2">
      <c r="A141" s="317"/>
      <c r="B141" s="318" t="s">
        <v>101</v>
      </c>
      <c r="C141" s="319" t="s">
        <v>1324</v>
      </c>
      <c r="D141" s="320"/>
      <c r="E141" s="321"/>
      <c r="F141" s="322"/>
      <c r="G141" s="323">
        <f>SUM(G132:G140)</f>
        <v>0</v>
      </c>
      <c r="H141" s="324"/>
      <c r="I141" s="325">
        <f>SUM(I132:I140)</f>
        <v>2.4639047999999999</v>
      </c>
      <c r="J141" s="324"/>
      <c r="K141" s="325">
        <f>SUM(K132:K140)</f>
        <v>0</v>
      </c>
      <c r="O141" s="293">
        <v>4</v>
      </c>
      <c r="BA141" s="326">
        <f>SUM(BA132:BA140)</f>
        <v>0</v>
      </c>
      <c r="BB141" s="326">
        <f>SUM(BB132:BB140)</f>
        <v>0</v>
      </c>
      <c r="BC141" s="326">
        <f>SUM(BC132:BC140)</f>
        <v>0</v>
      </c>
      <c r="BD141" s="326">
        <f>SUM(BD132:BD140)</f>
        <v>0</v>
      </c>
      <c r="BE141" s="326">
        <f>SUM(BE132:BE140)</f>
        <v>0</v>
      </c>
    </row>
    <row r="142" spans="1:80" x14ac:dyDescent="0.2">
      <c r="A142" s="283" t="s">
        <v>97</v>
      </c>
      <c r="B142" s="284" t="s">
        <v>1338</v>
      </c>
      <c r="C142" s="285" t="s">
        <v>1339</v>
      </c>
      <c r="D142" s="286"/>
      <c r="E142" s="287"/>
      <c r="F142" s="287"/>
      <c r="G142" s="288"/>
      <c r="H142" s="289"/>
      <c r="I142" s="290"/>
      <c r="J142" s="291"/>
      <c r="K142" s="292"/>
      <c r="O142" s="293">
        <v>1</v>
      </c>
    </row>
    <row r="143" spans="1:80" x14ac:dyDescent="0.2">
      <c r="A143" s="294">
        <v>44</v>
      </c>
      <c r="B143" s="295" t="s">
        <v>1473</v>
      </c>
      <c r="C143" s="296" t="s">
        <v>1474</v>
      </c>
      <c r="D143" s="297" t="s">
        <v>195</v>
      </c>
      <c r="E143" s="298">
        <v>9.4</v>
      </c>
      <c r="F143" s="298">
        <v>0</v>
      </c>
      <c r="G143" s="299">
        <f>E143*F143</f>
        <v>0</v>
      </c>
      <c r="H143" s="300">
        <v>0</v>
      </c>
      <c r="I143" s="301">
        <f>E143*H143</f>
        <v>0</v>
      </c>
      <c r="J143" s="300">
        <v>0</v>
      </c>
      <c r="K143" s="301">
        <f>E143*J143</f>
        <v>0</v>
      </c>
      <c r="O143" s="293">
        <v>2</v>
      </c>
      <c r="AA143" s="262">
        <v>1</v>
      </c>
      <c r="AB143" s="262">
        <v>1</v>
      </c>
      <c r="AC143" s="262">
        <v>1</v>
      </c>
      <c r="AZ143" s="262">
        <v>1</v>
      </c>
      <c r="BA143" s="262">
        <f>IF(AZ143=1,G143,0)</f>
        <v>0</v>
      </c>
      <c r="BB143" s="262">
        <f>IF(AZ143=2,G143,0)</f>
        <v>0</v>
      </c>
      <c r="BC143" s="262">
        <f>IF(AZ143=3,G143,0)</f>
        <v>0</v>
      </c>
      <c r="BD143" s="262">
        <f>IF(AZ143=4,G143,0)</f>
        <v>0</v>
      </c>
      <c r="BE143" s="262">
        <f>IF(AZ143=5,G143,0)</f>
        <v>0</v>
      </c>
      <c r="CA143" s="293">
        <v>1</v>
      </c>
      <c r="CB143" s="293">
        <v>1</v>
      </c>
    </row>
    <row r="144" spans="1:80" x14ac:dyDescent="0.2">
      <c r="A144" s="302"/>
      <c r="B144" s="303"/>
      <c r="C144" s="304" t="s">
        <v>1475</v>
      </c>
      <c r="D144" s="305"/>
      <c r="E144" s="305"/>
      <c r="F144" s="305"/>
      <c r="G144" s="306"/>
      <c r="I144" s="307"/>
      <c r="K144" s="307"/>
      <c r="L144" s="308" t="s">
        <v>1475</v>
      </c>
      <c r="O144" s="293">
        <v>3</v>
      </c>
    </row>
    <row r="145" spans="1:80" x14ac:dyDescent="0.2">
      <c r="A145" s="302"/>
      <c r="B145" s="309"/>
      <c r="C145" s="310" t="s">
        <v>1476</v>
      </c>
      <c r="D145" s="311"/>
      <c r="E145" s="312">
        <v>9.4</v>
      </c>
      <c r="F145" s="313"/>
      <c r="G145" s="314"/>
      <c r="H145" s="315"/>
      <c r="I145" s="307"/>
      <c r="J145" s="316"/>
      <c r="K145" s="307"/>
      <c r="M145" s="308" t="s">
        <v>1476</v>
      </c>
      <c r="O145" s="293"/>
    </row>
    <row r="146" spans="1:80" x14ac:dyDescent="0.2">
      <c r="A146" s="294">
        <v>45</v>
      </c>
      <c r="B146" s="295" t="s">
        <v>1477</v>
      </c>
      <c r="C146" s="296" t="s">
        <v>1478</v>
      </c>
      <c r="D146" s="297" t="s">
        <v>195</v>
      </c>
      <c r="E146" s="298">
        <v>37.97</v>
      </c>
      <c r="F146" s="298">
        <v>0</v>
      </c>
      <c r="G146" s="299">
        <f>E146*F146</f>
        <v>0</v>
      </c>
      <c r="H146" s="300">
        <v>2.0500000000000002E-3</v>
      </c>
      <c r="I146" s="301">
        <f>E146*H146</f>
        <v>7.7838500000000005E-2</v>
      </c>
      <c r="J146" s="300">
        <v>0</v>
      </c>
      <c r="K146" s="301">
        <f>E146*J146</f>
        <v>0</v>
      </c>
      <c r="O146" s="293">
        <v>2</v>
      </c>
      <c r="AA146" s="262">
        <v>1</v>
      </c>
      <c r="AB146" s="262">
        <v>1</v>
      </c>
      <c r="AC146" s="262">
        <v>1</v>
      </c>
      <c r="AZ146" s="262">
        <v>1</v>
      </c>
      <c r="BA146" s="262">
        <f>IF(AZ146=1,G146,0)</f>
        <v>0</v>
      </c>
      <c r="BB146" s="262">
        <f>IF(AZ146=2,G146,0)</f>
        <v>0</v>
      </c>
      <c r="BC146" s="262">
        <f>IF(AZ146=3,G146,0)</f>
        <v>0</v>
      </c>
      <c r="BD146" s="262">
        <f>IF(AZ146=4,G146,0)</f>
        <v>0</v>
      </c>
      <c r="BE146" s="262">
        <f>IF(AZ146=5,G146,0)</f>
        <v>0</v>
      </c>
      <c r="CA146" s="293">
        <v>1</v>
      </c>
      <c r="CB146" s="293">
        <v>1</v>
      </c>
    </row>
    <row r="147" spans="1:80" x14ac:dyDescent="0.2">
      <c r="A147" s="302"/>
      <c r="B147" s="309"/>
      <c r="C147" s="310" t="s">
        <v>1479</v>
      </c>
      <c r="D147" s="311"/>
      <c r="E147" s="312">
        <v>37.97</v>
      </c>
      <c r="F147" s="313"/>
      <c r="G147" s="314"/>
      <c r="H147" s="315"/>
      <c r="I147" s="307"/>
      <c r="J147" s="316"/>
      <c r="K147" s="307"/>
      <c r="M147" s="308" t="s">
        <v>1479</v>
      </c>
      <c r="O147" s="293"/>
    </row>
    <row r="148" spans="1:80" x14ac:dyDescent="0.2">
      <c r="A148" s="317"/>
      <c r="B148" s="318" t="s">
        <v>101</v>
      </c>
      <c r="C148" s="319" t="s">
        <v>1340</v>
      </c>
      <c r="D148" s="320"/>
      <c r="E148" s="321"/>
      <c r="F148" s="322"/>
      <c r="G148" s="323">
        <f>SUM(G142:G147)</f>
        <v>0</v>
      </c>
      <c r="H148" s="324"/>
      <c r="I148" s="325">
        <f>SUM(I142:I147)</f>
        <v>7.7838500000000005E-2</v>
      </c>
      <c r="J148" s="324"/>
      <c r="K148" s="325">
        <f>SUM(K142:K147)</f>
        <v>0</v>
      </c>
      <c r="O148" s="293">
        <v>4</v>
      </c>
      <c r="BA148" s="326">
        <f>SUM(BA142:BA147)</f>
        <v>0</v>
      </c>
      <c r="BB148" s="326">
        <f>SUM(BB142:BB147)</f>
        <v>0</v>
      </c>
      <c r="BC148" s="326">
        <f>SUM(BC142:BC147)</f>
        <v>0</v>
      </c>
      <c r="BD148" s="326">
        <f>SUM(BD142:BD147)</f>
        <v>0</v>
      </c>
      <c r="BE148" s="326">
        <f>SUM(BE142:BE147)</f>
        <v>0</v>
      </c>
    </row>
    <row r="149" spans="1:80" x14ac:dyDescent="0.2">
      <c r="A149" s="283" t="s">
        <v>97</v>
      </c>
      <c r="B149" s="284" t="s">
        <v>292</v>
      </c>
      <c r="C149" s="285" t="s">
        <v>293</v>
      </c>
      <c r="D149" s="286"/>
      <c r="E149" s="287"/>
      <c r="F149" s="287"/>
      <c r="G149" s="288"/>
      <c r="H149" s="289"/>
      <c r="I149" s="290"/>
      <c r="J149" s="291"/>
      <c r="K149" s="292"/>
      <c r="O149" s="293">
        <v>1</v>
      </c>
    </row>
    <row r="150" spans="1:80" x14ac:dyDescent="0.2">
      <c r="A150" s="294">
        <v>46</v>
      </c>
      <c r="B150" s="295" t="s">
        <v>1480</v>
      </c>
      <c r="C150" s="296" t="s">
        <v>1481</v>
      </c>
      <c r="D150" s="297" t="s">
        <v>265</v>
      </c>
      <c r="E150" s="298">
        <v>2</v>
      </c>
      <c r="F150" s="298">
        <v>0</v>
      </c>
      <c r="G150" s="299">
        <f>E150*F150</f>
        <v>0</v>
      </c>
      <c r="H150" s="300">
        <v>4.8999999999999998E-4</v>
      </c>
      <c r="I150" s="301">
        <f>E150*H150</f>
        <v>9.7999999999999997E-4</v>
      </c>
      <c r="J150" s="300">
        <v>-3.1E-2</v>
      </c>
      <c r="K150" s="301">
        <f>E150*J150</f>
        <v>-6.2E-2</v>
      </c>
      <c r="O150" s="293">
        <v>2</v>
      </c>
      <c r="AA150" s="262">
        <v>1</v>
      </c>
      <c r="AB150" s="262">
        <v>1</v>
      </c>
      <c r="AC150" s="262">
        <v>1</v>
      </c>
      <c r="AZ150" s="262">
        <v>1</v>
      </c>
      <c r="BA150" s="262">
        <f>IF(AZ150=1,G150,0)</f>
        <v>0</v>
      </c>
      <c r="BB150" s="262">
        <f>IF(AZ150=2,G150,0)</f>
        <v>0</v>
      </c>
      <c r="BC150" s="262">
        <f>IF(AZ150=3,G150,0)</f>
        <v>0</v>
      </c>
      <c r="BD150" s="262">
        <f>IF(AZ150=4,G150,0)</f>
        <v>0</v>
      </c>
      <c r="BE150" s="262">
        <f>IF(AZ150=5,G150,0)</f>
        <v>0</v>
      </c>
      <c r="CA150" s="293">
        <v>1</v>
      </c>
      <c r="CB150" s="293">
        <v>1</v>
      </c>
    </row>
    <row r="151" spans="1:80" x14ac:dyDescent="0.2">
      <c r="A151" s="302"/>
      <c r="B151" s="309"/>
      <c r="C151" s="310" t="s">
        <v>154</v>
      </c>
      <c r="D151" s="311"/>
      <c r="E151" s="312">
        <v>2</v>
      </c>
      <c r="F151" s="313"/>
      <c r="G151" s="314"/>
      <c r="H151" s="315"/>
      <c r="I151" s="307"/>
      <c r="J151" s="316"/>
      <c r="K151" s="307"/>
      <c r="M151" s="308">
        <v>2</v>
      </c>
      <c r="O151" s="293"/>
    </row>
    <row r="152" spans="1:80" x14ac:dyDescent="0.2">
      <c r="A152" s="317"/>
      <c r="B152" s="318" t="s">
        <v>101</v>
      </c>
      <c r="C152" s="319" t="s">
        <v>294</v>
      </c>
      <c r="D152" s="320"/>
      <c r="E152" s="321"/>
      <c r="F152" s="322"/>
      <c r="G152" s="323">
        <f>SUM(G149:G151)</f>
        <v>0</v>
      </c>
      <c r="H152" s="324"/>
      <c r="I152" s="325">
        <f>SUM(I149:I151)</f>
        <v>9.7999999999999997E-4</v>
      </c>
      <c r="J152" s="324"/>
      <c r="K152" s="325">
        <f>SUM(K149:K151)</f>
        <v>-6.2E-2</v>
      </c>
      <c r="O152" s="293">
        <v>4</v>
      </c>
      <c r="BA152" s="326">
        <f>SUM(BA149:BA151)</f>
        <v>0</v>
      </c>
      <c r="BB152" s="326">
        <f>SUM(BB149:BB151)</f>
        <v>0</v>
      </c>
      <c r="BC152" s="326">
        <f>SUM(BC149:BC151)</f>
        <v>0</v>
      </c>
      <c r="BD152" s="326">
        <f>SUM(BD149:BD151)</f>
        <v>0</v>
      </c>
      <c r="BE152" s="326">
        <f>SUM(BE149:BE151)</f>
        <v>0</v>
      </c>
    </row>
    <row r="153" spans="1:80" x14ac:dyDescent="0.2">
      <c r="A153" s="283" t="s">
        <v>97</v>
      </c>
      <c r="B153" s="284" t="s">
        <v>222</v>
      </c>
      <c r="C153" s="285" t="s">
        <v>223</v>
      </c>
      <c r="D153" s="286"/>
      <c r="E153" s="287"/>
      <c r="F153" s="287"/>
      <c r="G153" s="288"/>
      <c r="H153" s="289"/>
      <c r="I153" s="290"/>
      <c r="J153" s="291"/>
      <c r="K153" s="292"/>
      <c r="O153" s="293">
        <v>1</v>
      </c>
    </row>
    <row r="154" spans="1:80" x14ac:dyDescent="0.2">
      <c r="A154" s="294">
        <v>47</v>
      </c>
      <c r="B154" s="295" t="s">
        <v>882</v>
      </c>
      <c r="C154" s="296" t="s">
        <v>1016</v>
      </c>
      <c r="D154" s="297" t="s">
        <v>227</v>
      </c>
      <c r="E154" s="298">
        <v>94.186794645999996</v>
      </c>
      <c r="F154" s="298">
        <v>0</v>
      </c>
      <c r="G154" s="299">
        <f>E154*F154</f>
        <v>0</v>
      </c>
      <c r="H154" s="300">
        <v>0</v>
      </c>
      <c r="I154" s="301">
        <f>E154*H154</f>
        <v>0</v>
      </c>
      <c r="J154" s="300"/>
      <c r="K154" s="301">
        <f>E154*J154</f>
        <v>0</v>
      </c>
      <c r="O154" s="293">
        <v>2</v>
      </c>
      <c r="AA154" s="262">
        <v>7</v>
      </c>
      <c r="AB154" s="262">
        <v>1</v>
      </c>
      <c r="AC154" s="262">
        <v>2</v>
      </c>
      <c r="AZ154" s="262">
        <v>1</v>
      </c>
      <c r="BA154" s="262">
        <f>IF(AZ154=1,G154,0)</f>
        <v>0</v>
      </c>
      <c r="BB154" s="262">
        <f>IF(AZ154=2,G154,0)</f>
        <v>0</v>
      </c>
      <c r="BC154" s="262">
        <f>IF(AZ154=3,G154,0)</f>
        <v>0</v>
      </c>
      <c r="BD154" s="262">
        <f>IF(AZ154=4,G154,0)</f>
        <v>0</v>
      </c>
      <c r="BE154" s="262">
        <f>IF(AZ154=5,G154,0)</f>
        <v>0</v>
      </c>
      <c r="CA154" s="293">
        <v>7</v>
      </c>
      <c r="CB154" s="293">
        <v>1</v>
      </c>
    </row>
    <row r="155" spans="1:80" x14ac:dyDescent="0.2">
      <c r="A155" s="317"/>
      <c r="B155" s="318" t="s">
        <v>101</v>
      </c>
      <c r="C155" s="319" t="s">
        <v>224</v>
      </c>
      <c r="D155" s="320"/>
      <c r="E155" s="321"/>
      <c r="F155" s="322"/>
      <c r="G155" s="323">
        <f>SUM(G153:G154)</f>
        <v>0</v>
      </c>
      <c r="H155" s="324"/>
      <c r="I155" s="325">
        <f>SUM(I153:I154)</f>
        <v>0</v>
      </c>
      <c r="J155" s="324"/>
      <c r="K155" s="325">
        <f>SUM(K153:K154)</f>
        <v>0</v>
      </c>
      <c r="O155" s="293">
        <v>4</v>
      </c>
      <c r="BA155" s="326">
        <f>SUM(BA153:BA154)</f>
        <v>0</v>
      </c>
      <c r="BB155" s="326">
        <f>SUM(BB153:BB154)</f>
        <v>0</v>
      </c>
      <c r="BC155" s="326">
        <f>SUM(BC153:BC154)</f>
        <v>0</v>
      </c>
      <c r="BD155" s="326">
        <f>SUM(BD153:BD154)</f>
        <v>0</v>
      </c>
      <c r="BE155" s="326">
        <f>SUM(BE153:BE154)</f>
        <v>0</v>
      </c>
    </row>
    <row r="156" spans="1:80" x14ac:dyDescent="0.2">
      <c r="A156" s="283" t="s">
        <v>97</v>
      </c>
      <c r="B156" s="284" t="s">
        <v>883</v>
      </c>
      <c r="C156" s="285" t="s">
        <v>884</v>
      </c>
      <c r="D156" s="286"/>
      <c r="E156" s="287"/>
      <c r="F156" s="287"/>
      <c r="G156" s="288"/>
      <c r="H156" s="289"/>
      <c r="I156" s="290"/>
      <c r="J156" s="291"/>
      <c r="K156" s="292"/>
      <c r="O156" s="293">
        <v>1</v>
      </c>
    </row>
    <row r="157" spans="1:80" ht="22.5" x14ac:dyDescent="0.2">
      <c r="A157" s="294">
        <v>48</v>
      </c>
      <c r="B157" s="295" t="s">
        <v>1482</v>
      </c>
      <c r="C157" s="296" t="s">
        <v>1483</v>
      </c>
      <c r="D157" s="297" t="s">
        <v>195</v>
      </c>
      <c r="E157" s="298">
        <v>46.08</v>
      </c>
      <c r="F157" s="298">
        <v>0</v>
      </c>
      <c r="G157" s="299">
        <f>E157*F157</f>
        <v>0</v>
      </c>
      <c r="H157" s="300">
        <v>3.3E-4</v>
      </c>
      <c r="I157" s="301">
        <f>E157*H157</f>
        <v>1.52064E-2</v>
      </c>
      <c r="J157" s="300">
        <v>0</v>
      </c>
      <c r="K157" s="301">
        <f>E157*J157</f>
        <v>0</v>
      </c>
      <c r="O157" s="293">
        <v>2</v>
      </c>
      <c r="AA157" s="262">
        <v>1</v>
      </c>
      <c r="AB157" s="262">
        <v>7</v>
      </c>
      <c r="AC157" s="262">
        <v>7</v>
      </c>
      <c r="AZ157" s="262">
        <v>2</v>
      </c>
      <c r="BA157" s="262">
        <f>IF(AZ157=1,G157,0)</f>
        <v>0</v>
      </c>
      <c r="BB157" s="262">
        <f>IF(AZ157=2,G157,0)</f>
        <v>0</v>
      </c>
      <c r="BC157" s="262">
        <f>IF(AZ157=3,G157,0)</f>
        <v>0</v>
      </c>
      <c r="BD157" s="262">
        <f>IF(AZ157=4,G157,0)</f>
        <v>0</v>
      </c>
      <c r="BE157" s="262">
        <f>IF(AZ157=5,G157,0)</f>
        <v>0</v>
      </c>
      <c r="CA157" s="293">
        <v>1</v>
      </c>
      <c r="CB157" s="293">
        <v>7</v>
      </c>
    </row>
    <row r="158" spans="1:80" x14ac:dyDescent="0.2">
      <c r="A158" s="302"/>
      <c r="B158" s="309"/>
      <c r="C158" s="310" t="s">
        <v>1484</v>
      </c>
      <c r="D158" s="311"/>
      <c r="E158" s="312">
        <v>46.08</v>
      </c>
      <c r="F158" s="313"/>
      <c r="G158" s="314"/>
      <c r="H158" s="315"/>
      <c r="I158" s="307"/>
      <c r="J158" s="316"/>
      <c r="K158" s="307"/>
      <c r="M158" s="308" t="s">
        <v>1484</v>
      </c>
      <c r="O158" s="293"/>
    </row>
    <row r="159" spans="1:80" ht="22.5" x14ac:dyDescent="0.2">
      <c r="A159" s="294">
        <v>49</v>
      </c>
      <c r="B159" s="295" t="s">
        <v>1485</v>
      </c>
      <c r="C159" s="296" t="s">
        <v>1486</v>
      </c>
      <c r="D159" s="297" t="s">
        <v>195</v>
      </c>
      <c r="E159" s="298">
        <v>46.08</v>
      </c>
      <c r="F159" s="298">
        <v>0</v>
      </c>
      <c r="G159" s="299">
        <f>E159*F159</f>
        <v>0</v>
      </c>
      <c r="H159" s="300">
        <v>4.0999999999999999E-4</v>
      </c>
      <c r="I159" s="301">
        <f>E159*H159</f>
        <v>1.8892799999999998E-2</v>
      </c>
      <c r="J159" s="300">
        <v>0</v>
      </c>
      <c r="K159" s="301">
        <f>E159*J159</f>
        <v>0</v>
      </c>
      <c r="O159" s="293">
        <v>2</v>
      </c>
      <c r="AA159" s="262">
        <v>1</v>
      </c>
      <c r="AB159" s="262">
        <v>7</v>
      </c>
      <c r="AC159" s="262">
        <v>7</v>
      </c>
      <c r="AZ159" s="262">
        <v>2</v>
      </c>
      <c r="BA159" s="262">
        <f>IF(AZ159=1,G159,0)</f>
        <v>0</v>
      </c>
      <c r="BB159" s="262">
        <f>IF(AZ159=2,G159,0)</f>
        <v>0</v>
      </c>
      <c r="BC159" s="262">
        <f>IF(AZ159=3,G159,0)</f>
        <v>0</v>
      </c>
      <c r="BD159" s="262">
        <f>IF(AZ159=4,G159,0)</f>
        <v>0</v>
      </c>
      <c r="BE159" s="262">
        <f>IF(AZ159=5,G159,0)</f>
        <v>0</v>
      </c>
      <c r="CA159" s="293">
        <v>1</v>
      </c>
      <c r="CB159" s="293">
        <v>7</v>
      </c>
    </row>
    <row r="160" spans="1:80" x14ac:dyDescent="0.2">
      <c r="A160" s="302"/>
      <c r="B160" s="309"/>
      <c r="C160" s="310" t="s">
        <v>1487</v>
      </c>
      <c r="D160" s="311"/>
      <c r="E160" s="312">
        <v>46.08</v>
      </c>
      <c r="F160" s="313"/>
      <c r="G160" s="314"/>
      <c r="H160" s="315"/>
      <c r="I160" s="307"/>
      <c r="J160" s="316"/>
      <c r="K160" s="307"/>
      <c r="M160" s="308" t="s">
        <v>1487</v>
      </c>
      <c r="O160" s="293"/>
    </row>
    <row r="161" spans="1:80" ht="22.5" x14ac:dyDescent="0.2">
      <c r="A161" s="294">
        <v>50</v>
      </c>
      <c r="B161" s="295" t="s">
        <v>886</v>
      </c>
      <c r="C161" s="296" t="s">
        <v>887</v>
      </c>
      <c r="D161" s="297" t="s">
        <v>195</v>
      </c>
      <c r="E161" s="298">
        <v>20.8</v>
      </c>
      <c r="F161" s="298">
        <v>0</v>
      </c>
      <c r="G161" s="299">
        <f>E161*F161</f>
        <v>0</v>
      </c>
      <c r="H161" s="300">
        <v>5.8E-4</v>
      </c>
      <c r="I161" s="301">
        <f>E161*H161</f>
        <v>1.2064E-2</v>
      </c>
      <c r="J161" s="300">
        <v>0</v>
      </c>
      <c r="K161" s="301">
        <f>E161*J161</f>
        <v>0</v>
      </c>
      <c r="O161" s="293">
        <v>2</v>
      </c>
      <c r="AA161" s="262">
        <v>1</v>
      </c>
      <c r="AB161" s="262">
        <v>7</v>
      </c>
      <c r="AC161" s="262">
        <v>7</v>
      </c>
      <c r="AZ161" s="262">
        <v>2</v>
      </c>
      <c r="BA161" s="262">
        <f>IF(AZ161=1,G161,0)</f>
        <v>0</v>
      </c>
      <c r="BB161" s="262">
        <f>IF(AZ161=2,G161,0)</f>
        <v>0</v>
      </c>
      <c r="BC161" s="262">
        <f>IF(AZ161=3,G161,0)</f>
        <v>0</v>
      </c>
      <c r="BD161" s="262">
        <f>IF(AZ161=4,G161,0)</f>
        <v>0</v>
      </c>
      <c r="BE161" s="262">
        <f>IF(AZ161=5,G161,0)</f>
        <v>0</v>
      </c>
      <c r="CA161" s="293">
        <v>1</v>
      </c>
      <c r="CB161" s="293">
        <v>7</v>
      </c>
    </row>
    <row r="162" spans="1:80" x14ac:dyDescent="0.2">
      <c r="A162" s="302"/>
      <c r="B162" s="309"/>
      <c r="C162" s="310" t="s">
        <v>1488</v>
      </c>
      <c r="D162" s="311"/>
      <c r="E162" s="312">
        <v>20.8</v>
      </c>
      <c r="F162" s="313"/>
      <c r="G162" s="314"/>
      <c r="H162" s="315"/>
      <c r="I162" s="307"/>
      <c r="J162" s="316"/>
      <c r="K162" s="307"/>
      <c r="M162" s="308" t="s">
        <v>1488</v>
      </c>
      <c r="O162" s="293"/>
    </row>
    <row r="163" spans="1:80" x14ac:dyDescent="0.2">
      <c r="A163" s="294">
        <v>51</v>
      </c>
      <c r="B163" s="295" t="s">
        <v>1489</v>
      </c>
      <c r="C163" s="296" t="s">
        <v>1490</v>
      </c>
      <c r="D163" s="297" t="s">
        <v>195</v>
      </c>
      <c r="E163" s="298">
        <v>79.391999999999996</v>
      </c>
      <c r="F163" s="298">
        <v>0</v>
      </c>
      <c r="G163" s="299">
        <f>E163*F163</f>
        <v>0</v>
      </c>
      <c r="H163" s="300">
        <v>4.4999999999999997E-3</v>
      </c>
      <c r="I163" s="301">
        <f>E163*H163</f>
        <v>0.35726399999999997</v>
      </c>
      <c r="J163" s="300"/>
      <c r="K163" s="301">
        <f>E163*J163</f>
        <v>0</v>
      </c>
      <c r="O163" s="293">
        <v>2</v>
      </c>
      <c r="AA163" s="262">
        <v>3</v>
      </c>
      <c r="AB163" s="262">
        <v>7</v>
      </c>
      <c r="AC163" s="262">
        <v>62833159</v>
      </c>
      <c r="AZ163" s="262">
        <v>2</v>
      </c>
      <c r="BA163" s="262">
        <f>IF(AZ163=1,G163,0)</f>
        <v>0</v>
      </c>
      <c r="BB163" s="262">
        <f>IF(AZ163=2,G163,0)</f>
        <v>0</v>
      </c>
      <c r="BC163" s="262">
        <f>IF(AZ163=3,G163,0)</f>
        <v>0</v>
      </c>
      <c r="BD163" s="262">
        <f>IF(AZ163=4,G163,0)</f>
        <v>0</v>
      </c>
      <c r="BE163" s="262">
        <f>IF(AZ163=5,G163,0)</f>
        <v>0</v>
      </c>
      <c r="CA163" s="293">
        <v>3</v>
      </c>
      <c r="CB163" s="293">
        <v>7</v>
      </c>
    </row>
    <row r="164" spans="1:80" x14ac:dyDescent="0.2">
      <c r="A164" s="302"/>
      <c r="B164" s="309"/>
      <c r="C164" s="310" t="s">
        <v>1491</v>
      </c>
      <c r="D164" s="311"/>
      <c r="E164" s="312">
        <v>55.295999999999999</v>
      </c>
      <c r="F164" s="313"/>
      <c r="G164" s="314"/>
      <c r="H164" s="315"/>
      <c r="I164" s="307"/>
      <c r="J164" s="316"/>
      <c r="K164" s="307"/>
      <c r="M164" s="308" t="s">
        <v>1491</v>
      </c>
      <c r="O164" s="293"/>
    </row>
    <row r="165" spans="1:80" x14ac:dyDescent="0.2">
      <c r="A165" s="302"/>
      <c r="B165" s="309"/>
      <c r="C165" s="310" t="s">
        <v>1492</v>
      </c>
      <c r="D165" s="311"/>
      <c r="E165" s="312">
        <v>24.096</v>
      </c>
      <c r="F165" s="313"/>
      <c r="G165" s="314"/>
      <c r="H165" s="315"/>
      <c r="I165" s="307"/>
      <c r="J165" s="316"/>
      <c r="K165" s="307"/>
      <c r="M165" s="308" t="s">
        <v>1492</v>
      </c>
      <c r="O165" s="293"/>
    </row>
    <row r="166" spans="1:80" x14ac:dyDescent="0.2">
      <c r="A166" s="294">
        <v>52</v>
      </c>
      <c r="B166" s="295" t="s">
        <v>906</v>
      </c>
      <c r="C166" s="296" t="s">
        <v>907</v>
      </c>
      <c r="D166" s="297" t="s">
        <v>12</v>
      </c>
      <c r="E166" s="298"/>
      <c r="F166" s="298">
        <v>0</v>
      </c>
      <c r="G166" s="299">
        <f>E166*F166</f>
        <v>0</v>
      </c>
      <c r="H166" s="300">
        <v>0</v>
      </c>
      <c r="I166" s="301">
        <f>E166*H166</f>
        <v>0</v>
      </c>
      <c r="J166" s="300"/>
      <c r="K166" s="301">
        <f>E166*J166</f>
        <v>0</v>
      </c>
      <c r="O166" s="293">
        <v>2</v>
      </c>
      <c r="AA166" s="262">
        <v>7</v>
      </c>
      <c r="AB166" s="262">
        <v>1002</v>
      </c>
      <c r="AC166" s="262">
        <v>5</v>
      </c>
      <c r="AZ166" s="262">
        <v>2</v>
      </c>
      <c r="BA166" s="262">
        <f>IF(AZ166=1,G166,0)</f>
        <v>0</v>
      </c>
      <c r="BB166" s="262">
        <f>IF(AZ166=2,G166,0)</f>
        <v>0</v>
      </c>
      <c r="BC166" s="262">
        <f>IF(AZ166=3,G166,0)</f>
        <v>0</v>
      </c>
      <c r="BD166" s="262">
        <f>IF(AZ166=4,G166,0)</f>
        <v>0</v>
      </c>
      <c r="BE166" s="262">
        <f>IF(AZ166=5,G166,0)</f>
        <v>0</v>
      </c>
      <c r="CA166" s="293">
        <v>7</v>
      </c>
      <c r="CB166" s="293">
        <v>1002</v>
      </c>
    </row>
    <row r="167" spans="1:80" x14ac:dyDescent="0.2">
      <c r="A167" s="317"/>
      <c r="B167" s="318" t="s">
        <v>101</v>
      </c>
      <c r="C167" s="319" t="s">
        <v>885</v>
      </c>
      <c r="D167" s="320"/>
      <c r="E167" s="321"/>
      <c r="F167" s="322"/>
      <c r="G167" s="323">
        <f>SUM(G156:G166)</f>
        <v>0</v>
      </c>
      <c r="H167" s="324"/>
      <c r="I167" s="325">
        <f>SUM(I156:I166)</f>
        <v>0.40342719999999999</v>
      </c>
      <c r="J167" s="324"/>
      <c r="K167" s="325">
        <f>SUM(K156:K166)</f>
        <v>0</v>
      </c>
      <c r="O167" s="293">
        <v>4</v>
      </c>
      <c r="BA167" s="326">
        <f>SUM(BA156:BA166)</f>
        <v>0</v>
      </c>
      <c r="BB167" s="326">
        <f>SUM(BB156:BB166)</f>
        <v>0</v>
      </c>
      <c r="BC167" s="326">
        <f>SUM(BC156:BC166)</f>
        <v>0</v>
      </c>
      <c r="BD167" s="326">
        <f>SUM(BD156:BD166)</f>
        <v>0</v>
      </c>
      <c r="BE167" s="326">
        <f>SUM(BE156:BE166)</f>
        <v>0</v>
      </c>
    </row>
    <row r="168" spans="1:80" x14ac:dyDescent="0.2">
      <c r="A168" s="283" t="s">
        <v>97</v>
      </c>
      <c r="B168" s="284" t="s">
        <v>1493</v>
      </c>
      <c r="C168" s="285" t="s">
        <v>1494</v>
      </c>
      <c r="D168" s="286"/>
      <c r="E168" s="287"/>
      <c r="F168" s="287"/>
      <c r="G168" s="288"/>
      <c r="H168" s="289"/>
      <c r="I168" s="290"/>
      <c r="J168" s="291"/>
      <c r="K168" s="292"/>
      <c r="O168" s="293">
        <v>1</v>
      </c>
    </row>
    <row r="169" spans="1:80" ht="22.5" x14ac:dyDescent="0.2">
      <c r="A169" s="294">
        <v>53</v>
      </c>
      <c r="B169" s="295" t="s">
        <v>1496</v>
      </c>
      <c r="C169" s="296" t="s">
        <v>1497</v>
      </c>
      <c r="D169" s="297" t="s">
        <v>195</v>
      </c>
      <c r="E169" s="298">
        <v>37.664999999999999</v>
      </c>
      <c r="F169" s="298">
        <v>0</v>
      </c>
      <c r="G169" s="299">
        <f>E169*F169</f>
        <v>0</v>
      </c>
      <c r="H169" s="300">
        <v>5.2999999999999998E-4</v>
      </c>
      <c r="I169" s="301">
        <f>E169*H169</f>
        <v>1.996245E-2</v>
      </c>
      <c r="J169" s="300">
        <v>0</v>
      </c>
      <c r="K169" s="301">
        <f>E169*J169</f>
        <v>0</v>
      </c>
      <c r="O169" s="293">
        <v>2</v>
      </c>
      <c r="AA169" s="262">
        <v>1</v>
      </c>
      <c r="AB169" s="262">
        <v>7</v>
      </c>
      <c r="AC169" s="262">
        <v>7</v>
      </c>
      <c r="AZ169" s="262">
        <v>2</v>
      </c>
      <c r="BA169" s="262">
        <f>IF(AZ169=1,G169,0)</f>
        <v>0</v>
      </c>
      <c r="BB169" s="262">
        <f>IF(AZ169=2,G169,0)</f>
        <v>0</v>
      </c>
      <c r="BC169" s="262">
        <f>IF(AZ169=3,G169,0)</f>
        <v>0</v>
      </c>
      <c r="BD169" s="262">
        <f>IF(AZ169=4,G169,0)</f>
        <v>0</v>
      </c>
      <c r="BE169" s="262">
        <f>IF(AZ169=5,G169,0)</f>
        <v>0</v>
      </c>
      <c r="CA169" s="293">
        <v>1</v>
      </c>
      <c r="CB169" s="293">
        <v>7</v>
      </c>
    </row>
    <row r="170" spans="1:80" x14ac:dyDescent="0.2">
      <c r="A170" s="302"/>
      <c r="B170" s="309"/>
      <c r="C170" s="310" t="s">
        <v>1399</v>
      </c>
      <c r="D170" s="311"/>
      <c r="E170" s="312">
        <v>37.664999999999999</v>
      </c>
      <c r="F170" s="313"/>
      <c r="G170" s="314"/>
      <c r="H170" s="315"/>
      <c r="I170" s="307"/>
      <c r="J170" s="316"/>
      <c r="K170" s="307"/>
      <c r="M170" s="308" t="s">
        <v>1399</v>
      </c>
      <c r="O170" s="293"/>
    </row>
    <row r="171" spans="1:80" ht="22.5" x14ac:dyDescent="0.2">
      <c r="A171" s="294">
        <v>54</v>
      </c>
      <c r="B171" s="295" t="s">
        <v>1498</v>
      </c>
      <c r="C171" s="296" t="s">
        <v>1499</v>
      </c>
      <c r="D171" s="297" t="s">
        <v>195</v>
      </c>
      <c r="E171" s="298">
        <v>37.664999999999999</v>
      </c>
      <c r="F171" s="298">
        <v>0</v>
      </c>
      <c r="G171" s="299">
        <f>E171*F171</f>
        <v>0</v>
      </c>
      <c r="H171" s="300">
        <v>1.8000000000000001E-4</v>
      </c>
      <c r="I171" s="301">
        <f>E171*H171</f>
        <v>6.7797000000000005E-3</v>
      </c>
      <c r="J171" s="300">
        <v>0</v>
      </c>
      <c r="K171" s="301">
        <f>E171*J171</f>
        <v>0</v>
      </c>
      <c r="O171" s="293">
        <v>2</v>
      </c>
      <c r="AA171" s="262">
        <v>1</v>
      </c>
      <c r="AB171" s="262">
        <v>7</v>
      </c>
      <c r="AC171" s="262">
        <v>7</v>
      </c>
      <c r="AZ171" s="262">
        <v>2</v>
      </c>
      <c r="BA171" s="262">
        <f>IF(AZ171=1,G171,0)</f>
        <v>0</v>
      </c>
      <c r="BB171" s="262">
        <f>IF(AZ171=2,G171,0)</f>
        <v>0</v>
      </c>
      <c r="BC171" s="262">
        <f>IF(AZ171=3,G171,0)</f>
        <v>0</v>
      </c>
      <c r="BD171" s="262">
        <f>IF(AZ171=4,G171,0)</f>
        <v>0</v>
      </c>
      <c r="BE171" s="262">
        <f>IF(AZ171=5,G171,0)</f>
        <v>0</v>
      </c>
      <c r="CA171" s="293">
        <v>1</v>
      </c>
      <c r="CB171" s="293">
        <v>7</v>
      </c>
    </row>
    <row r="172" spans="1:80" x14ac:dyDescent="0.2">
      <c r="A172" s="302"/>
      <c r="B172" s="303"/>
      <c r="C172" s="304"/>
      <c r="D172" s="305"/>
      <c r="E172" s="305"/>
      <c r="F172" s="305"/>
      <c r="G172" s="306"/>
      <c r="I172" s="307"/>
      <c r="K172" s="307"/>
      <c r="L172" s="308"/>
      <c r="O172" s="293">
        <v>3</v>
      </c>
    </row>
    <row r="173" spans="1:80" x14ac:dyDescent="0.2">
      <c r="A173" s="302"/>
      <c r="B173" s="309"/>
      <c r="C173" s="310" t="s">
        <v>1399</v>
      </c>
      <c r="D173" s="311"/>
      <c r="E173" s="312">
        <v>37.664999999999999</v>
      </c>
      <c r="F173" s="313"/>
      <c r="G173" s="314"/>
      <c r="H173" s="315"/>
      <c r="I173" s="307"/>
      <c r="J173" s="316"/>
      <c r="K173" s="307"/>
      <c r="M173" s="308" t="s">
        <v>1399</v>
      </c>
      <c r="O173" s="293"/>
    </row>
    <row r="174" spans="1:80" ht="22.5" x14ac:dyDescent="0.2">
      <c r="A174" s="294">
        <v>55</v>
      </c>
      <c r="B174" s="295" t="s">
        <v>1500</v>
      </c>
      <c r="C174" s="296" t="s">
        <v>1501</v>
      </c>
      <c r="D174" s="297" t="s">
        <v>202</v>
      </c>
      <c r="E174" s="298">
        <v>33.299999999999997</v>
      </c>
      <c r="F174" s="298">
        <v>0</v>
      </c>
      <c r="G174" s="299">
        <f>E174*F174</f>
        <v>0</v>
      </c>
      <c r="H174" s="300">
        <v>6.9999999999999994E-5</v>
      </c>
      <c r="I174" s="301">
        <f>E174*H174</f>
        <v>2.3309999999999997E-3</v>
      </c>
      <c r="J174" s="300">
        <v>0</v>
      </c>
      <c r="K174" s="301">
        <f>E174*J174</f>
        <v>0</v>
      </c>
      <c r="O174" s="293">
        <v>2</v>
      </c>
      <c r="AA174" s="262">
        <v>1</v>
      </c>
      <c r="AB174" s="262">
        <v>7</v>
      </c>
      <c r="AC174" s="262">
        <v>7</v>
      </c>
      <c r="AZ174" s="262">
        <v>2</v>
      </c>
      <c r="BA174" s="262">
        <f>IF(AZ174=1,G174,0)</f>
        <v>0</v>
      </c>
      <c r="BB174" s="262">
        <f>IF(AZ174=2,G174,0)</f>
        <v>0</v>
      </c>
      <c r="BC174" s="262">
        <f>IF(AZ174=3,G174,0)</f>
        <v>0</v>
      </c>
      <c r="BD174" s="262">
        <f>IF(AZ174=4,G174,0)</f>
        <v>0</v>
      </c>
      <c r="BE174" s="262">
        <f>IF(AZ174=5,G174,0)</f>
        <v>0</v>
      </c>
      <c r="CA174" s="293">
        <v>1</v>
      </c>
      <c r="CB174" s="293">
        <v>7</v>
      </c>
    </row>
    <row r="175" spans="1:80" x14ac:dyDescent="0.2">
      <c r="A175" s="302"/>
      <c r="B175" s="303"/>
      <c r="C175" s="304"/>
      <c r="D175" s="305"/>
      <c r="E175" s="305"/>
      <c r="F175" s="305"/>
      <c r="G175" s="306"/>
      <c r="I175" s="307"/>
      <c r="K175" s="307"/>
      <c r="L175" s="308"/>
      <c r="O175" s="293">
        <v>3</v>
      </c>
    </row>
    <row r="176" spans="1:80" x14ac:dyDescent="0.2">
      <c r="A176" s="302"/>
      <c r="B176" s="309"/>
      <c r="C176" s="310" t="s">
        <v>1502</v>
      </c>
      <c r="D176" s="311"/>
      <c r="E176" s="312">
        <v>33.299999999999997</v>
      </c>
      <c r="F176" s="313"/>
      <c r="G176" s="314"/>
      <c r="H176" s="315"/>
      <c r="I176" s="307"/>
      <c r="J176" s="316"/>
      <c r="K176" s="307"/>
      <c r="M176" s="308" t="s">
        <v>1502</v>
      </c>
      <c r="O176" s="293"/>
    </row>
    <row r="177" spans="1:80" x14ac:dyDescent="0.2">
      <c r="A177" s="294">
        <v>56</v>
      </c>
      <c r="B177" s="295" t="s">
        <v>1503</v>
      </c>
      <c r="C177" s="296" t="s">
        <v>1504</v>
      </c>
      <c r="D177" s="297" t="s">
        <v>195</v>
      </c>
      <c r="E177" s="298">
        <v>37.664999999999999</v>
      </c>
      <c r="F177" s="298">
        <v>0</v>
      </c>
      <c r="G177" s="299">
        <f>E177*F177</f>
        <v>0</v>
      </c>
      <c r="H177" s="300">
        <v>0</v>
      </c>
      <c r="I177" s="301">
        <f>E177*H177</f>
        <v>0</v>
      </c>
      <c r="J177" s="300">
        <v>0</v>
      </c>
      <c r="K177" s="301">
        <f>E177*J177</f>
        <v>0</v>
      </c>
      <c r="O177" s="293">
        <v>2</v>
      </c>
      <c r="AA177" s="262">
        <v>1</v>
      </c>
      <c r="AB177" s="262">
        <v>7</v>
      </c>
      <c r="AC177" s="262">
        <v>7</v>
      </c>
      <c r="AZ177" s="262">
        <v>2</v>
      </c>
      <c r="BA177" s="262">
        <f>IF(AZ177=1,G177,0)</f>
        <v>0</v>
      </c>
      <c r="BB177" s="262">
        <f>IF(AZ177=2,G177,0)</f>
        <v>0</v>
      </c>
      <c r="BC177" s="262">
        <f>IF(AZ177=3,G177,0)</f>
        <v>0</v>
      </c>
      <c r="BD177" s="262">
        <f>IF(AZ177=4,G177,0)</f>
        <v>0</v>
      </c>
      <c r="BE177" s="262">
        <f>IF(AZ177=5,G177,0)</f>
        <v>0</v>
      </c>
      <c r="CA177" s="293">
        <v>1</v>
      </c>
      <c r="CB177" s="293">
        <v>7</v>
      </c>
    </row>
    <row r="178" spans="1:80" x14ac:dyDescent="0.2">
      <c r="A178" s="302"/>
      <c r="B178" s="309"/>
      <c r="C178" s="310" t="s">
        <v>1399</v>
      </c>
      <c r="D178" s="311"/>
      <c r="E178" s="312">
        <v>37.664999999999999</v>
      </c>
      <c r="F178" s="313"/>
      <c r="G178" s="314"/>
      <c r="H178" s="315"/>
      <c r="I178" s="307"/>
      <c r="J178" s="316"/>
      <c r="K178" s="307"/>
      <c r="M178" s="308" t="s">
        <v>1399</v>
      </c>
      <c r="O178" s="293"/>
    </row>
    <row r="179" spans="1:80" x14ac:dyDescent="0.2">
      <c r="A179" s="294">
        <v>57</v>
      </c>
      <c r="B179" s="295" t="s">
        <v>1505</v>
      </c>
      <c r="C179" s="296" t="s">
        <v>1506</v>
      </c>
      <c r="D179" s="297" t="s">
        <v>195</v>
      </c>
      <c r="E179" s="298">
        <v>37.664999999999999</v>
      </c>
      <c r="F179" s="298">
        <v>0</v>
      </c>
      <c r="G179" s="299">
        <f>E179*F179</f>
        <v>0</v>
      </c>
      <c r="H179" s="300">
        <v>1.0000000000000001E-5</v>
      </c>
      <c r="I179" s="301">
        <f>E179*H179</f>
        <v>3.7665000000000002E-4</v>
      </c>
      <c r="J179" s="300">
        <v>0</v>
      </c>
      <c r="K179" s="301">
        <f>E179*J179</f>
        <v>0</v>
      </c>
      <c r="O179" s="293">
        <v>2</v>
      </c>
      <c r="AA179" s="262">
        <v>1</v>
      </c>
      <c r="AB179" s="262">
        <v>7</v>
      </c>
      <c r="AC179" s="262">
        <v>7</v>
      </c>
      <c r="AZ179" s="262">
        <v>2</v>
      </c>
      <c r="BA179" s="262">
        <f>IF(AZ179=1,G179,0)</f>
        <v>0</v>
      </c>
      <c r="BB179" s="262">
        <f>IF(AZ179=2,G179,0)</f>
        <v>0</v>
      </c>
      <c r="BC179" s="262">
        <f>IF(AZ179=3,G179,0)</f>
        <v>0</v>
      </c>
      <c r="BD179" s="262">
        <f>IF(AZ179=4,G179,0)</f>
        <v>0</v>
      </c>
      <c r="BE179" s="262">
        <f>IF(AZ179=5,G179,0)</f>
        <v>0</v>
      </c>
      <c r="CA179" s="293">
        <v>1</v>
      </c>
      <c r="CB179" s="293">
        <v>7</v>
      </c>
    </row>
    <row r="180" spans="1:80" x14ac:dyDescent="0.2">
      <c r="A180" s="302"/>
      <c r="B180" s="309"/>
      <c r="C180" s="310" t="s">
        <v>1399</v>
      </c>
      <c r="D180" s="311"/>
      <c r="E180" s="312">
        <v>37.664999999999999</v>
      </c>
      <c r="F180" s="313"/>
      <c r="G180" s="314"/>
      <c r="H180" s="315"/>
      <c r="I180" s="307"/>
      <c r="J180" s="316"/>
      <c r="K180" s="307"/>
      <c r="M180" s="308" t="s">
        <v>1399</v>
      </c>
      <c r="O180" s="293"/>
    </row>
    <row r="181" spans="1:80" x14ac:dyDescent="0.2">
      <c r="A181" s="294">
        <v>58</v>
      </c>
      <c r="B181" s="295" t="s">
        <v>1507</v>
      </c>
      <c r="C181" s="296" t="s">
        <v>1508</v>
      </c>
      <c r="D181" s="297" t="s">
        <v>202</v>
      </c>
      <c r="E181" s="298">
        <v>33.299999999999997</v>
      </c>
      <c r="F181" s="298">
        <v>0</v>
      </c>
      <c r="G181" s="299">
        <f>E181*F181</f>
        <v>0</v>
      </c>
      <c r="H181" s="300">
        <v>0</v>
      </c>
      <c r="I181" s="301">
        <f>E181*H181</f>
        <v>0</v>
      </c>
      <c r="J181" s="300"/>
      <c r="K181" s="301">
        <f>E181*J181</f>
        <v>0</v>
      </c>
      <c r="O181" s="293">
        <v>2</v>
      </c>
      <c r="AA181" s="262">
        <v>3</v>
      </c>
      <c r="AB181" s="262">
        <v>7</v>
      </c>
      <c r="AC181" s="262">
        <v>28375327</v>
      </c>
      <c r="AZ181" s="262">
        <v>2</v>
      </c>
      <c r="BA181" s="262">
        <f>IF(AZ181=1,G181,0)</f>
        <v>0</v>
      </c>
      <c r="BB181" s="262">
        <f>IF(AZ181=2,G181,0)</f>
        <v>0</v>
      </c>
      <c r="BC181" s="262">
        <f>IF(AZ181=3,G181,0)</f>
        <v>0</v>
      </c>
      <c r="BD181" s="262">
        <f>IF(AZ181=4,G181,0)</f>
        <v>0</v>
      </c>
      <c r="BE181" s="262">
        <f>IF(AZ181=5,G181,0)</f>
        <v>0</v>
      </c>
      <c r="CA181" s="293">
        <v>3</v>
      </c>
      <c r="CB181" s="293">
        <v>7</v>
      </c>
    </row>
    <row r="182" spans="1:80" x14ac:dyDescent="0.2">
      <c r="A182" s="302"/>
      <c r="B182" s="303"/>
      <c r="C182" s="304" t="s">
        <v>1509</v>
      </c>
      <c r="D182" s="305"/>
      <c r="E182" s="305"/>
      <c r="F182" s="305"/>
      <c r="G182" s="306"/>
      <c r="I182" s="307"/>
      <c r="K182" s="307"/>
      <c r="L182" s="308" t="s">
        <v>1509</v>
      </c>
      <c r="O182" s="293">
        <v>3</v>
      </c>
    </row>
    <row r="183" spans="1:80" x14ac:dyDescent="0.2">
      <c r="A183" s="302"/>
      <c r="B183" s="309"/>
      <c r="C183" s="310" t="s">
        <v>1502</v>
      </c>
      <c r="D183" s="311"/>
      <c r="E183" s="312">
        <v>33.299999999999997</v>
      </c>
      <c r="F183" s="313"/>
      <c r="G183" s="314"/>
      <c r="H183" s="315"/>
      <c r="I183" s="307"/>
      <c r="J183" s="316"/>
      <c r="K183" s="307"/>
      <c r="M183" s="308" t="s">
        <v>1502</v>
      </c>
      <c r="O183" s="293"/>
    </row>
    <row r="184" spans="1:80" x14ac:dyDescent="0.2">
      <c r="A184" s="294">
        <v>59</v>
      </c>
      <c r="B184" s="295" t="s">
        <v>1510</v>
      </c>
      <c r="C184" s="296" t="s">
        <v>1511</v>
      </c>
      <c r="D184" s="297" t="s">
        <v>195</v>
      </c>
      <c r="E184" s="298">
        <v>41.4315</v>
      </c>
      <c r="F184" s="298">
        <v>0</v>
      </c>
      <c r="G184" s="299">
        <f>E184*F184</f>
        <v>0</v>
      </c>
      <c r="H184" s="300">
        <v>1.75E-3</v>
      </c>
      <c r="I184" s="301">
        <f>E184*H184</f>
        <v>7.2505125000000004E-2</v>
      </c>
      <c r="J184" s="300"/>
      <c r="K184" s="301">
        <f>E184*J184</f>
        <v>0</v>
      </c>
      <c r="O184" s="293">
        <v>2</v>
      </c>
      <c r="AA184" s="262">
        <v>3</v>
      </c>
      <c r="AB184" s="262">
        <v>7</v>
      </c>
      <c r="AC184" s="262">
        <v>28376366</v>
      </c>
      <c r="AZ184" s="262">
        <v>2</v>
      </c>
      <c r="BA184" s="262">
        <f>IF(AZ184=1,G184,0)</f>
        <v>0</v>
      </c>
      <c r="BB184" s="262">
        <f>IF(AZ184=2,G184,0)</f>
        <v>0</v>
      </c>
      <c r="BC184" s="262">
        <f>IF(AZ184=3,G184,0)</f>
        <v>0</v>
      </c>
      <c r="BD184" s="262">
        <f>IF(AZ184=4,G184,0)</f>
        <v>0</v>
      </c>
      <c r="BE184" s="262">
        <f>IF(AZ184=5,G184,0)</f>
        <v>0</v>
      </c>
      <c r="CA184" s="293">
        <v>3</v>
      </c>
      <c r="CB184" s="293">
        <v>7</v>
      </c>
    </row>
    <row r="185" spans="1:80" x14ac:dyDescent="0.2">
      <c r="A185" s="302"/>
      <c r="B185" s="309"/>
      <c r="C185" s="310" t="s">
        <v>1512</v>
      </c>
      <c r="D185" s="311"/>
      <c r="E185" s="312">
        <v>41.4315</v>
      </c>
      <c r="F185" s="313"/>
      <c r="G185" s="314"/>
      <c r="H185" s="315"/>
      <c r="I185" s="307"/>
      <c r="J185" s="316"/>
      <c r="K185" s="307"/>
      <c r="M185" s="308" t="s">
        <v>1512</v>
      </c>
      <c r="O185" s="293"/>
    </row>
    <row r="186" spans="1:80" x14ac:dyDescent="0.2">
      <c r="A186" s="294">
        <v>60</v>
      </c>
      <c r="B186" s="295" t="s">
        <v>1513</v>
      </c>
      <c r="C186" s="296" t="s">
        <v>1514</v>
      </c>
      <c r="D186" s="297" t="s">
        <v>195</v>
      </c>
      <c r="E186" s="298">
        <v>41.4315</v>
      </c>
      <c r="F186" s="298">
        <v>0</v>
      </c>
      <c r="G186" s="299">
        <f>E186*F186</f>
        <v>0</v>
      </c>
      <c r="H186" s="300">
        <v>3.7200000000000002E-3</v>
      </c>
      <c r="I186" s="301">
        <f>E186*H186</f>
        <v>0.15412518</v>
      </c>
      <c r="J186" s="300"/>
      <c r="K186" s="301">
        <f>E186*J186</f>
        <v>0</v>
      </c>
      <c r="O186" s="293">
        <v>2</v>
      </c>
      <c r="AA186" s="262">
        <v>3</v>
      </c>
      <c r="AB186" s="262">
        <v>7</v>
      </c>
      <c r="AC186" s="262">
        <v>63140546</v>
      </c>
      <c r="AZ186" s="262">
        <v>2</v>
      </c>
      <c r="BA186" s="262">
        <f>IF(AZ186=1,G186,0)</f>
        <v>0</v>
      </c>
      <c r="BB186" s="262">
        <f>IF(AZ186=2,G186,0)</f>
        <v>0</v>
      </c>
      <c r="BC186" s="262">
        <f>IF(AZ186=3,G186,0)</f>
        <v>0</v>
      </c>
      <c r="BD186" s="262">
        <f>IF(AZ186=4,G186,0)</f>
        <v>0</v>
      </c>
      <c r="BE186" s="262">
        <f>IF(AZ186=5,G186,0)</f>
        <v>0</v>
      </c>
      <c r="CA186" s="293">
        <v>3</v>
      </c>
      <c r="CB186" s="293">
        <v>7</v>
      </c>
    </row>
    <row r="187" spans="1:80" x14ac:dyDescent="0.2">
      <c r="A187" s="302"/>
      <c r="B187" s="303"/>
      <c r="C187" s="304" t="s">
        <v>1515</v>
      </c>
      <c r="D187" s="305"/>
      <c r="E187" s="305"/>
      <c r="F187" s="305"/>
      <c r="G187" s="306"/>
      <c r="I187" s="307"/>
      <c r="K187" s="307"/>
      <c r="L187" s="308" t="s">
        <v>1515</v>
      </c>
      <c r="O187" s="293">
        <v>3</v>
      </c>
    </row>
    <row r="188" spans="1:80" x14ac:dyDescent="0.2">
      <c r="A188" s="302"/>
      <c r="B188" s="309"/>
      <c r="C188" s="310" t="s">
        <v>1512</v>
      </c>
      <c r="D188" s="311"/>
      <c r="E188" s="312">
        <v>41.4315</v>
      </c>
      <c r="F188" s="313"/>
      <c r="G188" s="314"/>
      <c r="H188" s="315"/>
      <c r="I188" s="307"/>
      <c r="J188" s="316"/>
      <c r="K188" s="307"/>
      <c r="M188" s="308" t="s">
        <v>1512</v>
      </c>
      <c r="O188" s="293"/>
    </row>
    <row r="189" spans="1:80" x14ac:dyDescent="0.2">
      <c r="A189" s="294">
        <v>61</v>
      </c>
      <c r="B189" s="295" t="s">
        <v>1516</v>
      </c>
      <c r="C189" s="296" t="s">
        <v>1517</v>
      </c>
      <c r="D189" s="297" t="s">
        <v>12</v>
      </c>
      <c r="E189" s="298"/>
      <c r="F189" s="298">
        <v>0</v>
      </c>
      <c r="G189" s="299">
        <f>E189*F189</f>
        <v>0</v>
      </c>
      <c r="H189" s="300">
        <v>0</v>
      </c>
      <c r="I189" s="301">
        <f>E189*H189</f>
        <v>0</v>
      </c>
      <c r="J189" s="300"/>
      <c r="K189" s="301">
        <f>E189*J189</f>
        <v>0</v>
      </c>
      <c r="O189" s="293">
        <v>2</v>
      </c>
      <c r="AA189" s="262">
        <v>7</v>
      </c>
      <c r="AB189" s="262">
        <v>1002</v>
      </c>
      <c r="AC189" s="262">
        <v>5</v>
      </c>
      <c r="AZ189" s="262">
        <v>2</v>
      </c>
      <c r="BA189" s="262">
        <f>IF(AZ189=1,G189,0)</f>
        <v>0</v>
      </c>
      <c r="BB189" s="262">
        <f>IF(AZ189=2,G189,0)</f>
        <v>0</v>
      </c>
      <c r="BC189" s="262">
        <f>IF(AZ189=3,G189,0)</f>
        <v>0</v>
      </c>
      <c r="BD189" s="262">
        <f>IF(AZ189=4,G189,0)</f>
        <v>0</v>
      </c>
      <c r="BE189" s="262">
        <f>IF(AZ189=5,G189,0)</f>
        <v>0</v>
      </c>
      <c r="CA189" s="293">
        <v>7</v>
      </c>
      <c r="CB189" s="293">
        <v>1002</v>
      </c>
    </row>
    <row r="190" spans="1:80" x14ac:dyDescent="0.2">
      <c r="A190" s="317"/>
      <c r="B190" s="318" t="s">
        <v>101</v>
      </c>
      <c r="C190" s="319" t="s">
        <v>1495</v>
      </c>
      <c r="D190" s="320"/>
      <c r="E190" s="321"/>
      <c r="F190" s="322"/>
      <c r="G190" s="323">
        <f>SUM(G168:G189)</f>
        <v>0</v>
      </c>
      <c r="H190" s="324"/>
      <c r="I190" s="325">
        <f>SUM(I168:I189)</f>
        <v>0.256080105</v>
      </c>
      <c r="J190" s="324"/>
      <c r="K190" s="325">
        <f>SUM(K168:K189)</f>
        <v>0</v>
      </c>
      <c r="O190" s="293">
        <v>4</v>
      </c>
      <c r="BA190" s="326">
        <f>SUM(BA168:BA189)</f>
        <v>0</v>
      </c>
      <c r="BB190" s="326">
        <f>SUM(BB168:BB189)</f>
        <v>0</v>
      </c>
      <c r="BC190" s="326">
        <f>SUM(BC168:BC189)</f>
        <v>0</v>
      </c>
      <c r="BD190" s="326">
        <f>SUM(BD168:BD189)</f>
        <v>0</v>
      </c>
      <c r="BE190" s="326">
        <f>SUM(BE168:BE189)</f>
        <v>0</v>
      </c>
    </row>
    <row r="191" spans="1:80" x14ac:dyDescent="0.2">
      <c r="A191" s="283" t="s">
        <v>97</v>
      </c>
      <c r="B191" s="284" t="s">
        <v>1017</v>
      </c>
      <c r="C191" s="285" t="s">
        <v>1018</v>
      </c>
      <c r="D191" s="286"/>
      <c r="E191" s="287"/>
      <c r="F191" s="287"/>
      <c r="G191" s="288"/>
      <c r="H191" s="289"/>
      <c r="I191" s="290"/>
      <c r="J191" s="291"/>
      <c r="K191" s="292"/>
      <c r="O191" s="293">
        <v>1</v>
      </c>
    </row>
    <row r="192" spans="1:80" ht="22.5" x14ac:dyDescent="0.2">
      <c r="A192" s="294">
        <v>62</v>
      </c>
      <c r="B192" s="295" t="s">
        <v>1518</v>
      </c>
      <c r="C192" s="296" t="s">
        <v>1519</v>
      </c>
      <c r="D192" s="297" t="s">
        <v>202</v>
      </c>
      <c r="E192" s="298">
        <v>28.4</v>
      </c>
      <c r="F192" s="298">
        <v>0</v>
      </c>
      <c r="G192" s="299">
        <f>E192*F192</f>
        <v>0</v>
      </c>
      <c r="H192" s="300">
        <v>8.2500000000000004E-3</v>
      </c>
      <c r="I192" s="301">
        <f>E192*H192</f>
        <v>0.23430000000000001</v>
      </c>
      <c r="J192" s="300">
        <v>0</v>
      </c>
      <c r="K192" s="301">
        <f>E192*J192</f>
        <v>0</v>
      </c>
      <c r="O192" s="293">
        <v>2</v>
      </c>
      <c r="AA192" s="262">
        <v>1</v>
      </c>
      <c r="AB192" s="262">
        <v>7</v>
      </c>
      <c r="AC192" s="262">
        <v>7</v>
      </c>
      <c r="AZ192" s="262">
        <v>2</v>
      </c>
      <c r="BA192" s="262">
        <f>IF(AZ192=1,G192,0)</f>
        <v>0</v>
      </c>
      <c r="BB192" s="262">
        <f>IF(AZ192=2,G192,0)</f>
        <v>0</v>
      </c>
      <c r="BC192" s="262">
        <f>IF(AZ192=3,G192,0)</f>
        <v>0</v>
      </c>
      <c r="BD192" s="262">
        <f>IF(AZ192=4,G192,0)</f>
        <v>0</v>
      </c>
      <c r="BE192" s="262">
        <f>IF(AZ192=5,G192,0)</f>
        <v>0</v>
      </c>
      <c r="CA192" s="293">
        <v>1</v>
      </c>
      <c r="CB192" s="293">
        <v>7</v>
      </c>
    </row>
    <row r="193" spans="1:80" x14ac:dyDescent="0.2">
      <c r="A193" s="302"/>
      <c r="B193" s="303"/>
      <c r="C193" s="304" t="s">
        <v>1520</v>
      </c>
      <c r="D193" s="305"/>
      <c r="E193" s="305"/>
      <c r="F193" s="305"/>
      <c r="G193" s="306"/>
      <c r="I193" s="307"/>
      <c r="K193" s="307"/>
      <c r="L193" s="308" t="s">
        <v>1520</v>
      </c>
      <c r="O193" s="293">
        <v>3</v>
      </c>
    </row>
    <row r="194" spans="1:80" x14ac:dyDescent="0.2">
      <c r="A194" s="302"/>
      <c r="B194" s="309"/>
      <c r="C194" s="310" t="s">
        <v>1521</v>
      </c>
      <c r="D194" s="311"/>
      <c r="E194" s="312">
        <v>28.4</v>
      </c>
      <c r="F194" s="313"/>
      <c r="G194" s="314"/>
      <c r="H194" s="315"/>
      <c r="I194" s="307"/>
      <c r="J194" s="316"/>
      <c r="K194" s="307"/>
      <c r="M194" s="308" t="s">
        <v>1521</v>
      </c>
      <c r="O194" s="293"/>
    </row>
    <row r="195" spans="1:80" ht="22.5" x14ac:dyDescent="0.2">
      <c r="A195" s="294">
        <v>63</v>
      </c>
      <c r="B195" s="295" t="s">
        <v>1522</v>
      </c>
      <c r="C195" s="296" t="s">
        <v>1523</v>
      </c>
      <c r="D195" s="297" t="s">
        <v>202</v>
      </c>
      <c r="E195" s="298">
        <v>54.4</v>
      </c>
      <c r="F195" s="298">
        <v>0</v>
      </c>
      <c r="G195" s="299">
        <f>E195*F195</f>
        <v>0</v>
      </c>
      <c r="H195" s="300">
        <v>1.115E-2</v>
      </c>
      <c r="I195" s="301">
        <f>E195*H195</f>
        <v>0.60655999999999999</v>
      </c>
      <c r="J195" s="300">
        <v>0</v>
      </c>
      <c r="K195" s="301">
        <f>E195*J195</f>
        <v>0</v>
      </c>
      <c r="O195" s="293">
        <v>2</v>
      </c>
      <c r="AA195" s="262">
        <v>1</v>
      </c>
      <c r="AB195" s="262">
        <v>7</v>
      </c>
      <c r="AC195" s="262">
        <v>7</v>
      </c>
      <c r="AZ195" s="262">
        <v>2</v>
      </c>
      <c r="BA195" s="262">
        <f>IF(AZ195=1,G195,0)</f>
        <v>0</v>
      </c>
      <c r="BB195" s="262">
        <f>IF(AZ195=2,G195,0)</f>
        <v>0</v>
      </c>
      <c r="BC195" s="262">
        <f>IF(AZ195=3,G195,0)</f>
        <v>0</v>
      </c>
      <c r="BD195" s="262">
        <f>IF(AZ195=4,G195,0)</f>
        <v>0</v>
      </c>
      <c r="BE195" s="262">
        <f>IF(AZ195=5,G195,0)</f>
        <v>0</v>
      </c>
      <c r="CA195" s="293">
        <v>1</v>
      </c>
      <c r="CB195" s="293">
        <v>7</v>
      </c>
    </row>
    <row r="196" spans="1:80" x14ac:dyDescent="0.2">
      <c r="A196" s="302"/>
      <c r="B196" s="303"/>
      <c r="C196" s="304" t="s">
        <v>1524</v>
      </c>
      <c r="D196" s="305"/>
      <c r="E196" s="305"/>
      <c r="F196" s="305"/>
      <c r="G196" s="306"/>
      <c r="I196" s="307"/>
      <c r="K196" s="307"/>
      <c r="L196" s="308" t="s">
        <v>1524</v>
      </c>
      <c r="O196" s="293">
        <v>3</v>
      </c>
    </row>
    <row r="197" spans="1:80" x14ac:dyDescent="0.2">
      <c r="A197" s="302"/>
      <c r="B197" s="309"/>
      <c r="C197" s="310" t="s">
        <v>1525</v>
      </c>
      <c r="D197" s="311"/>
      <c r="E197" s="312">
        <v>54.4</v>
      </c>
      <c r="F197" s="313"/>
      <c r="G197" s="314"/>
      <c r="H197" s="315"/>
      <c r="I197" s="307"/>
      <c r="J197" s="316"/>
      <c r="K197" s="307"/>
      <c r="M197" s="308" t="s">
        <v>1525</v>
      </c>
      <c r="O197" s="293"/>
    </row>
    <row r="198" spans="1:80" ht="22.5" x14ac:dyDescent="0.2">
      <c r="A198" s="294">
        <v>64</v>
      </c>
      <c r="B198" s="295" t="s">
        <v>1526</v>
      </c>
      <c r="C198" s="296" t="s">
        <v>1527</v>
      </c>
      <c r="D198" s="297" t="s">
        <v>195</v>
      </c>
      <c r="E198" s="298">
        <v>47.354999999999997</v>
      </c>
      <c r="F198" s="298">
        <v>0</v>
      </c>
      <c r="G198" s="299">
        <f>E198*F198</f>
        <v>0</v>
      </c>
      <c r="H198" s="300">
        <v>1.452E-2</v>
      </c>
      <c r="I198" s="301">
        <f>E198*H198</f>
        <v>0.68759459999999994</v>
      </c>
      <c r="J198" s="300">
        <v>0</v>
      </c>
      <c r="K198" s="301">
        <f>E198*J198</f>
        <v>0</v>
      </c>
      <c r="O198" s="293">
        <v>2</v>
      </c>
      <c r="AA198" s="262">
        <v>1</v>
      </c>
      <c r="AB198" s="262">
        <v>7</v>
      </c>
      <c r="AC198" s="262">
        <v>7</v>
      </c>
      <c r="AZ198" s="262">
        <v>2</v>
      </c>
      <c r="BA198" s="262">
        <f>IF(AZ198=1,G198,0)</f>
        <v>0</v>
      </c>
      <c r="BB198" s="262">
        <f>IF(AZ198=2,G198,0)</f>
        <v>0</v>
      </c>
      <c r="BC198" s="262">
        <f>IF(AZ198=3,G198,0)</f>
        <v>0</v>
      </c>
      <c r="BD198" s="262">
        <f>IF(AZ198=4,G198,0)</f>
        <v>0</v>
      </c>
      <c r="BE198" s="262">
        <f>IF(AZ198=5,G198,0)</f>
        <v>0</v>
      </c>
      <c r="CA198" s="293">
        <v>1</v>
      </c>
      <c r="CB198" s="293">
        <v>7</v>
      </c>
    </row>
    <row r="199" spans="1:80" x14ac:dyDescent="0.2">
      <c r="A199" s="302"/>
      <c r="B199" s="309"/>
      <c r="C199" s="310" t="s">
        <v>1528</v>
      </c>
      <c r="D199" s="311"/>
      <c r="E199" s="312">
        <v>47.354999999999997</v>
      </c>
      <c r="F199" s="313"/>
      <c r="G199" s="314"/>
      <c r="H199" s="315"/>
      <c r="I199" s="307"/>
      <c r="J199" s="316"/>
      <c r="K199" s="307"/>
      <c r="M199" s="308" t="s">
        <v>1528</v>
      </c>
      <c r="O199" s="293"/>
    </row>
    <row r="200" spans="1:80" ht="22.5" x14ac:dyDescent="0.2">
      <c r="A200" s="294">
        <v>65</v>
      </c>
      <c r="B200" s="295" t="s">
        <v>1529</v>
      </c>
      <c r="C200" s="296" t="s">
        <v>1530</v>
      </c>
      <c r="D200" s="297" t="s">
        <v>195</v>
      </c>
      <c r="E200" s="298">
        <v>5.68</v>
      </c>
      <c r="F200" s="298">
        <v>0</v>
      </c>
      <c r="G200" s="299">
        <f>E200*F200</f>
        <v>0</v>
      </c>
      <c r="H200" s="300">
        <v>1.0290000000000001E-2</v>
      </c>
      <c r="I200" s="301">
        <f>E200*H200</f>
        <v>5.8447199999999998E-2</v>
      </c>
      <c r="J200" s="300">
        <v>0</v>
      </c>
      <c r="K200" s="301">
        <f>E200*J200</f>
        <v>0</v>
      </c>
      <c r="O200" s="293">
        <v>2</v>
      </c>
      <c r="AA200" s="262">
        <v>1</v>
      </c>
      <c r="AB200" s="262">
        <v>0</v>
      </c>
      <c r="AC200" s="262">
        <v>0</v>
      </c>
      <c r="AZ200" s="262">
        <v>2</v>
      </c>
      <c r="BA200" s="262">
        <f>IF(AZ200=1,G200,0)</f>
        <v>0</v>
      </c>
      <c r="BB200" s="262">
        <f>IF(AZ200=2,G200,0)</f>
        <v>0</v>
      </c>
      <c r="BC200" s="262">
        <f>IF(AZ200=3,G200,0)</f>
        <v>0</v>
      </c>
      <c r="BD200" s="262">
        <f>IF(AZ200=4,G200,0)</f>
        <v>0</v>
      </c>
      <c r="BE200" s="262">
        <f>IF(AZ200=5,G200,0)</f>
        <v>0</v>
      </c>
      <c r="CA200" s="293">
        <v>1</v>
      </c>
      <c r="CB200" s="293">
        <v>0</v>
      </c>
    </row>
    <row r="201" spans="1:80" ht="22.5" x14ac:dyDescent="0.2">
      <c r="A201" s="302"/>
      <c r="B201" s="303"/>
      <c r="C201" s="304" t="s">
        <v>1531</v>
      </c>
      <c r="D201" s="305"/>
      <c r="E201" s="305"/>
      <c r="F201" s="305"/>
      <c r="G201" s="306"/>
      <c r="I201" s="307"/>
      <c r="K201" s="307"/>
      <c r="L201" s="308" t="s">
        <v>1531</v>
      </c>
      <c r="O201" s="293">
        <v>3</v>
      </c>
    </row>
    <row r="202" spans="1:80" x14ac:dyDescent="0.2">
      <c r="A202" s="302"/>
      <c r="B202" s="309"/>
      <c r="C202" s="310" t="s">
        <v>1532</v>
      </c>
      <c r="D202" s="311"/>
      <c r="E202" s="312">
        <v>5.68</v>
      </c>
      <c r="F202" s="313"/>
      <c r="G202" s="314"/>
      <c r="H202" s="315"/>
      <c r="I202" s="307"/>
      <c r="J202" s="316"/>
      <c r="K202" s="307"/>
      <c r="M202" s="308" t="s">
        <v>1532</v>
      </c>
      <c r="O202" s="293"/>
    </row>
    <row r="203" spans="1:80" x14ac:dyDescent="0.2">
      <c r="A203" s="294">
        <v>66</v>
      </c>
      <c r="B203" s="295" t="s">
        <v>1533</v>
      </c>
      <c r="C203" s="296" t="s">
        <v>1534</v>
      </c>
      <c r="D203" s="297" t="s">
        <v>233</v>
      </c>
      <c r="E203" s="298">
        <v>2.5087000000000002</v>
      </c>
      <c r="F203" s="298">
        <v>0</v>
      </c>
      <c r="G203" s="299">
        <f>E203*F203</f>
        <v>0</v>
      </c>
      <c r="H203" s="300">
        <v>2.3570000000000001E-2</v>
      </c>
      <c r="I203" s="301">
        <f>E203*H203</f>
        <v>5.9130059000000006E-2</v>
      </c>
      <c r="J203" s="300">
        <v>0</v>
      </c>
      <c r="K203" s="301">
        <f>E203*J203</f>
        <v>0</v>
      </c>
      <c r="O203" s="293">
        <v>2</v>
      </c>
      <c r="AA203" s="262">
        <v>1</v>
      </c>
      <c r="AB203" s="262">
        <v>7</v>
      </c>
      <c r="AC203" s="262">
        <v>7</v>
      </c>
      <c r="AZ203" s="262">
        <v>2</v>
      </c>
      <c r="BA203" s="262">
        <f>IF(AZ203=1,G203,0)</f>
        <v>0</v>
      </c>
      <c r="BB203" s="262">
        <f>IF(AZ203=2,G203,0)</f>
        <v>0</v>
      </c>
      <c r="BC203" s="262">
        <f>IF(AZ203=3,G203,0)</f>
        <v>0</v>
      </c>
      <c r="BD203" s="262">
        <f>IF(AZ203=4,G203,0)</f>
        <v>0</v>
      </c>
      <c r="BE203" s="262">
        <f>IF(AZ203=5,G203,0)</f>
        <v>0</v>
      </c>
      <c r="CA203" s="293">
        <v>1</v>
      </c>
      <c r="CB203" s="293">
        <v>7</v>
      </c>
    </row>
    <row r="204" spans="1:80" x14ac:dyDescent="0.2">
      <c r="A204" s="302"/>
      <c r="B204" s="309"/>
      <c r="C204" s="310" t="s">
        <v>1535</v>
      </c>
      <c r="D204" s="311"/>
      <c r="E204" s="312">
        <v>0.34079999999999999</v>
      </c>
      <c r="F204" s="313"/>
      <c r="G204" s="314"/>
      <c r="H204" s="315"/>
      <c r="I204" s="307"/>
      <c r="J204" s="316"/>
      <c r="K204" s="307"/>
      <c r="M204" s="308" t="s">
        <v>1535</v>
      </c>
      <c r="O204" s="293"/>
    </row>
    <row r="205" spans="1:80" x14ac:dyDescent="0.2">
      <c r="A205" s="302"/>
      <c r="B205" s="309"/>
      <c r="C205" s="310" t="s">
        <v>1536</v>
      </c>
      <c r="D205" s="311"/>
      <c r="E205" s="312">
        <v>0.87039999999999995</v>
      </c>
      <c r="F205" s="313"/>
      <c r="G205" s="314"/>
      <c r="H205" s="315"/>
      <c r="I205" s="307"/>
      <c r="J205" s="316"/>
      <c r="K205" s="307"/>
      <c r="M205" s="308" t="s">
        <v>1536</v>
      </c>
      <c r="O205" s="293"/>
    </row>
    <row r="206" spans="1:80" x14ac:dyDescent="0.2">
      <c r="A206" s="302"/>
      <c r="B206" s="309"/>
      <c r="C206" s="310" t="s">
        <v>1537</v>
      </c>
      <c r="D206" s="311"/>
      <c r="E206" s="312">
        <v>1.1839</v>
      </c>
      <c r="F206" s="313"/>
      <c r="G206" s="314"/>
      <c r="H206" s="315"/>
      <c r="I206" s="307"/>
      <c r="J206" s="316"/>
      <c r="K206" s="307"/>
      <c r="M206" s="308" t="s">
        <v>1537</v>
      </c>
      <c r="O206" s="293"/>
    </row>
    <row r="207" spans="1:80" x14ac:dyDescent="0.2">
      <c r="A207" s="302"/>
      <c r="B207" s="309"/>
      <c r="C207" s="310" t="s">
        <v>1538</v>
      </c>
      <c r="D207" s="311"/>
      <c r="E207" s="312">
        <v>0.11360000000000001</v>
      </c>
      <c r="F207" s="313"/>
      <c r="G207" s="314"/>
      <c r="H207" s="315"/>
      <c r="I207" s="307"/>
      <c r="J207" s="316"/>
      <c r="K207" s="307"/>
      <c r="M207" s="308" t="s">
        <v>1538</v>
      </c>
      <c r="O207" s="293"/>
    </row>
    <row r="208" spans="1:80" x14ac:dyDescent="0.2">
      <c r="A208" s="294">
        <v>67</v>
      </c>
      <c r="B208" s="295" t="s">
        <v>1023</v>
      </c>
      <c r="C208" s="296" t="s">
        <v>1024</v>
      </c>
      <c r="D208" s="297" t="s">
        <v>12</v>
      </c>
      <c r="E208" s="298"/>
      <c r="F208" s="298">
        <v>0</v>
      </c>
      <c r="G208" s="299">
        <f>E208*F208</f>
        <v>0</v>
      </c>
      <c r="H208" s="300">
        <v>0</v>
      </c>
      <c r="I208" s="301">
        <f>E208*H208</f>
        <v>0</v>
      </c>
      <c r="J208" s="300"/>
      <c r="K208" s="301">
        <f>E208*J208</f>
        <v>0</v>
      </c>
      <c r="O208" s="293">
        <v>2</v>
      </c>
      <c r="AA208" s="262">
        <v>7</v>
      </c>
      <c r="AB208" s="262">
        <v>1002</v>
      </c>
      <c r="AC208" s="262">
        <v>5</v>
      </c>
      <c r="AZ208" s="262">
        <v>2</v>
      </c>
      <c r="BA208" s="262">
        <f>IF(AZ208=1,G208,0)</f>
        <v>0</v>
      </c>
      <c r="BB208" s="262">
        <f>IF(AZ208=2,G208,0)</f>
        <v>0</v>
      </c>
      <c r="BC208" s="262">
        <f>IF(AZ208=3,G208,0)</f>
        <v>0</v>
      </c>
      <c r="BD208" s="262">
        <f>IF(AZ208=4,G208,0)</f>
        <v>0</v>
      </c>
      <c r="BE208" s="262">
        <f>IF(AZ208=5,G208,0)</f>
        <v>0</v>
      </c>
      <c r="CA208" s="293">
        <v>7</v>
      </c>
      <c r="CB208" s="293">
        <v>1002</v>
      </c>
    </row>
    <row r="209" spans="1:80" x14ac:dyDescent="0.2">
      <c r="A209" s="317"/>
      <c r="B209" s="318" t="s">
        <v>101</v>
      </c>
      <c r="C209" s="319" t="s">
        <v>1019</v>
      </c>
      <c r="D209" s="320"/>
      <c r="E209" s="321"/>
      <c r="F209" s="322"/>
      <c r="G209" s="323">
        <f>SUM(G191:G208)</f>
        <v>0</v>
      </c>
      <c r="H209" s="324"/>
      <c r="I209" s="325">
        <f>SUM(I191:I208)</f>
        <v>1.6460318589999998</v>
      </c>
      <c r="J209" s="324"/>
      <c r="K209" s="325">
        <f>SUM(K191:K208)</f>
        <v>0</v>
      </c>
      <c r="O209" s="293">
        <v>4</v>
      </c>
      <c r="BA209" s="326">
        <f>SUM(BA191:BA208)</f>
        <v>0</v>
      </c>
      <c r="BB209" s="326">
        <f>SUM(BB191:BB208)</f>
        <v>0</v>
      </c>
      <c r="BC209" s="326">
        <f>SUM(BC191:BC208)</f>
        <v>0</v>
      </c>
      <c r="BD209" s="326">
        <f>SUM(BD191:BD208)</f>
        <v>0</v>
      </c>
      <c r="BE209" s="326">
        <f>SUM(BE191:BE208)</f>
        <v>0</v>
      </c>
    </row>
    <row r="210" spans="1:80" x14ac:dyDescent="0.2">
      <c r="A210" s="283" t="s">
        <v>97</v>
      </c>
      <c r="B210" s="284" t="s">
        <v>1539</v>
      </c>
      <c r="C210" s="285" t="s">
        <v>1540</v>
      </c>
      <c r="D210" s="286"/>
      <c r="E210" s="287"/>
      <c r="F210" s="287"/>
      <c r="G210" s="288"/>
      <c r="H210" s="289"/>
      <c r="I210" s="290"/>
      <c r="J210" s="291"/>
      <c r="K210" s="292"/>
      <c r="O210" s="293">
        <v>1</v>
      </c>
    </row>
    <row r="211" spans="1:80" ht="22.5" x14ac:dyDescent="0.2">
      <c r="A211" s="294">
        <v>68</v>
      </c>
      <c r="B211" s="295" t="s">
        <v>1542</v>
      </c>
      <c r="C211" s="296" t="s">
        <v>1543</v>
      </c>
      <c r="D211" s="297" t="s">
        <v>195</v>
      </c>
      <c r="E211" s="298">
        <v>95.8</v>
      </c>
      <c r="F211" s="298">
        <v>0</v>
      </c>
      <c r="G211" s="299">
        <f>E211*F211</f>
        <v>0</v>
      </c>
      <c r="H211" s="300">
        <v>2.341E-2</v>
      </c>
      <c r="I211" s="301">
        <f>E211*H211</f>
        <v>2.2426780000000002</v>
      </c>
      <c r="J211" s="300">
        <v>0</v>
      </c>
      <c r="K211" s="301">
        <f>E211*J211</f>
        <v>0</v>
      </c>
      <c r="O211" s="293">
        <v>2</v>
      </c>
      <c r="AA211" s="262">
        <v>1</v>
      </c>
      <c r="AB211" s="262">
        <v>0</v>
      </c>
      <c r="AC211" s="262">
        <v>0</v>
      </c>
      <c r="AZ211" s="262">
        <v>2</v>
      </c>
      <c r="BA211" s="262">
        <f>IF(AZ211=1,G211,0)</f>
        <v>0</v>
      </c>
      <c r="BB211" s="262">
        <f>IF(AZ211=2,G211,0)</f>
        <v>0</v>
      </c>
      <c r="BC211" s="262">
        <f>IF(AZ211=3,G211,0)</f>
        <v>0</v>
      </c>
      <c r="BD211" s="262">
        <f>IF(AZ211=4,G211,0)</f>
        <v>0</v>
      </c>
      <c r="BE211" s="262">
        <f>IF(AZ211=5,G211,0)</f>
        <v>0</v>
      </c>
      <c r="CA211" s="293">
        <v>1</v>
      </c>
      <c r="CB211" s="293">
        <v>0</v>
      </c>
    </row>
    <row r="212" spans="1:80" x14ac:dyDescent="0.2">
      <c r="A212" s="302"/>
      <c r="B212" s="303"/>
      <c r="C212" s="304" t="s">
        <v>1544</v>
      </c>
      <c r="D212" s="305"/>
      <c r="E212" s="305"/>
      <c r="F212" s="305"/>
      <c r="G212" s="306"/>
      <c r="I212" s="307"/>
      <c r="K212" s="307"/>
      <c r="L212" s="308" t="s">
        <v>1544</v>
      </c>
      <c r="O212" s="293">
        <v>3</v>
      </c>
    </row>
    <row r="213" spans="1:80" x14ac:dyDescent="0.2">
      <c r="A213" s="302"/>
      <c r="B213" s="309"/>
      <c r="C213" s="310" t="s">
        <v>1545</v>
      </c>
      <c r="D213" s="311"/>
      <c r="E213" s="312">
        <v>95.8</v>
      </c>
      <c r="F213" s="313"/>
      <c r="G213" s="314"/>
      <c r="H213" s="315"/>
      <c r="I213" s="307"/>
      <c r="J213" s="316"/>
      <c r="K213" s="307"/>
      <c r="M213" s="308" t="s">
        <v>1545</v>
      </c>
      <c r="O213" s="293"/>
    </row>
    <row r="214" spans="1:80" x14ac:dyDescent="0.2">
      <c r="A214" s="317"/>
      <c r="B214" s="318" t="s">
        <v>101</v>
      </c>
      <c r="C214" s="319" t="s">
        <v>1541</v>
      </c>
      <c r="D214" s="320"/>
      <c r="E214" s="321"/>
      <c r="F214" s="322"/>
      <c r="G214" s="323">
        <f>SUM(G210:G213)</f>
        <v>0</v>
      </c>
      <c r="H214" s="324"/>
      <c r="I214" s="325">
        <f>SUM(I210:I213)</f>
        <v>2.2426780000000002</v>
      </c>
      <c r="J214" s="324"/>
      <c r="K214" s="325">
        <f>SUM(K210:K213)</f>
        <v>0</v>
      </c>
      <c r="O214" s="293">
        <v>4</v>
      </c>
      <c r="BA214" s="326">
        <f>SUM(BA210:BA213)</f>
        <v>0</v>
      </c>
      <c r="BB214" s="326">
        <f>SUM(BB210:BB213)</f>
        <v>0</v>
      </c>
      <c r="BC214" s="326">
        <f>SUM(BC210:BC213)</f>
        <v>0</v>
      </c>
      <c r="BD214" s="326">
        <f>SUM(BD210:BD213)</f>
        <v>0</v>
      </c>
      <c r="BE214" s="326">
        <f>SUM(BE210:BE213)</f>
        <v>0</v>
      </c>
    </row>
    <row r="215" spans="1:80" x14ac:dyDescent="0.2">
      <c r="A215" s="283" t="s">
        <v>97</v>
      </c>
      <c r="B215" s="284" t="s">
        <v>1546</v>
      </c>
      <c r="C215" s="285" t="s">
        <v>1547</v>
      </c>
      <c r="D215" s="286"/>
      <c r="E215" s="287"/>
      <c r="F215" s="287"/>
      <c r="G215" s="288"/>
      <c r="H215" s="289"/>
      <c r="I215" s="290"/>
      <c r="J215" s="291"/>
      <c r="K215" s="292"/>
      <c r="O215" s="293">
        <v>1</v>
      </c>
    </row>
    <row r="216" spans="1:80" x14ac:dyDescent="0.2">
      <c r="A216" s="294">
        <v>69</v>
      </c>
      <c r="B216" s="295" t="s">
        <v>1549</v>
      </c>
      <c r="C216" s="296" t="s">
        <v>1550</v>
      </c>
      <c r="D216" s="297" t="s">
        <v>195</v>
      </c>
      <c r="E216" s="298">
        <v>47.85</v>
      </c>
      <c r="F216" s="298">
        <v>0</v>
      </c>
      <c r="G216" s="299">
        <f>E216*F216</f>
        <v>0</v>
      </c>
      <c r="H216" s="300">
        <v>6.7600000000000004E-3</v>
      </c>
      <c r="I216" s="301">
        <f>E216*H216</f>
        <v>0.32346600000000003</v>
      </c>
      <c r="J216" s="300">
        <v>0</v>
      </c>
      <c r="K216" s="301">
        <f>E216*J216</f>
        <v>0</v>
      </c>
      <c r="O216" s="293">
        <v>2</v>
      </c>
      <c r="AA216" s="262">
        <v>1</v>
      </c>
      <c r="AB216" s="262">
        <v>7</v>
      </c>
      <c r="AC216" s="262">
        <v>7</v>
      </c>
      <c r="AZ216" s="262">
        <v>2</v>
      </c>
      <c r="BA216" s="262">
        <f>IF(AZ216=1,G216,0)</f>
        <v>0</v>
      </c>
      <c r="BB216" s="262">
        <f>IF(AZ216=2,G216,0)</f>
        <v>0</v>
      </c>
      <c r="BC216" s="262">
        <f>IF(AZ216=3,G216,0)</f>
        <v>0</v>
      </c>
      <c r="BD216" s="262">
        <f>IF(AZ216=4,G216,0)</f>
        <v>0</v>
      </c>
      <c r="BE216" s="262">
        <f>IF(AZ216=5,G216,0)</f>
        <v>0</v>
      </c>
      <c r="CA216" s="293">
        <v>1</v>
      </c>
      <c r="CB216" s="293">
        <v>7</v>
      </c>
    </row>
    <row r="217" spans="1:80" x14ac:dyDescent="0.2">
      <c r="A217" s="302"/>
      <c r="B217" s="303"/>
      <c r="C217" s="304"/>
      <c r="D217" s="305"/>
      <c r="E217" s="305"/>
      <c r="F217" s="305"/>
      <c r="G217" s="306"/>
      <c r="I217" s="307"/>
      <c r="K217" s="307"/>
      <c r="L217" s="308"/>
      <c r="O217" s="293">
        <v>3</v>
      </c>
    </row>
    <row r="218" spans="1:80" x14ac:dyDescent="0.2">
      <c r="A218" s="302"/>
      <c r="B218" s="309"/>
      <c r="C218" s="310" t="s">
        <v>1551</v>
      </c>
      <c r="D218" s="311"/>
      <c r="E218" s="312">
        <v>47.85</v>
      </c>
      <c r="F218" s="313"/>
      <c r="G218" s="314"/>
      <c r="H218" s="315"/>
      <c r="I218" s="307"/>
      <c r="J218" s="316"/>
      <c r="K218" s="307"/>
      <c r="M218" s="308" t="s">
        <v>1551</v>
      </c>
      <c r="O218" s="293"/>
    </row>
    <row r="219" spans="1:80" x14ac:dyDescent="0.2">
      <c r="A219" s="294">
        <v>70</v>
      </c>
      <c r="B219" s="295" t="s">
        <v>1552</v>
      </c>
      <c r="C219" s="296" t="s">
        <v>1553</v>
      </c>
      <c r="D219" s="297" t="s">
        <v>265</v>
      </c>
      <c r="E219" s="298">
        <v>2</v>
      </c>
      <c r="F219" s="298">
        <v>0</v>
      </c>
      <c r="G219" s="299">
        <f>E219*F219</f>
        <v>0</v>
      </c>
      <c r="H219" s="300">
        <v>1E-3</v>
      </c>
      <c r="I219" s="301">
        <f>E219*H219</f>
        <v>2E-3</v>
      </c>
      <c r="J219" s="300">
        <v>0</v>
      </c>
      <c r="K219" s="301">
        <f>E219*J219</f>
        <v>0</v>
      </c>
      <c r="O219" s="293">
        <v>2</v>
      </c>
      <c r="AA219" s="262">
        <v>1</v>
      </c>
      <c r="AB219" s="262">
        <v>7</v>
      </c>
      <c r="AC219" s="262">
        <v>7</v>
      </c>
      <c r="AZ219" s="262">
        <v>2</v>
      </c>
      <c r="BA219" s="262">
        <f>IF(AZ219=1,G219,0)</f>
        <v>0</v>
      </c>
      <c r="BB219" s="262">
        <f>IF(AZ219=2,G219,0)</f>
        <v>0</v>
      </c>
      <c r="BC219" s="262">
        <f>IF(AZ219=3,G219,0)</f>
        <v>0</v>
      </c>
      <c r="BD219" s="262">
        <f>IF(AZ219=4,G219,0)</f>
        <v>0</v>
      </c>
      <c r="BE219" s="262">
        <f>IF(AZ219=5,G219,0)</f>
        <v>0</v>
      </c>
      <c r="CA219" s="293">
        <v>1</v>
      </c>
      <c r="CB219" s="293">
        <v>7</v>
      </c>
    </row>
    <row r="220" spans="1:80" x14ac:dyDescent="0.2">
      <c r="A220" s="302"/>
      <c r="B220" s="303"/>
      <c r="C220" s="304" t="s">
        <v>1554</v>
      </c>
      <c r="D220" s="305"/>
      <c r="E220" s="305"/>
      <c r="F220" s="305"/>
      <c r="G220" s="306"/>
      <c r="I220" s="307"/>
      <c r="K220" s="307"/>
      <c r="L220" s="308" t="s">
        <v>1554</v>
      </c>
      <c r="O220" s="293">
        <v>3</v>
      </c>
    </row>
    <row r="221" spans="1:80" x14ac:dyDescent="0.2">
      <c r="A221" s="302"/>
      <c r="B221" s="303"/>
      <c r="C221" s="304" t="s">
        <v>1555</v>
      </c>
      <c r="D221" s="305"/>
      <c r="E221" s="305"/>
      <c r="F221" s="305"/>
      <c r="G221" s="306"/>
      <c r="I221" s="307"/>
      <c r="K221" s="307"/>
      <c r="L221" s="308" t="s">
        <v>1555</v>
      </c>
      <c r="O221" s="293">
        <v>3</v>
      </c>
    </row>
    <row r="222" spans="1:80" x14ac:dyDescent="0.2">
      <c r="A222" s="302"/>
      <c r="B222" s="309"/>
      <c r="C222" s="310" t="s">
        <v>154</v>
      </c>
      <c r="D222" s="311"/>
      <c r="E222" s="312">
        <v>2</v>
      </c>
      <c r="F222" s="313"/>
      <c r="G222" s="314"/>
      <c r="H222" s="315"/>
      <c r="I222" s="307"/>
      <c r="J222" s="316"/>
      <c r="K222" s="307"/>
      <c r="M222" s="308">
        <v>2</v>
      </c>
      <c r="O222" s="293"/>
    </row>
    <row r="223" spans="1:80" x14ac:dyDescent="0.2">
      <c r="A223" s="294">
        <v>71</v>
      </c>
      <c r="B223" s="295" t="s">
        <v>1556</v>
      </c>
      <c r="C223" s="296" t="s">
        <v>1557</v>
      </c>
      <c r="D223" s="297" t="s">
        <v>265</v>
      </c>
      <c r="E223" s="298">
        <v>2</v>
      </c>
      <c r="F223" s="298">
        <v>0</v>
      </c>
      <c r="G223" s="299">
        <f>E223*F223</f>
        <v>0</v>
      </c>
      <c r="H223" s="300">
        <v>1E-3</v>
      </c>
      <c r="I223" s="301">
        <f>E223*H223</f>
        <v>2E-3</v>
      </c>
      <c r="J223" s="300">
        <v>0</v>
      </c>
      <c r="K223" s="301">
        <f>E223*J223</f>
        <v>0</v>
      </c>
      <c r="O223" s="293">
        <v>2</v>
      </c>
      <c r="AA223" s="262">
        <v>1</v>
      </c>
      <c r="AB223" s="262">
        <v>7</v>
      </c>
      <c r="AC223" s="262">
        <v>7</v>
      </c>
      <c r="AZ223" s="262">
        <v>2</v>
      </c>
      <c r="BA223" s="262">
        <f>IF(AZ223=1,G223,0)</f>
        <v>0</v>
      </c>
      <c r="BB223" s="262">
        <f>IF(AZ223=2,G223,0)</f>
        <v>0</v>
      </c>
      <c r="BC223" s="262">
        <f>IF(AZ223=3,G223,0)</f>
        <v>0</v>
      </c>
      <c r="BD223" s="262">
        <f>IF(AZ223=4,G223,0)</f>
        <v>0</v>
      </c>
      <c r="BE223" s="262">
        <f>IF(AZ223=5,G223,0)</f>
        <v>0</v>
      </c>
      <c r="CA223" s="293">
        <v>1</v>
      </c>
      <c r="CB223" s="293">
        <v>7</v>
      </c>
    </row>
    <row r="224" spans="1:80" x14ac:dyDescent="0.2">
      <c r="A224" s="302"/>
      <c r="B224" s="303"/>
      <c r="C224" s="304" t="s">
        <v>1558</v>
      </c>
      <c r="D224" s="305"/>
      <c r="E224" s="305"/>
      <c r="F224" s="305"/>
      <c r="G224" s="306"/>
      <c r="I224" s="307"/>
      <c r="K224" s="307"/>
      <c r="L224" s="308" t="s">
        <v>1558</v>
      </c>
      <c r="O224" s="293">
        <v>3</v>
      </c>
    </row>
    <row r="225" spans="1:80" x14ac:dyDescent="0.2">
      <c r="A225" s="302"/>
      <c r="B225" s="303"/>
      <c r="C225" s="304"/>
      <c r="D225" s="305"/>
      <c r="E225" s="305"/>
      <c r="F225" s="305"/>
      <c r="G225" s="306"/>
      <c r="I225" s="307"/>
      <c r="K225" s="307"/>
      <c r="L225" s="308"/>
      <c r="O225" s="293">
        <v>3</v>
      </c>
    </row>
    <row r="226" spans="1:80" x14ac:dyDescent="0.2">
      <c r="A226" s="302"/>
      <c r="B226" s="309"/>
      <c r="C226" s="310" t="s">
        <v>154</v>
      </c>
      <c r="D226" s="311"/>
      <c r="E226" s="312">
        <v>2</v>
      </c>
      <c r="F226" s="313"/>
      <c r="G226" s="314"/>
      <c r="H226" s="315"/>
      <c r="I226" s="307"/>
      <c r="J226" s="316"/>
      <c r="K226" s="307"/>
      <c r="M226" s="308">
        <v>2</v>
      </c>
      <c r="O226" s="293"/>
    </row>
    <row r="227" spans="1:80" x14ac:dyDescent="0.2">
      <c r="A227" s="294">
        <v>72</v>
      </c>
      <c r="B227" s="295" t="s">
        <v>1559</v>
      </c>
      <c r="C227" s="296" t="s">
        <v>1560</v>
      </c>
      <c r="D227" s="297" t="s">
        <v>202</v>
      </c>
      <c r="E227" s="298">
        <v>14.4</v>
      </c>
      <c r="F227" s="298">
        <v>0</v>
      </c>
      <c r="G227" s="299">
        <f>E227*F227</f>
        <v>0</v>
      </c>
      <c r="H227" s="300">
        <v>2.5699999999999998E-3</v>
      </c>
      <c r="I227" s="301">
        <f>E227*H227</f>
        <v>3.7007999999999999E-2</v>
      </c>
      <c r="J227" s="300">
        <v>0</v>
      </c>
      <c r="K227" s="301">
        <f>E227*J227</f>
        <v>0</v>
      </c>
      <c r="O227" s="293">
        <v>2</v>
      </c>
      <c r="AA227" s="262">
        <v>1</v>
      </c>
      <c r="AB227" s="262">
        <v>7</v>
      </c>
      <c r="AC227" s="262">
        <v>7</v>
      </c>
      <c r="AZ227" s="262">
        <v>2</v>
      </c>
      <c r="BA227" s="262">
        <f>IF(AZ227=1,G227,0)</f>
        <v>0</v>
      </c>
      <c r="BB227" s="262">
        <f>IF(AZ227=2,G227,0)</f>
        <v>0</v>
      </c>
      <c r="BC227" s="262">
        <f>IF(AZ227=3,G227,0)</f>
        <v>0</v>
      </c>
      <c r="BD227" s="262">
        <f>IF(AZ227=4,G227,0)</f>
        <v>0</v>
      </c>
      <c r="BE227" s="262">
        <f>IF(AZ227=5,G227,0)</f>
        <v>0</v>
      </c>
      <c r="CA227" s="293">
        <v>1</v>
      </c>
      <c r="CB227" s="293">
        <v>7</v>
      </c>
    </row>
    <row r="228" spans="1:80" x14ac:dyDescent="0.2">
      <c r="A228" s="302"/>
      <c r="B228" s="303"/>
      <c r="C228" s="304" t="s">
        <v>1561</v>
      </c>
      <c r="D228" s="305"/>
      <c r="E228" s="305"/>
      <c r="F228" s="305"/>
      <c r="G228" s="306"/>
      <c r="I228" s="307"/>
      <c r="K228" s="307"/>
      <c r="L228" s="308" t="s">
        <v>1561</v>
      </c>
      <c r="O228" s="293">
        <v>3</v>
      </c>
    </row>
    <row r="229" spans="1:80" x14ac:dyDescent="0.2">
      <c r="A229" s="302"/>
      <c r="B229" s="303"/>
      <c r="C229" s="304" t="s">
        <v>1562</v>
      </c>
      <c r="D229" s="305"/>
      <c r="E229" s="305"/>
      <c r="F229" s="305"/>
      <c r="G229" s="306"/>
      <c r="I229" s="307"/>
      <c r="K229" s="307"/>
      <c r="L229" s="308" t="s">
        <v>1562</v>
      </c>
      <c r="O229" s="293">
        <v>3</v>
      </c>
    </row>
    <row r="230" spans="1:80" x14ac:dyDescent="0.2">
      <c r="A230" s="302"/>
      <c r="B230" s="303"/>
      <c r="C230" s="304" t="s">
        <v>1563</v>
      </c>
      <c r="D230" s="305"/>
      <c r="E230" s="305"/>
      <c r="F230" s="305"/>
      <c r="G230" s="306"/>
      <c r="I230" s="307"/>
      <c r="K230" s="307"/>
      <c r="L230" s="308" t="s">
        <v>1563</v>
      </c>
      <c r="O230" s="293">
        <v>3</v>
      </c>
    </row>
    <row r="231" spans="1:80" x14ac:dyDescent="0.2">
      <c r="A231" s="302"/>
      <c r="B231" s="309"/>
      <c r="C231" s="310" t="s">
        <v>1564</v>
      </c>
      <c r="D231" s="311"/>
      <c r="E231" s="312">
        <v>14.4</v>
      </c>
      <c r="F231" s="313"/>
      <c r="G231" s="314"/>
      <c r="H231" s="315"/>
      <c r="I231" s="307"/>
      <c r="J231" s="316"/>
      <c r="K231" s="307"/>
      <c r="M231" s="308" t="s">
        <v>1564</v>
      </c>
      <c r="O231" s="293"/>
    </row>
    <row r="232" spans="1:80" x14ac:dyDescent="0.2">
      <c r="A232" s="294">
        <v>73</v>
      </c>
      <c r="B232" s="295" t="s">
        <v>1565</v>
      </c>
      <c r="C232" s="296" t="s">
        <v>1566</v>
      </c>
      <c r="D232" s="297" t="s">
        <v>265</v>
      </c>
      <c r="E232" s="298">
        <v>16</v>
      </c>
      <c r="F232" s="298">
        <v>0</v>
      </c>
      <c r="G232" s="299">
        <f>E232*F232</f>
        <v>0</v>
      </c>
      <c r="H232" s="300">
        <v>5.0000000000000002E-5</v>
      </c>
      <c r="I232" s="301">
        <f>E232*H232</f>
        <v>8.0000000000000004E-4</v>
      </c>
      <c r="J232" s="300">
        <v>0</v>
      </c>
      <c r="K232" s="301">
        <f>E232*J232</f>
        <v>0</v>
      </c>
      <c r="O232" s="293">
        <v>2</v>
      </c>
      <c r="AA232" s="262">
        <v>1</v>
      </c>
      <c r="AB232" s="262">
        <v>0</v>
      </c>
      <c r="AC232" s="262">
        <v>0</v>
      </c>
      <c r="AZ232" s="262">
        <v>2</v>
      </c>
      <c r="BA232" s="262">
        <f>IF(AZ232=1,G232,0)</f>
        <v>0</v>
      </c>
      <c r="BB232" s="262">
        <f>IF(AZ232=2,G232,0)</f>
        <v>0</v>
      </c>
      <c r="BC232" s="262">
        <f>IF(AZ232=3,G232,0)</f>
        <v>0</v>
      </c>
      <c r="BD232" s="262">
        <f>IF(AZ232=4,G232,0)</f>
        <v>0</v>
      </c>
      <c r="BE232" s="262">
        <f>IF(AZ232=5,G232,0)</f>
        <v>0</v>
      </c>
      <c r="CA232" s="293">
        <v>1</v>
      </c>
      <c r="CB232" s="293">
        <v>0</v>
      </c>
    </row>
    <row r="233" spans="1:80" x14ac:dyDescent="0.2">
      <c r="A233" s="302"/>
      <c r="B233" s="303"/>
      <c r="C233" s="304" t="s">
        <v>1567</v>
      </c>
      <c r="D233" s="305"/>
      <c r="E233" s="305"/>
      <c r="F233" s="305"/>
      <c r="G233" s="306"/>
      <c r="I233" s="307"/>
      <c r="K233" s="307"/>
      <c r="L233" s="308" t="s">
        <v>1567</v>
      </c>
      <c r="O233" s="293">
        <v>3</v>
      </c>
    </row>
    <row r="234" spans="1:80" x14ac:dyDescent="0.2">
      <c r="A234" s="302"/>
      <c r="B234" s="309"/>
      <c r="C234" s="310" t="s">
        <v>203</v>
      </c>
      <c r="D234" s="311"/>
      <c r="E234" s="312">
        <v>16</v>
      </c>
      <c r="F234" s="313"/>
      <c r="G234" s="314"/>
      <c r="H234" s="315"/>
      <c r="I234" s="307"/>
      <c r="J234" s="316"/>
      <c r="K234" s="307"/>
      <c r="M234" s="308">
        <v>16</v>
      </c>
      <c r="O234" s="293"/>
    </row>
    <row r="235" spans="1:80" ht="22.5" x14ac:dyDescent="0.2">
      <c r="A235" s="294">
        <v>74</v>
      </c>
      <c r="B235" s="295" t="s">
        <v>1568</v>
      </c>
      <c r="C235" s="296" t="s">
        <v>1569</v>
      </c>
      <c r="D235" s="297" t="s">
        <v>202</v>
      </c>
      <c r="E235" s="298">
        <v>14.4</v>
      </c>
      <c r="F235" s="298">
        <v>0</v>
      </c>
      <c r="G235" s="299">
        <f>E235*F235</f>
        <v>0</v>
      </c>
      <c r="H235" s="300">
        <v>1.98E-3</v>
      </c>
      <c r="I235" s="301">
        <f>E235*H235</f>
        <v>2.8511999999999999E-2</v>
      </c>
      <c r="J235" s="300">
        <v>0</v>
      </c>
      <c r="K235" s="301">
        <f>E235*J235</f>
        <v>0</v>
      </c>
      <c r="O235" s="293">
        <v>2</v>
      </c>
      <c r="AA235" s="262">
        <v>1</v>
      </c>
      <c r="AB235" s="262">
        <v>7</v>
      </c>
      <c r="AC235" s="262">
        <v>7</v>
      </c>
      <c r="AZ235" s="262">
        <v>2</v>
      </c>
      <c r="BA235" s="262">
        <f>IF(AZ235=1,G235,0)</f>
        <v>0</v>
      </c>
      <c r="BB235" s="262">
        <f>IF(AZ235=2,G235,0)</f>
        <v>0</v>
      </c>
      <c r="BC235" s="262">
        <f>IF(AZ235=3,G235,0)</f>
        <v>0</v>
      </c>
      <c r="BD235" s="262">
        <f>IF(AZ235=4,G235,0)</f>
        <v>0</v>
      </c>
      <c r="BE235" s="262">
        <f>IF(AZ235=5,G235,0)</f>
        <v>0</v>
      </c>
      <c r="CA235" s="293">
        <v>1</v>
      </c>
      <c r="CB235" s="293">
        <v>7</v>
      </c>
    </row>
    <row r="236" spans="1:80" x14ac:dyDescent="0.2">
      <c r="A236" s="302"/>
      <c r="B236" s="303"/>
      <c r="C236" s="304"/>
      <c r="D236" s="305"/>
      <c r="E236" s="305"/>
      <c r="F236" s="305"/>
      <c r="G236" s="306"/>
      <c r="I236" s="307"/>
      <c r="K236" s="307"/>
      <c r="L236" s="308"/>
      <c r="O236" s="293">
        <v>3</v>
      </c>
    </row>
    <row r="237" spans="1:80" x14ac:dyDescent="0.2">
      <c r="A237" s="302"/>
      <c r="B237" s="309"/>
      <c r="C237" s="310" t="s">
        <v>1564</v>
      </c>
      <c r="D237" s="311"/>
      <c r="E237" s="312">
        <v>14.4</v>
      </c>
      <c r="F237" s="313"/>
      <c r="G237" s="314"/>
      <c r="H237" s="315"/>
      <c r="I237" s="307"/>
      <c r="J237" s="316"/>
      <c r="K237" s="307"/>
      <c r="M237" s="308" t="s">
        <v>1564</v>
      </c>
      <c r="O237" s="293"/>
    </row>
    <row r="238" spans="1:80" x14ac:dyDescent="0.2">
      <c r="A238" s="294">
        <v>75</v>
      </c>
      <c r="B238" s="295" t="s">
        <v>1570</v>
      </c>
      <c r="C238" s="296" t="s">
        <v>1571</v>
      </c>
      <c r="D238" s="297" t="s">
        <v>202</v>
      </c>
      <c r="E238" s="298">
        <v>6.2</v>
      </c>
      <c r="F238" s="298">
        <v>0</v>
      </c>
      <c r="G238" s="299">
        <f>E238*F238</f>
        <v>0</v>
      </c>
      <c r="H238" s="300">
        <v>1.4499999999999999E-3</v>
      </c>
      <c r="I238" s="301">
        <f>E238*H238</f>
        <v>8.9899999999999997E-3</v>
      </c>
      <c r="J238" s="300">
        <v>0</v>
      </c>
      <c r="K238" s="301">
        <f>E238*J238</f>
        <v>0</v>
      </c>
      <c r="O238" s="293">
        <v>2</v>
      </c>
      <c r="AA238" s="262">
        <v>1</v>
      </c>
      <c r="AB238" s="262">
        <v>7</v>
      </c>
      <c r="AC238" s="262">
        <v>7</v>
      </c>
      <c r="AZ238" s="262">
        <v>2</v>
      </c>
      <c r="BA238" s="262">
        <f>IF(AZ238=1,G238,0)</f>
        <v>0</v>
      </c>
      <c r="BB238" s="262">
        <f>IF(AZ238=2,G238,0)</f>
        <v>0</v>
      </c>
      <c r="BC238" s="262">
        <f>IF(AZ238=3,G238,0)</f>
        <v>0</v>
      </c>
      <c r="BD238" s="262">
        <f>IF(AZ238=4,G238,0)</f>
        <v>0</v>
      </c>
      <c r="BE238" s="262">
        <f>IF(AZ238=5,G238,0)</f>
        <v>0</v>
      </c>
      <c r="CA238" s="293">
        <v>1</v>
      </c>
      <c r="CB238" s="293">
        <v>7</v>
      </c>
    </row>
    <row r="239" spans="1:80" x14ac:dyDescent="0.2">
      <c r="A239" s="302"/>
      <c r="B239" s="309"/>
      <c r="C239" s="310" t="s">
        <v>1572</v>
      </c>
      <c r="D239" s="311"/>
      <c r="E239" s="312">
        <v>6.2</v>
      </c>
      <c r="F239" s="313"/>
      <c r="G239" s="314"/>
      <c r="H239" s="315"/>
      <c r="I239" s="307"/>
      <c r="J239" s="316"/>
      <c r="K239" s="307"/>
      <c r="M239" s="308" t="s">
        <v>1572</v>
      </c>
      <c r="O239" s="293"/>
    </row>
    <row r="240" spans="1:80" x14ac:dyDescent="0.2">
      <c r="A240" s="294">
        <v>76</v>
      </c>
      <c r="B240" s="295" t="s">
        <v>1573</v>
      </c>
      <c r="C240" s="296" t="s">
        <v>1574</v>
      </c>
      <c r="D240" s="297" t="s">
        <v>202</v>
      </c>
      <c r="E240" s="298">
        <v>18.100000000000001</v>
      </c>
      <c r="F240" s="298">
        <v>0</v>
      </c>
      <c r="G240" s="299">
        <f>E240*F240</f>
        <v>0</v>
      </c>
      <c r="H240" s="300">
        <v>6.1500000000000001E-3</v>
      </c>
      <c r="I240" s="301">
        <f>E240*H240</f>
        <v>0.11131500000000001</v>
      </c>
      <c r="J240" s="300">
        <v>0</v>
      </c>
      <c r="K240" s="301">
        <f>E240*J240</f>
        <v>0</v>
      </c>
      <c r="O240" s="293">
        <v>2</v>
      </c>
      <c r="AA240" s="262">
        <v>1</v>
      </c>
      <c r="AB240" s="262">
        <v>7</v>
      </c>
      <c r="AC240" s="262">
        <v>7</v>
      </c>
      <c r="AZ240" s="262">
        <v>2</v>
      </c>
      <c r="BA240" s="262">
        <f>IF(AZ240=1,G240,0)</f>
        <v>0</v>
      </c>
      <c r="BB240" s="262">
        <f>IF(AZ240=2,G240,0)</f>
        <v>0</v>
      </c>
      <c r="BC240" s="262">
        <f>IF(AZ240=3,G240,0)</f>
        <v>0</v>
      </c>
      <c r="BD240" s="262">
        <f>IF(AZ240=4,G240,0)</f>
        <v>0</v>
      </c>
      <c r="BE240" s="262">
        <f>IF(AZ240=5,G240,0)</f>
        <v>0</v>
      </c>
      <c r="CA240" s="293">
        <v>1</v>
      </c>
      <c r="CB240" s="293">
        <v>7</v>
      </c>
    </row>
    <row r="241" spans="1:80" x14ac:dyDescent="0.2">
      <c r="A241" s="302"/>
      <c r="B241" s="303"/>
      <c r="C241" s="304" t="s">
        <v>1575</v>
      </c>
      <c r="D241" s="305"/>
      <c r="E241" s="305"/>
      <c r="F241" s="305"/>
      <c r="G241" s="306"/>
      <c r="I241" s="307"/>
      <c r="K241" s="307"/>
      <c r="L241" s="308" t="s">
        <v>1575</v>
      </c>
      <c r="O241" s="293">
        <v>3</v>
      </c>
    </row>
    <row r="242" spans="1:80" x14ac:dyDescent="0.2">
      <c r="A242" s="302"/>
      <c r="B242" s="309"/>
      <c r="C242" s="310" t="s">
        <v>1576</v>
      </c>
      <c r="D242" s="311"/>
      <c r="E242" s="312">
        <v>18.100000000000001</v>
      </c>
      <c r="F242" s="313"/>
      <c r="G242" s="314"/>
      <c r="H242" s="315"/>
      <c r="I242" s="307"/>
      <c r="J242" s="316"/>
      <c r="K242" s="307"/>
      <c r="M242" s="308" t="s">
        <v>1576</v>
      </c>
      <c r="O242" s="293"/>
    </row>
    <row r="243" spans="1:80" x14ac:dyDescent="0.2">
      <c r="A243" s="294">
        <v>77</v>
      </c>
      <c r="B243" s="295" t="s">
        <v>1577</v>
      </c>
      <c r="C243" s="296" t="s">
        <v>1578</v>
      </c>
      <c r="D243" s="297" t="s">
        <v>12</v>
      </c>
      <c r="E243" s="298"/>
      <c r="F243" s="298">
        <v>0</v>
      </c>
      <c r="G243" s="299">
        <f>E243*F243</f>
        <v>0</v>
      </c>
      <c r="H243" s="300">
        <v>0</v>
      </c>
      <c r="I243" s="301">
        <f>E243*H243</f>
        <v>0</v>
      </c>
      <c r="J243" s="300"/>
      <c r="K243" s="301">
        <f>E243*J243</f>
        <v>0</v>
      </c>
      <c r="O243" s="293">
        <v>2</v>
      </c>
      <c r="AA243" s="262">
        <v>7</v>
      </c>
      <c r="AB243" s="262">
        <v>1002</v>
      </c>
      <c r="AC243" s="262">
        <v>5</v>
      </c>
      <c r="AZ243" s="262">
        <v>2</v>
      </c>
      <c r="BA243" s="262">
        <f>IF(AZ243=1,G243,0)</f>
        <v>0</v>
      </c>
      <c r="BB243" s="262">
        <f>IF(AZ243=2,G243,0)</f>
        <v>0</v>
      </c>
      <c r="BC243" s="262">
        <f>IF(AZ243=3,G243,0)</f>
        <v>0</v>
      </c>
      <c r="BD243" s="262">
        <f>IF(AZ243=4,G243,0)</f>
        <v>0</v>
      </c>
      <c r="BE243" s="262">
        <f>IF(AZ243=5,G243,0)</f>
        <v>0</v>
      </c>
      <c r="CA243" s="293">
        <v>7</v>
      </c>
      <c r="CB243" s="293">
        <v>1002</v>
      </c>
    </row>
    <row r="244" spans="1:80" x14ac:dyDescent="0.2">
      <c r="A244" s="317"/>
      <c r="B244" s="318" t="s">
        <v>101</v>
      </c>
      <c r="C244" s="319" t="s">
        <v>1548</v>
      </c>
      <c r="D244" s="320"/>
      <c r="E244" s="321"/>
      <c r="F244" s="322"/>
      <c r="G244" s="323">
        <f>SUM(G215:G243)</f>
        <v>0</v>
      </c>
      <c r="H244" s="324"/>
      <c r="I244" s="325">
        <f>SUM(I215:I243)</f>
        <v>0.51409100000000008</v>
      </c>
      <c r="J244" s="324"/>
      <c r="K244" s="325">
        <f>SUM(K215:K243)</f>
        <v>0</v>
      </c>
      <c r="O244" s="293">
        <v>4</v>
      </c>
      <c r="BA244" s="326">
        <f>SUM(BA215:BA243)</f>
        <v>0</v>
      </c>
      <c r="BB244" s="326">
        <f>SUM(BB215:BB243)</f>
        <v>0</v>
      </c>
      <c r="BC244" s="326">
        <f>SUM(BC215:BC243)</f>
        <v>0</v>
      </c>
      <c r="BD244" s="326">
        <f>SUM(BD215:BD243)</f>
        <v>0</v>
      </c>
      <c r="BE244" s="326">
        <f>SUM(BE215:BE243)</f>
        <v>0</v>
      </c>
    </row>
    <row r="245" spans="1:80" x14ac:dyDescent="0.2">
      <c r="A245" s="283" t="s">
        <v>97</v>
      </c>
      <c r="B245" s="284" t="s">
        <v>1579</v>
      </c>
      <c r="C245" s="285" t="s">
        <v>1580</v>
      </c>
      <c r="D245" s="286"/>
      <c r="E245" s="287"/>
      <c r="F245" s="287"/>
      <c r="G245" s="288"/>
      <c r="H245" s="289"/>
      <c r="I245" s="290"/>
      <c r="J245" s="291"/>
      <c r="K245" s="292"/>
      <c r="O245" s="293">
        <v>1</v>
      </c>
    </row>
    <row r="246" spans="1:80" x14ac:dyDescent="0.2">
      <c r="A246" s="294">
        <v>78</v>
      </c>
      <c r="B246" s="295" t="s">
        <v>1582</v>
      </c>
      <c r="C246" s="296" t="s">
        <v>1583</v>
      </c>
      <c r="D246" s="297" t="s">
        <v>195</v>
      </c>
      <c r="E246" s="298">
        <v>47.85</v>
      </c>
      <c r="F246" s="298">
        <v>0</v>
      </c>
      <c r="G246" s="299">
        <f>E246*F246</f>
        <v>0</v>
      </c>
      <c r="H246" s="300">
        <v>2.5999999999999998E-4</v>
      </c>
      <c r="I246" s="301">
        <f>E246*H246</f>
        <v>1.2440999999999999E-2</v>
      </c>
      <c r="J246" s="300">
        <v>0</v>
      </c>
      <c r="K246" s="301">
        <f>E246*J246</f>
        <v>0</v>
      </c>
      <c r="O246" s="293">
        <v>2</v>
      </c>
      <c r="AA246" s="262">
        <v>1</v>
      </c>
      <c r="AB246" s="262">
        <v>7</v>
      </c>
      <c r="AC246" s="262">
        <v>7</v>
      </c>
      <c r="AZ246" s="262">
        <v>2</v>
      </c>
      <c r="BA246" s="262">
        <f>IF(AZ246=1,G246,0)</f>
        <v>0</v>
      </c>
      <c r="BB246" s="262">
        <f>IF(AZ246=2,G246,0)</f>
        <v>0</v>
      </c>
      <c r="BC246" s="262">
        <f>IF(AZ246=3,G246,0)</f>
        <v>0</v>
      </c>
      <c r="BD246" s="262">
        <f>IF(AZ246=4,G246,0)</f>
        <v>0</v>
      </c>
      <c r="BE246" s="262">
        <f>IF(AZ246=5,G246,0)</f>
        <v>0</v>
      </c>
      <c r="CA246" s="293">
        <v>1</v>
      </c>
      <c r="CB246" s="293">
        <v>7</v>
      </c>
    </row>
    <row r="247" spans="1:80" x14ac:dyDescent="0.2">
      <c r="A247" s="302"/>
      <c r="B247" s="303"/>
      <c r="C247" s="304" t="s">
        <v>1584</v>
      </c>
      <c r="D247" s="305"/>
      <c r="E247" s="305"/>
      <c r="F247" s="305"/>
      <c r="G247" s="306"/>
      <c r="I247" s="307"/>
      <c r="K247" s="307"/>
      <c r="L247" s="308" t="s">
        <v>1584</v>
      </c>
      <c r="O247" s="293">
        <v>3</v>
      </c>
    </row>
    <row r="248" spans="1:80" x14ac:dyDescent="0.2">
      <c r="A248" s="302"/>
      <c r="B248" s="303"/>
      <c r="C248" s="304" t="s">
        <v>1585</v>
      </c>
      <c r="D248" s="305"/>
      <c r="E248" s="305"/>
      <c r="F248" s="305"/>
      <c r="G248" s="306"/>
      <c r="I248" s="307"/>
      <c r="K248" s="307"/>
      <c r="L248" s="308" t="s">
        <v>1585</v>
      </c>
      <c r="O248" s="293">
        <v>3</v>
      </c>
    </row>
    <row r="249" spans="1:80" x14ac:dyDescent="0.2">
      <c r="A249" s="302"/>
      <c r="B249" s="309"/>
      <c r="C249" s="310" t="s">
        <v>1551</v>
      </c>
      <c r="D249" s="311"/>
      <c r="E249" s="312">
        <v>47.85</v>
      </c>
      <c r="F249" s="313"/>
      <c r="G249" s="314"/>
      <c r="H249" s="315"/>
      <c r="I249" s="307"/>
      <c r="J249" s="316"/>
      <c r="K249" s="307"/>
      <c r="M249" s="308" t="s">
        <v>1551</v>
      </c>
      <c r="O249" s="293"/>
    </row>
    <row r="250" spans="1:80" x14ac:dyDescent="0.2">
      <c r="A250" s="294">
        <v>79</v>
      </c>
      <c r="B250" s="295" t="s">
        <v>1586</v>
      </c>
      <c r="C250" s="296" t="s">
        <v>1587</v>
      </c>
      <c r="D250" s="297" t="s">
        <v>195</v>
      </c>
      <c r="E250" s="298">
        <v>47.85</v>
      </c>
      <c r="F250" s="298">
        <v>0</v>
      </c>
      <c r="G250" s="299">
        <f>E250*F250</f>
        <v>0</v>
      </c>
      <c r="H250" s="300">
        <v>2.5999999999999998E-4</v>
      </c>
      <c r="I250" s="301">
        <f>E250*H250</f>
        <v>1.2440999999999999E-2</v>
      </c>
      <c r="J250" s="300">
        <v>0</v>
      </c>
      <c r="K250" s="301">
        <f>E250*J250</f>
        <v>0</v>
      </c>
      <c r="O250" s="293">
        <v>2</v>
      </c>
      <c r="AA250" s="262">
        <v>1</v>
      </c>
      <c r="AB250" s="262">
        <v>7</v>
      </c>
      <c r="AC250" s="262">
        <v>7</v>
      </c>
      <c r="AZ250" s="262">
        <v>2</v>
      </c>
      <c r="BA250" s="262">
        <f>IF(AZ250=1,G250,0)</f>
        <v>0</v>
      </c>
      <c r="BB250" s="262">
        <f>IF(AZ250=2,G250,0)</f>
        <v>0</v>
      </c>
      <c r="BC250" s="262">
        <f>IF(AZ250=3,G250,0)</f>
        <v>0</v>
      </c>
      <c r="BD250" s="262">
        <f>IF(AZ250=4,G250,0)</f>
        <v>0</v>
      </c>
      <c r="BE250" s="262">
        <f>IF(AZ250=5,G250,0)</f>
        <v>0</v>
      </c>
      <c r="CA250" s="293">
        <v>1</v>
      </c>
      <c r="CB250" s="293">
        <v>7</v>
      </c>
    </row>
    <row r="251" spans="1:80" x14ac:dyDescent="0.2">
      <c r="A251" s="302"/>
      <c r="B251" s="303"/>
      <c r="C251" s="304" t="s">
        <v>1588</v>
      </c>
      <c r="D251" s="305"/>
      <c r="E251" s="305"/>
      <c r="F251" s="305"/>
      <c r="G251" s="306"/>
      <c r="I251" s="307"/>
      <c r="K251" s="307"/>
      <c r="L251" s="308" t="s">
        <v>1588</v>
      </c>
      <c r="O251" s="293">
        <v>3</v>
      </c>
    </row>
    <row r="252" spans="1:80" x14ac:dyDescent="0.2">
      <c r="A252" s="302"/>
      <c r="B252" s="309"/>
      <c r="C252" s="310" t="s">
        <v>1551</v>
      </c>
      <c r="D252" s="311"/>
      <c r="E252" s="312">
        <v>47.85</v>
      </c>
      <c r="F252" s="313"/>
      <c r="G252" s="314"/>
      <c r="H252" s="315"/>
      <c r="I252" s="307"/>
      <c r="J252" s="316"/>
      <c r="K252" s="307"/>
      <c r="M252" s="308" t="s">
        <v>1551</v>
      </c>
      <c r="O252" s="293"/>
    </row>
    <row r="253" spans="1:80" x14ac:dyDescent="0.2">
      <c r="A253" s="294">
        <v>80</v>
      </c>
      <c r="B253" s="295" t="s">
        <v>1589</v>
      </c>
      <c r="C253" s="296" t="s">
        <v>1590</v>
      </c>
      <c r="D253" s="297" t="s">
        <v>12</v>
      </c>
      <c r="E253" s="298"/>
      <c r="F253" s="298">
        <v>0</v>
      </c>
      <c r="G253" s="299">
        <f>E253*F253</f>
        <v>0</v>
      </c>
      <c r="H253" s="300">
        <v>0</v>
      </c>
      <c r="I253" s="301">
        <f>E253*H253</f>
        <v>0</v>
      </c>
      <c r="J253" s="300"/>
      <c r="K253" s="301">
        <f>E253*J253</f>
        <v>0</v>
      </c>
      <c r="O253" s="293">
        <v>2</v>
      </c>
      <c r="AA253" s="262">
        <v>7</v>
      </c>
      <c r="AB253" s="262">
        <v>1002</v>
      </c>
      <c r="AC253" s="262">
        <v>5</v>
      </c>
      <c r="AZ253" s="262">
        <v>2</v>
      </c>
      <c r="BA253" s="262">
        <f>IF(AZ253=1,G253,0)</f>
        <v>0</v>
      </c>
      <c r="BB253" s="262">
        <f>IF(AZ253=2,G253,0)</f>
        <v>0</v>
      </c>
      <c r="BC253" s="262">
        <f>IF(AZ253=3,G253,0)</f>
        <v>0</v>
      </c>
      <c r="BD253" s="262">
        <f>IF(AZ253=4,G253,0)</f>
        <v>0</v>
      </c>
      <c r="BE253" s="262">
        <f>IF(AZ253=5,G253,0)</f>
        <v>0</v>
      </c>
      <c r="CA253" s="293">
        <v>7</v>
      </c>
      <c r="CB253" s="293">
        <v>1002</v>
      </c>
    </row>
    <row r="254" spans="1:80" x14ac:dyDescent="0.2">
      <c r="A254" s="317"/>
      <c r="B254" s="318" t="s">
        <v>101</v>
      </c>
      <c r="C254" s="319" t="s">
        <v>1581</v>
      </c>
      <c r="D254" s="320"/>
      <c r="E254" s="321"/>
      <c r="F254" s="322"/>
      <c r="G254" s="323">
        <f>SUM(G245:G253)</f>
        <v>0</v>
      </c>
      <c r="H254" s="324"/>
      <c r="I254" s="325">
        <f>SUM(I245:I253)</f>
        <v>2.4881999999999998E-2</v>
      </c>
      <c r="J254" s="324"/>
      <c r="K254" s="325">
        <f>SUM(K245:K253)</f>
        <v>0</v>
      </c>
      <c r="O254" s="293">
        <v>4</v>
      </c>
      <c r="BA254" s="326">
        <f>SUM(BA245:BA253)</f>
        <v>0</v>
      </c>
      <c r="BB254" s="326">
        <f>SUM(BB245:BB253)</f>
        <v>0</v>
      </c>
      <c r="BC254" s="326">
        <f>SUM(BC245:BC253)</f>
        <v>0</v>
      </c>
      <c r="BD254" s="326">
        <f>SUM(BD245:BD253)</f>
        <v>0</v>
      </c>
      <c r="BE254" s="326">
        <f>SUM(BE245:BE253)</f>
        <v>0</v>
      </c>
    </row>
    <row r="255" spans="1:80" x14ac:dyDescent="0.2">
      <c r="A255" s="283" t="s">
        <v>97</v>
      </c>
      <c r="B255" s="284" t="s">
        <v>1131</v>
      </c>
      <c r="C255" s="285" t="s">
        <v>1132</v>
      </c>
      <c r="D255" s="286"/>
      <c r="E255" s="287"/>
      <c r="F255" s="287"/>
      <c r="G255" s="288"/>
      <c r="H255" s="289"/>
      <c r="I255" s="290"/>
      <c r="J255" s="291"/>
      <c r="K255" s="292"/>
      <c r="O255" s="293">
        <v>1</v>
      </c>
    </row>
    <row r="256" spans="1:80" ht="22.5" x14ac:dyDescent="0.2">
      <c r="A256" s="294">
        <v>81</v>
      </c>
      <c r="B256" s="295" t="s">
        <v>1591</v>
      </c>
      <c r="C256" s="296" t="s">
        <v>1592</v>
      </c>
      <c r="D256" s="297" t="s">
        <v>195</v>
      </c>
      <c r="E256" s="298">
        <v>94.64</v>
      </c>
      <c r="F256" s="298">
        <v>0</v>
      </c>
      <c r="G256" s="299">
        <f>E256*F256</f>
        <v>0</v>
      </c>
      <c r="H256" s="300">
        <v>1.8000000000000001E-4</v>
      </c>
      <c r="I256" s="301">
        <f>E256*H256</f>
        <v>1.70352E-2</v>
      </c>
      <c r="J256" s="300">
        <v>0</v>
      </c>
      <c r="K256" s="301">
        <f>E256*J256</f>
        <v>0</v>
      </c>
      <c r="O256" s="293">
        <v>2</v>
      </c>
      <c r="AA256" s="262">
        <v>1</v>
      </c>
      <c r="AB256" s="262">
        <v>0</v>
      </c>
      <c r="AC256" s="262">
        <v>0</v>
      </c>
      <c r="AZ256" s="262">
        <v>2</v>
      </c>
      <c r="BA256" s="262">
        <f>IF(AZ256=1,G256,0)</f>
        <v>0</v>
      </c>
      <c r="BB256" s="262">
        <f>IF(AZ256=2,G256,0)</f>
        <v>0</v>
      </c>
      <c r="BC256" s="262">
        <f>IF(AZ256=3,G256,0)</f>
        <v>0</v>
      </c>
      <c r="BD256" s="262">
        <f>IF(AZ256=4,G256,0)</f>
        <v>0</v>
      </c>
      <c r="BE256" s="262">
        <f>IF(AZ256=5,G256,0)</f>
        <v>0</v>
      </c>
      <c r="CA256" s="293">
        <v>1</v>
      </c>
      <c r="CB256" s="293">
        <v>0</v>
      </c>
    </row>
    <row r="257" spans="1:80" x14ac:dyDescent="0.2">
      <c r="A257" s="302"/>
      <c r="B257" s="303"/>
      <c r="C257" s="304" t="s">
        <v>1593</v>
      </c>
      <c r="D257" s="305"/>
      <c r="E257" s="305"/>
      <c r="F257" s="305"/>
      <c r="G257" s="306"/>
      <c r="I257" s="307"/>
      <c r="K257" s="307"/>
      <c r="L257" s="308" t="s">
        <v>1593</v>
      </c>
      <c r="O257" s="293">
        <v>3</v>
      </c>
    </row>
    <row r="258" spans="1:80" x14ac:dyDescent="0.2">
      <c r="A258" s="302"/>
      <c r="B258" s="309"/>
      <c r="C258" s="310" t="s">
        <v>1594</v>
      </c>
      <c r="D258" s="311"/>
      <c r="E258" s="312">
        <v>94.64</v>
      </c>
      <c r="F258" s="313"/>
      <c r="G258" s="314"/>
      <c r="H258" s="315"/>
      <c r="I258" s="307"/>
      <c r="J258" s="316"/>
      <c r="K258" s="307"/>
      <c r="M258" s="308" t="s">
        <v>1594</v>
      </c>
      <c r="O258" s="293"/>
    </row>
    <row r="259" spans="1:80" x14ac:dyDescent="0.2">
      <c r="A259" s="294">
        <v>82</v>
      </c>
      <c r="B259" s="295" t="s">
        <v>1595</v>
      </c>
      <c r="C259" s="296" t="s">
        <v>1596</v>
      </c>
      <c r="D259" s="297" t="s">
        <v>265</v>
      </c>
      <c r="E259" s="298">
        <v>2</v>
      </c>
      <c r="F259" s="298">
        <v>0</v>
      </c>
      <c r="G259" s="299">
        <f>E259*F259</f>
        <v>0</v>
      </c>
      <c r="H259" s="300">
        <v>0</v>
      </c>
      <c r="I259" s="301">
        <f>E259*H259</f>
        <v>0</v>
      </c>
      <c r="J259" s="300">
        <v>0</v>
      </c>
      <c r="K259" s="301">
        <f>E259*J259</f>
        <v>0</v>
      </c>
      <c r="O259" s="293">
        <v>2</v>
      </c>
      <c r="AA259" s="262">
        <v>1</v>
      </c>
      <c r="AB259" s="262">
        <v>7</v>
      </c>
      <c r="AC259" s="262">
        <v>7</v>
      </c>
      <c r="AZ259" s="262">
        <v>2</v>
      </c>
      <c r="BA259" s="262">
        <f>IF(AZ259=1,G259,0)</f>
        <v>0</v>
      </c>
      <c r="BB259" s="262">
        <f>IF(AZ259=2,G259,0)</f>
        <v>0</v>
      </c>
      <c r="BC259" s="262">
        <f>IF(AZ259=3,G259,0)</f>
        <v>0</v>
      </c>
      <c r="BD259" s="262">
        <f>IF(AZ259=4,G259,0)</f>
        <v>0</v>
      </c>
      <c r="BE259" s="262">
        <f>IF(AZ259=5,G259,0)</f>
        <v>0</v>
      </c>
      <c r="CA259" s="293">
        <v>1</v>
      </c>
      <c r="CB259" s="293">
        <v>7</v>
      </c>
    </row>
    <row r="260" spans="1:80" x14ac:dyDescent="0.2">
      <c r="A260" s="302"/>
      <c r="B260" s="309"/>
      <c r="C260" s="310" t="s">
        <v>154</v>
      </c>
      <c r="D260" s="311"/>
      <c r="E260" s="312">
        <v>2</v>
      </c>
      <c r="F260" s="313"/>
      <c r="G260" s="314"/>
      <c r="H260" s="315"/>
      <c r="I260" s="307"/>
      <c r="J260" s="316"/>
      <c r="K260" s="307"/>
      <c r="M260" s="308">
        <v>2</v>
      </c>
      <c r="O260" s="293"/>
    </row>
    <row r="261" spans="1:80" ht="22.5" x14ac:dyDescent="0.2">
      <c r="A261" s="294">
        <v>83</v>
      </c>
      <c r="B261" s="295" t="s">
        <v>1597</v>
      </c>
      <c r="C261" s="296" t="s">
        <v>1598</v>
      </c>
      <c r="D261" s="297" t="s">
        <v>265</v>
      </c>
      <c r="E261" s="298">
        <v>1</v>
      </c>
      <c r="F261" s="298">
        <v>0</v>
      </c>
      <c r="G261" s="299">
        <f>E261*F261</f>
        <v>0</v>
      </c>
      <c r="H261" s="300">
        <v>0</v>
      </c>
      <c r="I261" s="301">
        <f>E261*H261</f>
        <v>0</v>
      </c>
      <c r="J261" s="300">
        <v>0</v>
      </c>
      <c r="K261" s="301">
        <f>E261*J261</f>
        <v>0</v>
      </c>
      <c r="O261" s="293">
        <v>2</v>
      </c>
      <c r="AA261" s="262">
        <v>1</v>
      </c>
      <c r="AB261" s="262">
        <v>0</v>
      </c>
      <c r="AC261" s="262">
        <v>0</v>
      </c>
      <c r="AZ261" s="262">
        <v>2</v>
      </c>
      <c r="BA261" s="262">
        <f>IF(AZ261=1,G261,0)</f>
        <v>0</v>
      </c>
      <c r="BB261" s="262">
        <f>IF(AZ261=2,G261,0)</f>
        <v>0</v>
      </c>
      <c r="BC261" s="262">
        <f>IF(AZ261=3,G261,0)</f>
        <v>0</v>
      </c>
      <c r="BD261" s="262">
        <f>IF(AZ261=4,G261,0)</f>
        <v>0</v>
      </c>
      <c r="BE261" s="262">
        <f>IF(AZ261=5,G261,0)</f>
        <v>0</v>
      </c>
      <c r="CA261" s="293">
        <v>1</v>
      </c>
      <c r="CB261" s="293">
        <v>0</v>
      </c>
    </row>
    <row r="262" spans="1:80" x14ac:dyDescent="0.2">
      <c r="A262" s="302"/>
      <c r="B262" s="309"/>
      <c r="C262" s="310" t="s">
        <v>98</v>
      </c>
      <c r="D262" s="311"/>
      <c r="E262" s="312">
        <v>1</v>
      </c>
      <c r="F262" s="313"/>
      <c r="G262" s="314"/>
      <c r="H262" s="315"/>
      <c r="I262" s="307"/>
      <c r="J262" s="316"/>
      <c r="K262" s="307"/>
      <c r="M262" s="308">
        <v>1</v>
      </c>
      <c r="O262" s="293"/>
    </row>
    <row r="263" spans="1:80" x14ac:dyDescent="0.2">
      <c r="A263" s="294">
        <v>84</v>
      </c>
      <c r="B263" s="295" t="s">
        <v>1142</v>
      </c>
      <c r="C263" s="296" t="s">
        <v>1143</v>
      </c>
      <c r="D263" s="297" t="s">
        <v>12</v>
      </c>
      <c r="E263" s="298"/>
      <c r="F263" s="298">
        <v>0</v>
      </c>
      <c r="G263" s="299">
        <f>E263*F263</f>
        <v>0</v>
      </c>
      <c r="H263" s="300">
        <v>0</v>
      </c>
      <c r="I263" s="301">
        <f>E263*H263</f>
        <v>0</v>
      </c>
      <c r="J263" s="300"/>
      <c r="K263" s="301">
        <f>E263*J263</f>
        <v>0</v>
      </c>
      <c r="O263" s="293">
        <v>2</v>
      </c>
      <c r="AA263" s="262">
        <v>7</v>
      </c>
      <c r="AB263" s="262">
        <v>1002</v>
      </c>
      <c r="AC263" s="262">
        <v>5</v>
      </c>
      <c r="AZ263" s="262">
        <v>2</v>
      </c>
      <c r="BA263" s="262">
        <f>IF(AZ263=1,G263,0)</f>
        <v>0</v>
      </c>
      <c r="BB263" s="262">
        <f>IF(AZ263=2,G263,0)</f>
        <v>0</v>
      </c>
      <c r="BC263" s="262">
        <f>IF(AZ263=3,G263,0)</f>
        <v>0</v>
      </c>
      <c r="BD263" s="262">
        <f>IF(AZ263=4,G263,0)</f>
        <v>0</v>
      </c>
      <c r="BE263" s="262">
        <f>IF(AZ263=5,G263,0)</f>
        <v>0</v>
      </c>
      <c r="CA263" s="293">
        <v>7</v>
      </c>
      <c r="CB263" s="293">
        <v>1002</v>
      </c>
    </row>
    <row r="264" spans="1:80" x14ac:dyDescent="0.2">
      <c r="A264" s="317"/>
      <c r="B264" s="318" t="s">
        <v>101</v>
      </c>
      <c r="C264" s="319" t="s">
        <v>1133</v>
      </c>
      <c r="D264" s="320"/>
      <c r="E264" s="321"/>
      <c r="F264" s="322"/>
      <c r="G264" s="323">
        <f>SUM(G255:G263)</f>
        <v>0</v>
      </c>
      <c r="H264" s="324"/>
      <c r="I264" s="325">
        <f>SUM(I255:I263)</f>
        <v>1.70352E-2</v>
      </c>
      <c r="J264" s="324"/>
      <c r="K264" s="325">
        <f>SUM(K255:K263)</f>
        <v>0</v>
      </c>
      <c r="O264" s="293">
        <v>4</v>
      </c>
      <c r="BA264" s="326">
        <f>SUM(BA255:BA263)</f>
        <v>0</v>
      </c>
      <c r="BB264" s="326">
        <f>SUM(BB255:BB263)</f>
        <v>0</v>
      </c>
      <c r="BC264" s="326">
        <f>SUM(BC255:BC263)</f>
        <v>0</v>
      </c>
      <c r="BD264" s="326">
        <f>SUM(BD255:BD263)</f>
        <v>0</v>
      </c>
      <c r="BE264" s="326">
        <f>SUM(BE255:BE263)</f>
        <v>0</v>
      </c>
    </row>
    <row r="265" spans="1:80" x14ac:dyDescent="0.2">
      <c r="A265" s="283" t="s">
        <v>97</v>
      </c>
      <c r="B265" s="284" t="s">
        <v>643</v>
      </c>
      <c r="C265" s="285" t="s">
        <v>644</v>
      </c>
      <c r="D265" s="286"/>
      <c r="E265" s="287"/>
      <c r="F265" s="287"/>
      <c r="G265" s="288"/>
      <c r="H265" s="289"/>
      <c r="I265" s="290"/>
      <c r="J265" s="291"/>
      <c r="K265" s="292"/>
      <c r="O265" s="293">
        <v>1</v>
      </c>
    </row>
    <row r="266" spans="1:80" ht="22.5" x14ac:dyDescent="0.2">
      <c r="A266" s="294">
        <v>85</v>
      </c>
      <c r="B266" s="295" t="s">
        <v>1599</v>
      </c>
      <c r="C266" s="296" t="s">
        <v>1600</v>
      </c>
      <c r="D266" s="297" t="s">
        <v>100</v>
      </c>
      <c r="E266" s="298">
        <v>1</v>
      </c>
      <c r="F266" s="298">
        <v>0</v>
      </c>
      <c r="G266" s="299">
        <f>E266*F266</f>
        <v>0</v>
      </c>
      <c r="H266" s="300">
        <v>6.0000000000000001E-3</v>
      </c>
      <c r="I266" s="301">
        <f>E266*H266</f>
        <v>6.0000000000000001E-3</v>
      </c>
      <c r="J266" s="300">
        <v>0</v>
      </c>
      <c r="K266" s="301">
        <f>E266*J266</f>
        <v>0</v>
      </c>
      <c r="O266" s="293">
        <v>2</v>
      </c>
      <c r="AA266" s="262">
        <v>1</v>
      </c>
      <c r="AB266" s="262">
        <v>0</v>
      </c>
      <c r="AC266" s="262">
        <v>0</v>
      </c>
      <c r="AZ266" s="262">
        <v>2</v>
      </c>
      <c r="BA266" s="262">
        <f>IF(AZ266=1,G266,0)</f>
        <v>0</v>
      </c>
      <c r="BB266" s="262">
        <f>IF(AZ266=2,G266,0)</f>
        <v>0</v>
      </c>
      <c r="BC266" s="262">
        <f>IF(AZ266=3,G266,0)</f>
        <v>0</v>
      </c>
      <c r="BD266" s="262">
        <f>IF(AZ266=4,G266,0)</f>
        <v>0</v>
      </c>
      <c r="BE266" s="262">
        <f>IF(AZ266=5,G266,0)</f>
        <v>0</v>
      </c>
      <c r="CA266" s="293">
        <v>1</v>
      </c>
      <c r="CB266" s="293">
        <v>0</v>
      </c>
    </row>
    <row r="267" spans="1:80" x14ac:dyDescent="0.2">
      <c r="A267" s="302"/>
      <c r="B267" s="303"/>
      <c r="C267" s="304" t="s">
        <v>1601</v>
      </c>
      <c r="D267" s="305"/>
      <c r="E267" s="305"/>
      <c r="F267" s="305"/>
      <c r="G267" s="306"/>
      <c r="I267" s="307"/>
      <c r="K267" s="307"/>
      <c r="L267" s="308" t="s">
        <v>1601</v>
      </c>
      <c r="O267" s="293">
        <v>3</v>
      </c>
    </row>
    <row r="268" spans="1:80" x14ac:dyDescent="0.2">
      <c r="A268" s="302"/>
      <c r="B268" s="309"/>
      <c r="C268" s="310" t="s">
        <v>98</v>
      </c>
      <c r="D268" s="311"/>
      <c r="E268" s="312">
        <v>1</v>
      </c>
      <c r="F268" s="313"/>
      <c r="G268" s="314"/>
      <c r="H268" s="315"/>
      <c r="I268" s="307"/>
      <c r="J268" s="316"/>
      <c r="K268" s="307"/>
      <c r="M268" s="308">
        <v>1</v>
      </c>
      <c r="O268" s="293"/>
    </row>
    <row r="269" spans="1:80" x14ac:dyDescent="0.2">
      <c r="A269" s="294">
        <v>86</v>
      </c>
      <c r="B269" s="295" t="s">
        <v>1602</v>
      </c>
      <c r="C269" s="296" t="s">
        <v>1603</v>
      </c>
      <c r="D269" s="297" t="s">
        <v>265</v>
      </c>
      <c r="E269" s="298">
        <v>16</v>
      </c>
      <c r="F269" s="298">
        <v>0</v>
      </c>
      <c r="G269" s="299">
        <f>E269*F269</f>
        <v>0</v>
      </c>
      <c r="H269" s="300">
        <v>8.0000000000000004E-4</v>
      </c>
      <c r="I269" s="301">
        <f>E269*H269</f>
        <v>1.2800000000000001E-2</v>
      </c>
      <c r="J269" s="300">
        <v>0</v>
      </c>
      <c r="K269" s="301">
        <f>E269*J269</f>
        <v>0</v>
      </c>
      <c r="O269" s="293">
        <v>2</v>
      </c>
      <c r="AA269" s="262">
        <v>1</v>
      </c>
      <c r="AB269" s="262">
        <v>7</v>
      </c>
      <c r="AC269" s="262">
        <v>7</v>
      </c>
      <c r="AZ269" s="262">
        <v>2</v>
      </c>
      <c r="BA269" s="262">
        <f>IF(AZ269=1,G269,0)</f>
        <v>0</v>
      </c>
      <c r="BB269" s="262">
        <f>IF(AZ269=2,G269,0)</f>
        <v>0</v>
      </c>
      <c r="BC269" s="262">
        <f>IF(AZ269=3,G269,0)</f>
        <v>0</v>
      </c>
      <c r="BD269" s="262">
        <f>IF(AZ269=4,G269,0)</f>
        <v>0</v>
      </c>
      <c r="BE269" s="262">
        <f>IF(AZ269=5,G269,0)</f>
        <v>0</v>
      </c>
      <c r="CA269" s="293">
        <v>1</v>
      </c>
      <c r="CB269" s="293">
        <v>7</v>
      </c>
    </row>
    <row r="270" spans="1:80" x14ac:dyDescent="0.2">
      <c r="A270" s="302"/>
      <c r="B270" s="303"/>
      <c r="C270" s="304" t="s">
        <v>1604</v>
      </c>
      <c r="D270" s="305"/>
      <c r="E270" s="305"/>
      <c r="F270" s="305"/>
      <c r="G270" s="306"/>
      <c r="I270" s="307"/>
      <c r="K270" s="307"/>
      <c r="L270" s="308" t="s">
        <v>1604</v>
      </c>
      <c r="O270" s="293">
        <v>3</v>
      </c>
    </row>
    <row r="271" spans="1:80" x14ac:dyDescent="0.2">
      <c r="A271" s="302"/>
      <c r="B271" s="309"/>
      <c r="C271" s="310" t="s">
        <v>203</v>
      </c>
      <c r="D271" s="311"/>
      <c r="E271" s="312">
        <v>16</v>
      </c>
      <c r="F271" s="313"/>
      <c r="G271" s="314"/>
      <c r="H271" s="315"/>
      <c r="I271" s="307"/>
      <c r="J271" s="316"/>
      <c r="K271" s="307"/>
      <c r="M271" s="308">
        <v>16</v>
      </c>
      <c r="O271" s="293"/>
    </row>
    <row r="272" spans="1:80" x14ac:dyDescent="0.2">
      <c r="A272" s="294">
        <v>87</v>
      </c>
      <c r="B272" s="295" t="s">
        <v>1605</v>
      </c>
      <c r="C272" s="296" t="s">
        <v>1606</v>
      </c>
      <c r="D272" s="297" t="s">
        <v>265</v>
      </c>
      <c r="E272" s="298">
        <v>4</v>
      </c>
      <c r="F272" s="298">
        <v>0</v>
      </c>
      <c r="G272" s="299">
        <f>E272*F272</f>
        <v>0</v>
      </c>
      <c r="H272" s="300">
        <v>1E-3</v>
      </c>
      <c r="I272" s="301">
        <f>E272*H272</f>
        <v>4.0000000000000001E-3</v>
      </c>
      <c r="J272" s="300">
        <v>0</v>
      </c>
      <c r="K272" s="301">
        <f>E272*J272</f>
        <v>0</v>
      </c>
      <c r="O272" s="293">
        <v>2</v>
      </c>
      <c r="AA272" s="262">
        <v>1</v>
      </c>
      <c r="AB272" s="262">
        <v>7</v>
      </c>
      <c r="AC272" s="262">
        <v>7</v>
      </c>
      <c r="AZ272" s="262">
        <v>2</v>
      </c>
      <c r="BA272" s="262">
        <f>IF(AZ272=1,G272,0)</f>
        <v>0</v>
      </c>
      <c r="BB272" s="262">
        <f>IF(AZ272=2,G272,0)</f>
        <v>0</v>
      </c>
      <c r="BC272" s="262">
        <f>IF(AZ272=3,G272,0)</f>
        <v>0</v>
      </c>
      <c r="BD272" s="262">
        <f>IF(AZ272=4,G272,0)</f>
        <v>0</v>
      </c>
      <c r="BE272" s="262">
        <f>IF(AZ272=5,G272,0)</f>
        <v>0</v>
      </c>
      <c r="CA272" s="293">
        <v>1</v>
      </c>
      <c r="CB272" s="293">
        <v>7</v>
      </c>
    </row>
    <row r="273" spans="1:80" x14ac:dyDescent="0.2">
      <c r="A273" s="302"/>
      <c r="B273" s="303"/>
      <c r="C273" s="304" t="s">
        <v>1607</v>
      </c>
      <c r="D273" s="305"/>
      <c r="E273" s="305"/>
      <c r="F273" s="305"/>
      <c r="G273" s="306"/>
      <c r="I273" s="307"/>
      <c r="K273" s="307"/>
      <c r="L273" s="308" t="s">
        <v>1607</v>
      </c>
      <c r="O273" s="293">
        <v>3</v>
      </c>
    </row>
    <row r="274" spans="1:80" x14ac:dyDescent="0.2">
      <c r="A274" s="302"/>
      <c r="B274" s="309"/>
      <c r="C274" s="310" t="s">
        <v>309</v>
      </c>
      <c r="D274" s="311"/>
      <c r="E274" s="312">
        <v>4</v>
      </c>
      <c r="F274" s="313"/>
      <c r="G274" s="314"/>
      <c r="H274" s="315"/>
      <c r="I274" s="307"/>
      <c r="J274" s="316"/>
      <c r="K274" s="307"/>
      <c r="M274" s="308">
        <v>4</v>
      </c>
      <c r="O274" s="293"/>
    </row>
    <row r="275" spans="1:80" x14ac:dyDescent="0.2">
      <c r="A275" s="294">
        <v>88</v>
      </c>
      <c r="B275" s="295" t="s">
        <v>1608</v>
      </c>
      <c r="C275" s="296" t="s">
        <v>1609</v>
      </c>
      <c r="D275" s="297" t="s">
        <v>195</v>
      </c>
      <c r="E275" s="298">
        <v>4.8</v>
      </c>
      <c r="F275" s="298">
        <v>0</v>
      </c>
      <c r="G275" s="299">
        <f>E275*F275</f>
        <v>0</v>
      </c>
      <c r="H275" s="300">
        <v>0</v>
      </c>
      <c r="I275" s="301">
        <f>E275*H275</f>
        <v>0</v>
      </c>
      <c r="J275" s="300">
        <v>0</v>
      </c>
      <c r="K275" s="301">
        <f>E275*J275</f>
        <v>0</v>
      </c>
      <c r="O275" s="293">
        <v>2</v>
      </c>
      <c r="AA275" s="262">
        <v>1</v>
      </c>
      <c r="AB275" s="262">
        <v>7</v>
      </c>
      <c r="AC275" s="262">
        <v>7</v>
      </c>
      <c r="AZ275" s="262">
        <v>2</v>
      </c>
      <c r="BA275" s="262">
        <f>IF(AZ275=1,G275,0)</f>
        <v>0</v>
      </c>
      <c r="BB275" s="262">
        <f>IF(AZ275=2,G275,0)</f>
        <v>0</v>
      </c>
      <c r="BC275" s="262">
        <f>IF(AZ275=3,G275,0)</f>
        <v>0</v>
      </c>
      <c r="BD275" s="262">
        <f>IF(AZ275=4,G275,0)</f>
        <v>0</v>
      </c>
      <c r="BE275" s="262">
        <f>IF(AZ275=5,G275,0)</f>
        <v>0</v>
      </c>
      <c r="CA275" s="293">
        <v>1</v>
      </c>
      <c r="CB275" s="293">
        <v>7</v>
      </c>
    </row>
    <row r="276" spans="1:80" x14ac:dyDescent="0.2">
      <c r="A276" s="302"/>
      <c r="B276" s="309"/>
      <c r="C276" s="310" t="s">
        <v>1610</v>
      </c>
      <c r="D276" s="311"/>
      <c r="E276" s="312">
        <v>4.8</v>
      </c>
      <c r="F276" s="313"/>
      <c r="G276" s="314"/>
      <c r="H276" s="315"/>
      <c r="I276" s="307"/>
      <c r="J276" s="316"/>
      <c r="K276" s="307"/>
      <c r="M276" s="308" t="s">
        <v>1610</v>
      </c>
      <c r="O276" s="293"/>
    </row>
    <row r="277" spans="1:80" x14ac:dyDescent="0.2">
      <c r="A277" s="294">
        <v>89</v>
      </c>
      <c r="B277" s="295" t="s">
        <v>1611</v>
      </c>
      <c r="C277" s="296" t="s">
        <v>1612</v>
      </c>
      <c r="D277" s="297" t="s">
        <v>265</v>
      </c>
      <c r="E277" s="298">
        <v>2</v>
      </c>
      <c r="F277" s="298">
        <v>0</v>
      </c>
      <c r="G277" s="299">
        <f>E277*F277</f>
        <v>0</v>
      </c>
      <c r="H277" s="300">
        <v>1E-3</v>
      </c>
      <c r="I277" s="301">
        <f>E277*H277</f>
        <v>2E-3</v>
      </c>
      <c r="J277" s="300">
        <v>0</v>
      </c>
      <c r="K277" s="301">
        <f>E277*J277</f>
        <v>0</v>
      </c>
      <c r="O277" s="293">
        <v>2</v>
      </c>
      <c r="AA277" s="262">
        <v>1</v>
      </c>
      <c r="AB277" s="262">
        <v>7</v>
      </c>
      <c r="AC277" s="262">
        <v>7</v>
      </c>
      <c r="AZ277" s="262">
        <v>2</v>
      </c>
      <c r="BA277" s="262">
        <f>IF(AZ277=1,G277,0)</f>
        <v>0</v>
      </c>
      <c r="BB277" s="262">
        <f>IF(AZ277=2,G277,0)</f>
        <v>0</v>
      </c>
      <c r="BC277" s="262">
        <f>IF(AZ277=3,G277,0)</f>
        <v>0</v>
      </c>
      <c r="BD277" s="262">
        <f>IF(AZ277=4,G277,0)</f>
        <v>0</v>
      </c>
      <c r="BE277" s="262">
        <f>IF(AZ277=5,G277,0)</f>
        <v>0</v>
      </c>
      <c r="CA277" s="293">
        <v>1</v>
      </c>
      <c r="CB277" s="293">
        <v>7</v>
      </c>
    </row>
    <row r="278" spans="1:80" x14ac:dyDescent="0.2">
      <c r="A278" s="302"/>
      <c r="B278" s="309"/>
      <c r="C278" s="310" t="s">
        <v>154</v>
      </c>
      <c r="D278" s="311"/>
      <c r="E278" s="312">
        <v>2</v>
      </c>
      <c r="F278" s="313"/>
      <c r="G278" s="314"/>
      <c r="H278" s="315"/>
      <c r="I278" s="307"/>
      <c r="J278" s="316"/>
      <c r="K278" s="307"/>
      <c r="M278" s="308">
        <v>2</v>
      </c>
      <c r="O278" s="293"/>
    </row>
    <row r="279" spans="1:80" x14ac:dyDescent="0.2">
      <c r="A279" s="294">
        <v>90</v>
      </c>
      <c r="B279" s="295" t="s">
        <v>1613</v>
      </c>
      <c r="C279" s="296" t="s">
        <v>1614</v>
      </c>
      <c r="D279" s="297" t="s">
        <v>265</v>
      </c>
      <c r="E279" s="298">
        <v>2</v>
      </c>
      <c r="F279" s="298">
        <v>0</v>
      </c>
      <c r="G279" s="299">
        <f>E279*F279</f>
        <v>0</v>
      </c>
      <c r="H279" s="300">
        <v>4.0000000000000001E-3</v>
      </c>
      <c r="I279" s="301">
        <f>E279*H279</f>
        <v>8.0000000000000002E-3</v>
      </c>
      <c r="J279" s="300">
        <v>0</v>
      </c>
      <c r="K279" s="301">
        <f>E279*J279</f>
        <v>0</v>
      </c>
      <c r="O279" s="293">
        <v>2</v>
      </c>
      <c r="AA279" s="262">
        <v>1</v>
      </c>
      <c r="AB279" s="262">
        <v>0</v>
      </c>
      <c r="AC279" s="262">
        <v>0</v>
      </c>
      <c r="AZ279" s="262">
        <v>2</v>
      </c>
      <c r="BA279" s="262">
        <f>IF(AZ279=1,G279,0)</f>
        <v>0</v>
      </c>
      <c r="BB279" s="262">
        <f>IF(AZ279=2,G279,0)</f>
        <v>0</v>
      </c>
      <c r="BC279" s="262">
        <f>IF(AZ279=3,G279,0)</f>
        <v>0</v>
      </c>
      <c r="BD279" s="262">
        <f>IF(AZ279=4,G279,0)</f>
        <v>0</v>
      </c>
      <c r="BE279" s="262">
        <f>IF(AZ279=5,G279,0)</f>
        <v>0</v>
      </c>
      <c r="CA279" s="293">
        <v>1</v>
      </c>
      <c r="CB279" s="293">
        <v>0</v>
      </c>
    </row>
    <row r="280" spans="1:80" x14ac:dyDescent="0.2">
      <c r="A280" s="302"/>
      <c r="B280" s="303"/>
      <c r="C280" s="304" t="s">
        <v>1615</v>
      </c>
      <c r="D280" s="305"/>
      <c r="E280" s="305"/>
      <c r="F280" s="305"/>
      <c r="G280" s="306"/>
      <c r="I280" s="307"/>
      <c r="K280" s="307"/>
      <c r="L280" s="308" t="s">
        <v>1615</v>
      </c>
      <c r="O280" s="293">
        <v>3</v>
      </c>
    </row>
    <row r="281" spans="1:80" x14ac:dyDescent="0.2">
      <c r="A281" s="302"/>
      <c r="B281" s="309"/>
      <c r="C281" s="310" t="s">
        <v>154</v>
      </c>
      <c r="D281" s="311"/>
      <c r="E281" s="312">
        <v>2</v>
      </c>
      <c r="F281" s="313"/>
      <c r="G281" s="314"/>
      <c r="H281" s="315"/>
      <c r="I281" s="307"/>
      <c r="J281" s="316"/>
      <c r="K281" s="307"/>
      <c r="M281" s="308">
        <v>2</v>
      </c>
      <c r="O281" s="293"/>
    </row>
    <row r="282" spans="1:80" x14ac:dyDescent="0.2">
      <c r="A282" s="294">
        <v>91</v>
      </c>
      <c r="B282" s="295" t="s">
        <v>653</v>
      </c>
      <c r="C282" s="296" t="s">
        <v>654</v>
      </c>
      <c r="D282" s="297" t="s">
        <v>12</v>
      </c>
      <c r="E282" s="298"/>
      <c r="F282" s="298">
        <v>0</v>
      </c>
      <c r="G282" s="299">
        <f>E282*F282</f>
        <v>0</v>
      </c>
      <c r="H282" s="300">
        <v>0</v>
      </c>
      <c r="I282" s="301">
        <f>E282*H282</f>
        <v>0</v>
      </c>
      <c r="J282" s="300"/>
      <c r="K282" s="301">
        <f>E282*J282</f>
        <v>0</v>
      </c>
      <c r="O282" s="293">
        <v>2</v>
      </c>
      <c r="AA282" s="262">
        <v>7</v>
      </c>
      <c r="AB282" s="262">
        <v>1002</v>
      </c>
      <c r="AC282" s="262">
        <v>5</v>
      </c>
      <c r="AZ282" s="262">
        <v>2</v>
      </c>
      <c r="BA282" s="262">
        <f>IF(AZ282=1,G282,0)</f>
        <v>0</v>
      </c>
      <c r="BB282" s="262">
        <f>IF(AZ282=2,G282,0)</f>
        <v>0</v>
      </c>
      <c r="BC282" s="262">
        <f>IF(AZ282=3,G282,0)</f>
        <v>0</v>
      </c>
      <c r="BD282" s="262">
        <f>IF(AZ282=4,G282,0)</f>
        <v>0</v>
      </c>
      <c r="BE282" s="262">
        <f>IF(AZ282=5,G282,0)</f>
        <v>0</v>
      </c>
      <c r="CA282" s="293">
        <v>7</v>
      </c>
      <c r="CB282" s="293">
        <v>1002</v>
      </c>
    </row>
    <row r="283" spans="1:80" x14ac:dyDescent="0.2">
      <c r="A283" s="317"/>
      <c r="B283" s="318" t="s">
        <v>101</v>
      </c>
      <c r="C283" s="319" t="s">
        <v>645</v>
      </c>
      <c r="D283" s="320"/>
      <c r="E283" s="321"/>
      <c r="F283" s="322"/>
      <c r="G283" s="323">
        <f>SUM(G265:G282)</f>
        <v>0</v>
      </c>
      <c r="H283" s="324"/>
      <c r="I283" s="325">
        <f>SUM(I265:I282)</f>
        <v>3.2800000000000003E-2</v>
      </c>
      <c r="J283" s="324"/>
      <c r="K283" s="325">
        <f>SUM(K265:K282)</f>
        <v>0</v>
      </c>
      <c r="O283" s="293">
        <v>4</v>
      </c>
      <c r="BA283" s="326">
        <f>SUM(BA265:BA282)</f>
        <v>0</v>
      </c>
      <c r="BB283" s="326">
        <f>SUM(BB265:BB282)</f>
        <v>0</v>
      </c>
      <c r="BC283" s="326">
        <f>SUM(BC265:BC282)</f>
        <v>0</v>
      </c>
      <c r="BD283" s="326">
        <f>SUM(BD265:BD282)</f>
        <v>0</v>
      </c>
      <c r="BE283" s="326">
        <f>SUM(BE265:BE282)</f>
        <v>0</v>
      </c>
    </row>
    <row r="284" spans="1:80" x14ac:dyDescent="0.2">
      <c r="A284" s="283" t="s">
        <v>97</v>
      </c>
      <c r="B284" s="284" t="s">
        <v>1616</v>
      </c>
      <c r="C284" s="285" t="s">
        <v>1617</v>
      </c>
      <c r="D284" s="286"/>
      <c r="E284" s="287"/>
      <c r="F284" s="287"/>
      <c r="G284" s="288"/>
      <c r="H284" s="289"/>
      <c r="I284" s="290"/>
      <c r="J284" s="291"/>
      <c r="K284" s="292"/>
      <c r="O284" s="293">
        <v>1</v>
      </c>
    </row>
    <row r="285" spans="1:80" x14ac:dyDescent="0.2">
      <c r="A285" s="294">
        <v>92</v>
      </c>
      <c r="B285" s="295" t="s">
        <v>1619</v>
      </c>
      <c r="C285" s="296" t="s">
        <v>1620</v>
      </c>
      <c r="D285" s="297" t="s">
        <v>100</v>
      </c>
      <c r="E285" s="298">
        <v>2</v>
      </c>
      <c r="F285" s="298">
        <v>0</v>
      </c>
      <c r="G285" s="299">
        <f>E285*F285</f>
        <v>0</v>
      </c>
      <c r="H285" s="300">
        <v>0.11</v>
      </c>
      <c r="I285" s="301">
        <f>E285*H285</f>
        <v>0.22</v>
      </c>
      <c r="J285" s="300"/>
      <c r="K285" s="301">
        <f>E285*J285</f>
        <v>0</v>
      </c>
      <c r="O285" s="293">
        <v>2</v>
      </c>
      <c r="AA285" s="262">
        <v>3</v>
      </c>
      <c r="AB285" s="262">
        <v>7</v>
      </c>
      <c r="AC285" s="262" t="s">
        <v>1619</v>
      </c>
      <c r="AZ285" s="262">
        <v>2</v>
      </c>
      <c r="BA285" s="262">
        <f>IF(AZ285=1,G285,0)</f>
        <v>0</v>
      </c>
      <c r="BB285" s="262">
        <f>IF(AZ285=2,G285,0)</f>
        <v>0</v>
      </c>
      <c r="BC285" s="262">
        <f>IF(AZ285=3,G285,0)</f>
        <v>0</v>
      </c>
      <c r="BD285" s="262">
        <f>IF(AZ285=4,G285,0)</f>
        <v>0</v>
      </c>
      <c r="BE285" s="262">
        <f>IF(AZ285=5,G285,0)</f>
        <v>0</v>
      </c>
      <c r="CA285" s="293">
        <v>3</v>
      </c>
      <c r="CB285" s="293">
        <v>7</v>
      </c>
    </row>
    <row r="286" spans="1:80" x14ac:dyDescent="0.2">
      <c r="A286" s="302"/>
      <c r="B286" s="303"/>
      <c r="C286" s="304" t="s">
        <v>1621</v>
      </c>
      <c r="D286" s="305"/>
      <c r="E286" s="305"/>
      <c r="F286" s="305"/>
      <c r="G286" s="306"/>
      <c r="I286" s="307"/>
      <c r="K286" s="307"/>
      <c r="L286" s="308" t="s">
        <v>1621</v>
      </c>
      <c r="O286" s="293">
        <v>3</v>
      </c>
    </row>
    <row r="287" spans="1:80" x14ac:dyDescent="0.2">
      <c r="A287" s="302"/>
      <c r="B287" s="303"/>
      <c r="C287" s="304" t="s">
        <v>1622</v>
      </c>
      <c r="D287" s="305"/>
      <c r="E287" s="305"/>
      <c r="F287" s="305"/>
      <c r="G287" s="306"/>
      <c r="I287" s="307"/>
      <c r="K287" s="307"/>
      <c r="L287" s="308" t="s">
        <v>1622</v>
      </c>
      <c r="O287" s="293">
        <v>3</v>
      </c>
    </row>
    <row r="288" spans="1:80" x14ac:dyDescent="0.2">
      <c r="A288" s="302"/>
      <c r="B288" s="303"/>
      <c r="C288" s="304" t="s">
        <v>1623</v>
      </c>
      <c r="D288" s="305"/>
      <c r="E288" s="305"/>
      <c r="F288" s="305"/>
      <c r="G288" s="306"/>
      <c r="I288" s="307"/>
      <c r="K288" s="307"/>
      <c r="L288" s="308" t="s">
        <v>1623</v>
      </c>
      <c r="O288" s="293">
        <v>3</v>
      </c>
    </row>
    <row r="289" spans="1:80" x14ac:dyDescent="0.2">
      <c r="A289" s="302"/>
      <c r="B289" s="303"/>
      <c r="C289" s="304" t="s">
        <v>1624</v>
      </c>
      <c r="D289" s="305"/>
      <c r="E289" s="305"/>
      <c r="F289" s="305"/>
      <c r="G289" s="306"/>
      <c r="I289" s="307"/>
      <c r="K289" s="307"/>
      <c r="L289" s="308" t="s">
        <v>1624</v>
      </c>
      <c r="O289" s="293">
        <v>3</v>
      </c>
    </row>
    <row r="290" spans="1:80" x14ac:dyDescent="0.2">
      <c r="A290" s="302"/>
      <c r="B290" s="303"/>
      <c r="C290" s="304" t="s">
        <v>1625</v>
      </c>
      <c r="D290" s="305"/>
      <c r="E290" s="305"/>
      <c r="F290" s="305"/>
      <c r="G290" s="306"/>
      <c r="I290" s="307"/>
      <c r="K290" s="307"/>
      <c r="L290" s="308" t="s">
        <v>1625</v>
      </c>
      <c r="O290" s="293">
        <v>3</v>
      </c>
    </row>
    <row r="291" spans="1:80" x14ac:dyDescent="0.2">
      <c r="A291" s="302"/>
      <c r="B291" s="303"/>
      <c r="C291" s="304" t="s">
        <v>1626</v>
      </c>
      <c r="D291" s="305"/>
      <c r="E291" s="305"/>
      <c r="F291" s="305"/>
      <c r="G291" s="306"/>
      <c r="I291" s="307"/>
      <c r="K291" s="307"/>
      <c r="L291" s="308" t="s">
        <v>1626</v>
      </c>
      <c r="O291" s="293">
        <v>3</v>
      </c>
    </row>
    <row r="292" spans="1:80" x14ac:dyDescent="0.2">
      <c r="A292" s="302"/>
      <c r="B292" s="303"/>
      <c r="C292" s="304"/>
      <c r="D292" s="305"/>
      <c r="E292" s="305"/>
      <c r="F292" s="305"/>
      <c r="G292" s="306"/>
      <c r="I292" s="307"/>
      <c r="K292" s="307"/>
      <c r="L292" s="308"/>
      <c r="O292" s="293">
        <v>3</v>
      </c>
    </row>
    <row r="293" spans="1:80" x14ac:dyDescent="0.2">
      <c r="A293" s="302"/>
      <c r="B293" s="303"/>
      <c r="C293" s="304" t="s">
        <v>1627</v>
      </c>
      <c r="D293" s="305"/>
      <c r="E293" s="305"/>
      <c r="F293" s="305"/>
      <c r="G293" s="306"/>
      <c r="I293" s="307"/>
      <c r="K293" s="307"/>
      <c r="L293" s="308" t="s">
        <v>1627</v>
      </c>
      <c r="O293" s="293">
        <v>3</v>
      </c>
    </row>
    <row r="294" spans="1:80" x14ac:dyDescent="0.2">
      <c r="A294" s="302"/>
      <c r="B294" s="303"/>
      <c r="C294" s="304" t="s">
        <v>1628</v>
      </c>
      <c r="D294" s="305"/>
      <c r="E294" s="305"/>
      <c r="F294" s="305"/>
      <c r="G294" s="306"/>
      <c r="I294" s="307"/>
      <c r="K294" s="307"/>
      <c r="L294" s="308" t="s">
        <v>1628</v>
      </c>
      <c r="O294" s="293">
        <v>3</v>
      </c>
    </row>
    <row r="295" spans="1:80" x14ac:dyDescent="0.2">
      <c r="A295" s="302"/>
      <c r="B295" s="303"/>
      <c r="C295" s="304" t="s">
        <v>1629</v>
      </c>
      <c r="D295" s="305"/>
      <c r="E295" s="305"/>
      <c r="F295" s="305"/>
      <c r="G295" s="306"/>
      <c r="I295" s="307"/>
      <c r="K295" s="307"/>
      <c r="L295" s="308" t="s">
        <v>1629</v>
      </c>
      <c r="O295" s="293">
        <v>3</v>
      </c>
    </row>
    <row r="296" spans="1:80" x14ac:dyDescent="0.2">
      <c r="A296" s="302"/>
      <c r="B296" s="309"/>
      <c r="C296" s="310" t="s">
        <v>154</v>
      </c>
      <c r="D296" s="311"/>
      <c r="E296" s="312">
        <v>2</v>
      </c>
      <c r="F296" s="313"/>
      <c r="G296" s="314"/>
      <c r="H296" s="315"/>
      <c r="I296" s="307"/>
      <c r="J296" s="316"/>
      <c r="K296" s="307"/>
      <c r="M296" s="308">
        <v>2</v>
      </c>
      <c r="O296" s="293"/>
    </row>
    <row r="297" spans="1:80" x14ac:dyDescent="0.2">
      <c r="A297" s="294">
        <v>93</v>
      </c>
      <c r="B297" s="295" t="s">
        <v>1630</v>
      </c>
      <c r="C297" s="296" t="s">
        <v>1631</v>
      </c>
      <c r="D297" s="297" t="s">
        <v>100</v>
      </c>
      <c r="E297" s="298">
        <v>2</v>
      </c>
      <c r="F297" s="298">
        <v>0</v>
      </c>
      <c r="G297" s="299">
        <f>E297*F297</f>
        <v>0</v>
      </c>
      <c r="H297" s="300">
        <v>0.06</v>
      </c>
      <c r="I297" s="301">
        <f>E297*H297</f>
        <v>0.12</v>
      </c>
      <c r="J297" s="300"/>
      <c r="K297" s="301">
        <f>E297*J297</f>
        <v>0</v>
      </c>
      <c r="O297" s="293">
        <v>2</v>
      </c>
      <c r="AA297" s="262">
        <v>3</v>
      </c>
      <c r="AB297" s="262">
        <v>7</v>
      </c>
      <c r="AC297" s="262" t="s">
        <v>1630</v>
      </c>
      <c r="AZ297" s="262">
        <v>2</v>
      </c>
      <c r="BA297" s="262">
        <f>IF(AZ297=1,G297,0)</f>
        <v>0</v>
      </c>
      <c r="BB297" s="262">
        <f>IF(AZ297=2,G297,0)</f>
        <v>0</v>
      </c>
      <c r="BC297" s="262">
        <f>IF(AZ297=3,G297,0)</f>
        <v>0</v>
      </c>
      <c r="BD297" s="262">
        <f>IF(AZ297=4,G297,0)</f>
        <v>0</v>
      </c>
      <c r="BE297" s="262">
        <f>IF(AZ297=5,G297,0)</f>
        <v>0</v>
      </c>
      <c r="CA297" s="293">
        <v>3</v>
      </c>
      <c r="CB297" s="293">
        <v>7</v>
      </c>
    </row>
    <row r="298" spans="1:80" x14ac:dyDescent="0.2">
      <c r="A298" s="302"/>
      <c r="B298" s="303"/>
      <c r="C298" s="304" t="s">
        <v>1632</v>
      </c>
      <c r="D298" s="305"/>
      <c r="E298" s="305"/>
      <c r="F298" s="305"/>
      <c r="G298" s="306"/>
      <c r="I298" s="307"/>
      <c r="K298" s="307"/>
      <c r="L298" s="308" t="s">
        <v>1632</v>
      </c>
      <c r="O298" s="293">
        <v>3</v>
      </c>
    </row>
    <row r="299" spans="1:80" x14ac:dyDescent="0.2">
      <c r="A299" s="302"/>
      <c r="B299" s="303"/>
      <c r="C299" s="304" t="s">
        <v>1622</v>
      </c>
      <c r="D299" s="305"/>
      <c r="E299" s="305"/>
      <c r="F299" s="305"/>
      <c r="G299" s="306"/>
      <c r="I299" s="307"/>
      <c r="K299" s="307"/>
      <c r="L299" s="308" t="s">
        <v>1622</v>
      </c>
      <c r="O299" s="293">
        <v>3</v>
      </c>
    </row>
    <row r="300" spans="1:80" x14ac:dyDescent="0.2">
      <c r="A300" s="302"/>
      <c r="B300" s="303"/>
      <c r="C300" s="304" t="s">
        <v>1623</v>
      </c>
      <c r="D300" s="305"/>
      <c r="E300" s="305"/>
      <c r="F300" s="305"/>
      <c r="G300" s="306"/>
      <c r="I300" s="307"/>
      <c r="K300" s="307"/>
      <c r="L300" s="308" t="s">
        <v>1623</v>
      </c>
      <c r="O300" s="293">
        <v>3</v>
      </c>
    </row>
    <row r="301" spans="1:80" x14ac:dyDescent="0.2">
      <c r="A301" s="302"/>
      <c r="B301" s="303"/>
      <c r="C301" s="304" t="s">
        <v>1624</v>
      </c>
      <c r="D301" s="305"/>
      <c r="E301" s="305"/>
      <c r="F301" s="305"/>
      <c r="G301" s="306"/>
      <c r="I301" s="307"/>
      <c r="K301" s="307"/>
      <c r="L301" s="308" t="s">
        <v>1624</v>
      </c>
      <c r="O301" s="293">
        <v>3</v>
      </c>
    </row>
    <row r="302" spans="1:80" x14ac:dyDescent="0.2">
      <c r="A302" s="302"/>
      <c r="B302" s="303"/>
      <c r="C302" s="304" t="s">
        <v>1633</v>
      </c>
      <c r="D302" s="305"/>
      <c r="E302" s="305"/>
      <c r="F302" s="305"/>
      <c r="G302" s="306"/>
      <c r="I302" s="307"/>
      <c r="K302" s="307"/>
      <c r="L302" s="308" t="s">
        <v>1633</v>
      </c>
      <c r="O302" s="293">
        <v>3</v>
      </c>
    </row>
    <row r="303" spans="1:80" x14ac:dyDescent="0.2">
      <c r="A303" s="302"/>
      <c r="B303" s="303"/>
      <c r="C303" s="304" t="s">
        <v>1626</v>
      </c>
      <c r="D303" s="305"/>
      <c r="E303" s="305"/>
      <c r="F303" s="305"/>
      <c r="G303" s="306"/>
      <c r="I303" s="307"/>
      <c r="K303" s="307"/>
      <c r="L303" s="308" t="s">
        <v>1626</v>
      </c>
      <c r="O303" s="293">
        <v>3</v>
      </c>
    </row>
    <row r="304" spans="1:80" x14ac:dyDescent="0.2">
      <c r="A304" s="302"/>
      <c r="B304" s="303"/>
      <c r="C304" s="304"/>
      <c r="D304" s="305"/>
      <c r="E304" s="305"/>
      <c r="F304" s="305"/>
      <c r="G304" s="306"/>
      <c r="I304" s="307"/>
      <c r="K304" s="307"/>
      <c r="L304" s="308"/>
      <c r="O304" s="293">
        <v>3</v>
      </c>
    </row>
    <row r="305" spans="1:80" x14ac:dyDescent="0.2">
      <c r="A305" s="302"/>
      <c r="B305" s="303"/>
      <c r="C305" s="304" t="s">
        <v>1627</v>
      </c>
      <c r="D305" s="305"/>
      <c r="E305" s="305"/>
      <c r="F305" s="305"/>
      <c r="G305" s="306"/>
      <c r="I305" s="307"/>
      <c r="K305" s="307"/>
      <c r="L305" s="308" t="s">
        <v>1627</v>
      </c>
      <c r="O305" s="293">
        <v>3</v>
      </c>
    </row>
    <row r="306" spans="1:80" x14ac:dyDescent="0.2">
      <c r="A306" s="302"/>
      <c r="B306" s="303"/>
      <c r="C306" s="304" t="s">
        <v>1628</v>
      </c>
      <c r="D306" s="305"/>
      <c r="E306" s="305"/>
      <c r="F306" s="305"/>
      <c r="G306" s="306"/>
      <c r="I306" s="307"/>
      <c r="K306" s="307"/>
      <c r="L306" s="308" t="s">
        <v>1628</v>
      </c>
      <c r="O306" s="293">
        <v>3</v>
      </c>
    </row>
    <row r="307" spans="1:80" x14ac:dyDescent="0.2">
      <c r="A307" s="302"/>
      <c r="B307" s="303"/>
      <c r="C307" s="304" t="s">
        <v>1629</v>
      </c>
      <c r="D307" s="305"/>
      <c r="E307" s="305"/>
      <c r="F307" s="305"/>
      <c r="G307" s="306"/>
      <c r="I307" s="307"/>
      <c r="K307" s="307"/>
      <c r="L307" s="308" t="s">
        <v>1629</v>
      </c>
      <c r="O307" s="293">
        <v>3</v>
      </c>
    </row>
    <row r="308" spans="1:80" x14ac:dyDescent="0.2">
      <c r="A308" s="302"/>
      <c r="B308" s="309"/>
      <c r="C308" s="310" t="s">
        <v>154</v>
      </c>
      <c r="D308" s="311"/>
      <c r="E308" s="312">
        <v>2</v>
      </c>
      <c r="F308" s="313"/>
      <c r="G308" s="314"/>
      <c r="H308" s="315"/>
      <c r="I308" s="307"/>
      <c r="J308" s="316"/>
      <c r="K308" s="307"/>
      <c r="M308" s="308">
        <v>2</v>
      </c>
      <c r="O308" s="293"/>
    </row>
    <row r="309" spans="1:80" ht="22.5" x14ac:dyDescent="0.2">
      <c r="A309" s="294">
        <v>94</v>
      </c>
      <c r="B309" s="295" t="s">
        <v>1634</v>
      </c>
      <c r="C309" s="296" t="s">
        <v>1635</v>
      </c>
      <c r="D309" s="297" t="s">
        <v>265</v>
      </c>
      <c r="E309" s="298">
        <v>1</v>
      </c>
      <c r="F309" s="298">
        <v>0</v>
      </c>
      <c r="G309" s="299">
        <f>E309*F309</f>
        <v>0</v>
      </c>
      <c r="H309" s="300">
        <v>0.155</v>
      </c>
      <c r="I309" s="301">
        <f>E309*H309</f>
        <v>0.155</v>
      </c>
      <c r="J309" s="300"/>
      <c r="K309" s="301">
        <f>E309*J309</f>
        <v>0</v>
      </c>
      <c r="O309" s="293">
        <v>2</v>
      </c>
      <c r="AA309" s="262">
        <v>3</v>
      </c>
      <c r="AB309" s="262">
        <v>1</v>
      </c>
      <c r="AC309" s="262" t="s">
        <v>1634</v>
      </c>
      <c r="AZ309" s="262">
        <v>2</v>
      </c>
      <c r="BA309" s="262">
        <f>IF(AZ309=1,G309,0)</f>
        <v>0</v>
      </c>
      <c r="BB309" s="262">
        <f>IF(AZ309=2,G309,0)</f>
        <v>0</v>
      </c>
      <c r="BC309" s="262">
        <f>IF(AZ309=3,G309,0)</f>
        <v>0</v>
      </c>
      <c r="BD309" s="262">
        <f>IF(AZ309=4,G309,0)</f>
        <v>0</v>
      </c>
      <c r="BE309" s="262">
        <f>IF(AZ309=5,G309,0)</f>
        <v>0</v>
      </c>
      <c r="CA309" s="293">
        <v>3</v>
      </c>
      <c r="CB309" s="293">
        <v>1</v>
      </c>
    </row>
    <row r="310" spans="1:80" x14ac:dyDescent="0.2">
      <c r="A310" s="302"/>
      <c r="B310" s="303"/>
      <c r="C310" s="304" t="s">
        <v>1636</v>
      </c>
      <c r="D310" s="305"/>
      <c r="E310" s="305"/>
      <c r="F310" s="305"/>
      <c r="G310" s="306"/>
      <c r="I310" s="307"/>
      <c r="K310" s="307"/>
      <c r="L310" s="308" t="s">
        <v>1636</v>
      </c>
      <c r="O310" s="293">
        <v>3</v>
      </c>
    </row>
    <row r="311" spans="1:80" x14ac:dyDescent="0.2">
      <c r="A311" s="302"/>
      <c r="B311" s="303"/>
      <c r="C311" s="304" t="s">
        <v>1637</v>
      </c>
      <c r="D311" s="305"/>
      <c r="E311" s="305"/>
      <c r="F311" s="305"/>
      <c r="G311" s="306"/>
      <c r="I311" s="307"/>
      <c r="K311" s="307"/>
      <c r="L311" s="308" t="s">
        <v>1637</v>
      </c>
      <c r="O311" s="293">
        <v>3</v>
      </c>
    </row>
    <row r="312" spans="1:80" x14ac:dyDescent="0.2">
      <c r="A312" s="302"/>
      <c r="B312" s="303"/>
      <c r="C312" s="304"/>
      <c r="D312" s="305"/>
      <c r="E312" s="305"/>
      <c r="F312" s="305"/>
      <c r="G312" s="306"/>
      <c r="I312" s="307"/>
      <c r="K312" s="307"/>
      <c r="L312" s="308"/>
      <c r="O312" s="293">
        <v>3</v>
      </c>
    </row>
    <row r="313" spans="1:80" x14ac:dyDescent="0.2">
      <c r="A313" s="302"/>
      <c r="B313" s="303"/>
      <c r="C313" s="304" t="s">
        <v>1638</v>
      </c>
      <c r="D313" s="305"/>
      <c r="E313" s="305"/>
      <c r="F313" s="305"/>
      <c r="G313" s="306"/>
      <c r="I313" s="307"/>
      <c r="K313" s="307"/>
      <c r="L313" s="308" t="s">
        <v>1638</v>
      </c>
      <c r="O313" s="293">
        <v>3</v>
      </c>
    </row>
    <row r="314" spans="1:80" x14ac:dyDescent="0.2">
      <c r="A314" s="302"/>
      <c r="B314" s="303"/>
      <c r="C314" s="304" t="s">
        <v>1639</v>
      </c>
      <c r="D314" s="305"/>
      <c r="E314" s="305"/>
      <c r="F314" s="305"/>
      <c r="G314" s="306"/>
      <c r="I314" s="307"/>
      <c r="K314" s="307"/>
      <c r="L314" s="308" t="s">
        <v>1639</v>
      </c>
      <c r="O314" s="293">
        <v>3</v>
      </c>
    </row>
    <row r="315" spans="1:80" x14ac:dyDescent="0.2">
      <c r="A315" s="302"/>
      <c r="B315" s="303"/>
      <c r="C315" s="304"/>
      <c r="D315" s="305"/>
      <c r="E315" s="305"/>
      <c r="F315" s="305"/>
      <c r="G315" s="306"/>
      <c r="I315" s="307"/>
      <c r="K315" s="307"/>
      <c r="L315" s="308"/>
      <c r="O315" s="293">
        <v>3</v>
      </c>
    </row>
    <row r="316" spans="1:80" x14ac:dyDescent="0.2">
      <c r="A316" s="302"/>
      <c r="B316" s="303"/>
      <c r="C316" s="304" t="s">
        <v>1640</v>
      </c>
      <c r="D316" s="305"/>
      <c r="E316" s="305"/>
      <c r="F316" s="305"/>
      <c r="G316" s="306"/>
      <c r="I316" s="307"/>
      <c r="K316" s="307"/>
      <c r="L316" s="308" t="s">
        <v>1640</v>
      </c>
      <c r="O316" s="293">
        <v>3</v>
      </c>
    </row>
    <row r="317" spans="1:80" x14ac:dyDescent="0.2">
      <c r="A317" s="302"/>
      <c r="B317" s="303"/>
      <c r="C317" s="304" t="s">
        <v>1641</v>
      </c>
      <c r="D317" s="305"/>
      <c r="E317" s="305"/>
      <c r="F317" s="305"/>
      <c r="G317" s="306"/>
      <c r="I317" s="307"/>
      <c r="K317" s="307"/>
      <c r="L317" s="308" t="s">
        <v>1641</v>
      </c>
      <c r="O317" s="293">
        <v>3</v>
      </c>
    </row>
    <row r="318" spans="1:80" x14ac:dyDescent="0.2">
      <c r="A318" s="302"/>
      <c r="B318" s="303"/>
      <c r="C318" s="304"/>
      <c r="D318" s="305"/>
      <c r="E318" s="305"/>
      <c r="F318" s="305"/>
      <c r="G318" s="306"/>
      <c r="I318" s="307"/>
      <c r="K318" s="307"/>
      <c r="L318" s="308"/>
      <c r="O318" s="293">
        <v>3</v>
      </c>
    </row>
    <row r="319" spans="1:80" x14ac:dyDescent="0.2">
      <c r="A319" s="302"/>
      <c r="B319" s="303"/>
      <c r="C319" s="304" t="s">
        <v>1642</v>
      </c>
      <c r="D319" s="305"/>
      <c r="E319" s="305"/>
      <c r="F319" s="305"/>
      <c r="G319" s="306"/>
      <c r="I319" s="307"/>
      <c r="K319" s="307"/>
      <c r="L319" s="308" t="s">
        <v>1642</v>
      </c>
      <c r="O319" s="293">
        <v>3</v>
      </c>
    </row>
    <row r="320" spans="1:80" x14ac:dyDescent="0.2">
      <c r="A320" s="302"/>
      <c r="B320" s="303"/>
      <c r="C320" s="304" t="s">
        <v>1643</v>
      </c>
      <c r="D320" s="305"/>
      <c r="E320" s="305"/>
      <c r="F320" s="305"/>
      <c r="G320" s="306"/>
      <c r="I320" s="307"/>
      <c r="K320" s="307"/>
      <c r="L320" s="308" t="s">
        <v>1643</v>
      </c>
      <c r="O320" s="293">
        <v>3</v>
      </c>
    </row>
    <row r="321" spans="1:80" x14ac:dyDescent="0.2">
      <c r="A321" s="302"/>
      <c r="B321" s="303"/>
      <c r="C321" s="304" t="s">
        <v>1644</v>
      </c>
      <c r="D321" s="305"/>
      <c r="E321" s="305"/>
      <c r="F321" s="305"/>
      <c r="G321" s="306"/>
      <c r="I321" s="307"/>
      <c r="K321" s="307"/>
      <c r="L321" s="308" t="s">
        <v>1644</v>
      </c>
      <c r="O321" s="293">
        <v>3</v>
      </c>
    </row>
    <row r="322" spans="1:80" x14ac:dyDescent="0.2">
      <c r="A322" s="302"/>
      <c r="B322" s="303"/>
      <c r="C322" s="304"/>
      <c r="D322" s="305"/>
      <c r="E322" s="305"/>
      <c r="F322" s="305"/>
      <c r="G322" s="306"/>
      <c r="I322" s="307"/>
      <c r="K322" s="307"/>
      <c r="L322" s="308"/>
      <c r="O322" s="293">
        <v>3</v>
      </c>
    </row>
    <row r="323" spans="1:80" x14ac:dyDescent="0.2">
      <c r="A323" s="302"/>
      <c r="B323" s="309"/>
      <c r="C323" s="310" t="s">
        <v>98</v>
      </c>
      <c r="D323" s="311"/>
      <c r="E323" s="312">
        <v>1</v>
      </c>
      <c r="F323" s="313"/>
      <c r="G323" s="314"/>
      <c r="H323" s="315"/>
      <c r="I323" s="307"/>
      <c r="J323" s="316"/>
      <c r="K323" s="307"/>
      <c r="M323" s="308">
        <v>1</v>
      </c>
      <c r="O323" s="293"/>
    </row>
    <row r="324" spans="1:80" x14ac:dyDescent="0.2">
      <c r="A324" s="317"/>
      <c r="B324" s="318" t="s">
        <v>101</v>
      </c>
      <c r="C324" s="319" t="s">
        <v>1618</v>
      </c>
      <c r="D324" s="320"/>
      <c r="E324" s="321"/>
      <c r="F324" s="322"/>
      <c r="G324" s="323">
        <f>SUM(G284:G323)</f>
        <v>0</v>
      </c>
      <c r="H324" s="324"/>
      <c r="I324" s="325">
        <f>SUM(I284:I323)</f>
        <v>0.495</v>
      </c>
      <c r="J324" s="324"/>
      <c r="K324" s="325">
        <f>SUM(K284:K323)</f>
        <v>0</v>
      </c>
      <c r="O324" s="293">
        <v>4</v>
      </c>
      <c r="BA324" s="326">
        <f>SUM(BA284:BA323)</f>
        <v>0</v>
      </c>
      <c r="BB324" s="326">
        <f>SUM(BB284:BB323)</f>
        <v>0</v>
      </c>
      <c r="BC324" s="326">
        <f>SUM(BC284:BC323)</f>
        <v>0</v>
      </c>
      <c r="BD324" s="326">
        <f>SUM(BD284:BD323)</f>
        <v>0</v>
      </c>
      <c r="BE324" s="326">
        <f>SUM(BE284:BE323)</f>
        <v>0</v>
      </c>
    </row>
    <row r="325" spans="1:80" x14ac:dyDescent="0.2">
      <c r="A325" s="283" t="s">
        <v>97</v>
      </c>
      <c r="B325" s="284" t="s">
        <v>1645</v>
      </c>
      <c r="C325" s="285" t="s">
        <v>1646</v>
      </c>
      <c r="D325" s="286"/>
      <c r="E325" s="287"/>
      <c r="F325" s="287"/>
      <c r="G325" s="288"/>
      <c r="H325" s="289"/>
      <c r="I325" s="290"/>
      <c r="J325" s="291"/>
      <c r="K325" s="292"/>
      <c r="O325" s="293">
        <v>1</v>
      </c>
    </row>
    <row r="326" spans="1:80" ht="22.5" x14ac:dyDescent="0.2">
      <c r="A326" s="294">
        <v>95</v>
      </c>
      <c r="B326" s="295" t="s">
        <v>1648</v>
      </c>
      <c r="C326" s="296" t="s">
        <v>1649</v>
      </c>
      <c r="D326" s="297" t="s">
        <v>202</v>
      </c>
      <c r="E326" s="298">
        <v>15.8</v>
      </c>
      <c r="F326" s="298">
        <v>0</v>
      </c>
      <c r="G326" s="299">
        <f>E326*F326</f>
        <v>0</v>
      </c>
      <c r="H326" s="300">
        <v>4.0000000000000003E-5</v>
      </c>
      <c r="I326" s="301">
        <f>E326*H326</f>
        <v>6.3200000000000007E-4</v>
      </c>
      <c r="J326" s="300">
        <v>0</v>
      </c>
      <c r="K326" s="301">
        <f>E326*J326</f>
        <v>0</v>
      </c>
      <c r="O326" s="293">
        <v>2</v>
      </c>
      <c r="AA326" s="262">
        <v>1</v>
      </c>
      <c r="AB326" s="262">
        <v>7</v>
      </c>
      <c r="AC326" s="262">
        <v>7</v>
      </c>
      <c r="AZ326" s="262">
        <v>2</v>
      </c>
      <c r="BA326" s="262">
        <f>IF(AZ326=1,G326,0)</f>
        <v>0</v>
      </c>
      <c r="BB326" s="262">
        <f>IF(AZ326=2,G326,0)</f>
        <v>0</v>
      </c>
      <c r="BC326" s="262">
        <f>IF(AZ326=3,G326,0)</f>
        <v>0</v>
      </c>
      <c r="BD326" s="262">
        <f>IF(AZ326=4,G326,0)</f>
        <v>0</v>
      </c>
      <c r="BE326" s="262">
        <f>IF(AZ326=5,G326,0)</f>
        <v>0</v>
      </c>
      <c r="CA326" s="293">
        <v>1</v>
      </c>
      <c r="CB326" s="293">
        <v>7</v>
      </c>
    </row>
    <row r="327" spans="1:80" x14ac:dyDescent="0.2">
      <c r="A327" s="302"/>
      <c r="B327" s="309"/>
      <c r="C327" s="310" t="s">
        <v>1650</v>
      </c>
      <c r="D327" s="311"/>
      <c r="E327" s="312">
        <v>15.8</v>
      </c>
      <c r="F327" s="313"/>
      <c r="G327" s="314"/>
      <c r="H327" s="315"/>
      <c r="I327" s="307"/>
      <c r="J327" s="316"/>
      <c r="K327" s="307"/>
      <c r="M327" s="308" t="s">
        <v>1650</v>
      </c>
      <c r="O327" s="293"/>
    </row>
    <row r="328" spans="1:80" ht="22.5" x14ac:dyDescent="0.2">
      <c r="A328" s="294">
        <v>96</v>
      </c>
      <c r="B328" s="295" t="s">
        <v>1651</v>
      </c>
      <c r="C328" s="296" t="s">
        <v>1652</v>
      </c>
      <c r="D328" s="297" t="s">
        <v>202</v>
      </c>
      <c r="E328" s="298">
        <v>6</v>
      </c>
      <c r="F328" s="298">
        <v>0</v>
      </c>
      <c r="G328" s="299">
        <f>E328*F328</f>
        <v>0</v>
      </c>
      <c r="H328" s="300">
        <v>1.6000000000000001E-4</v>
      </c>
      <c r="I328" s="301">
        <f>E328*H328</f>
        <v>9.6000000000000013E-4</v>
      </c>
      <c r="J328" s="300">
        <v>0</v>
      </c>
      <c r="K328" s="301">
        <f>E328*J328</f>
        <v>0</v>
      </c>
      <c r="O328" s="293">
        <v>2</v>
      </c>
      <c r="AA328" s="262">
        <v>1</v>
      </c>
      <c r="AB328" s="262">
        <v>7</v>
      </c>
      <c r="AC328" s="262">
        <v>7</v>
      </c>
      <c r="AZ328" s="262">
        <v>2</v>
      </c>
      <c r="BA328" s="262">
        <f>IF(AZ328=1,G328,0)</f>
        <v>0</v>
      </c>
      <c r="BB328" s="262">
        <f>IF(AZ328=2,G328,0)</f>
        <v>0</v>
      </c>
      <c r="BC328" s="262">
        <f>IF(AZ328=3,G328,0)</f>
        <v>0</v>
      </c>
      <c r="BD328" s="262">
        <f>IF(AZ328=4,G328,0)</f>
        <v>0</v>
      </c>
      <c r="BE328" s="262">
        <f>IF(AZ328=5,G328,0)</f>
        <v>0</v>
      </c>
      <c r="CA328" s="293">
        <v>1</v>
      </c>
      <c r="CB328" s="293">
        <v>7</v>
      </c>
    </row>
    <row r="329" spans="1:80" x14ac:dyDescent="0.2">
      <c r="A329" s="302"/>
      <c r="B329" s="309"/>
      <c r="C329" s="310" t="s">
        <v>1462</v>
      </c>
      <c r="D329" s="311"/>
      <c r="E329" s="312">
        <v>6</v>
      </c>
      <c r="F329" s="313"/>
      <c r="G329" s="314"/>
      <c r="H329" s="315"/>
      <c r="I329" s="307"/>
      <c r="J329" s="316"/>
      <c r="K329" s="307"/>
      <c r="M329" s="308" t="s">
        <v>1462</v>
      </c>
      <c r="O329" s="293"/>
    </row>
    <row r="330" spans="1:80" x14ac:dyDescent="0.2">
      <c r="A330" s="294">
        <v>97</v>
      </c>
      <c r="B330" s="295" t="s">
        <v>1653</v>
      </c>
      <c r="C330" s="296" t="s">
        <v>1654</v>
      </c>
      <c r="D330" s="297" t="s">
        <v>12</v>
      </c>
      <c r="E330" s="298"/>
      <c r="F330" s="298">
        <v>0</v>
      </c>
      <c r="G330" s="299">
        <f>E330*F330</f>
        <v>0</v>
      </c>
      <c r="H330" s="300">
        <v>0</v>
      </c>
      <c r="I330" s="301">
        <f>E330*H330</f>
        <v>0</v>
      </c>
      <c r="J330" s="300"/>
      <c r="K330" s="301">
        <f>E330*J330</f>
        <v>0</v>
      </c>
      <c r="O330" s="293">
        <v>2</v>
      </c>
      <c r="AA330" s="262">
        <v>7</v>
      </c>
      <c r="AB330" s="262">
        <v>2</v>
      </c>
      <c r="AC330" s="262">
        <v>2</v>
      </c>
      <c r="AZ330" s="262">
        <v>2</v>
      </c>
      <c r="BA330" s="262">
        <f>IF(AZ330=1,G330,0)</f>
        <v>0</v>
      </c>
      <c r="BB330" s="262">
        <f>IF(AZ330=2,G330,0)</f>
        <v>0</v>
      </c>
      <c r="BC330" s="262">
        <f>IF(AZ330=3,G330,0)</f>
        <v>0</v>
      </c>
      <c r="BD330" s="262">
        <f>IF(AZ330=4,G330,0)</f>
        <v>0</v>
      </c>
      <c r="BE330" s="262">
        <f>IF(AZ330=5,G330,0)</f>
        <v>0</v>
      </c>
      <c r="CA330" s="293">
        <v>7</v>
      </c>
      <c r="CB330" s="293">
        <v>2</v>
      </c>
    </row>
    <row r="331" spans="1:80" x14ac:dyDescent="0.2">
      <c r="A331" s="317"/>
      <c r="B331" s="318" t="s">
        <v>101</v>
      </c>
      <c r="C331" s="319" t="s">
        <v>1647</v>
      </c>
      <c r="D331" s="320"/>
      <c r="E331" s="321"/>
      <c r="F331" s="322"/>
      <c r="G331" s="323">
        <f>SUM(G325:G330)</f>
        <v>0</v>
      </c>
      <c r="H331" s="324"/>
      <c r="I331" s="325">
        <f>SUM(I325:I330)</f>
        <v>1.5920000000000001E-3</v>
      </c>
      <c r="J331" s="324"/>
      <c r="K331" s="325">
        <f>SUM(K325:K330)</f>
        <v>0</v>
      </c>
      <c r="O331" s="293">
        <v>4</v>
      </c>
      <c r="BA331" s="326">
        <f>SUM(BA325:BA330)</f>
        <v>0</v>
      </c>
      <c r="BB331" s="326">
        <f>SUM(BB325:BB330)</f>
        <v>0</v>
      </c>
      <c r="BC331" s="326">
        <f>SUM(BC325:BC330)</f>
        <v>0</v>
      </c>
      <c r="BD331" s="326">
        <f>SUM(BD325:BD330)</f>
        <v>0</v>
      </c>
      <c r="BE331" s="326">
        <f>SUM(BE325:BE330)</f>
        <v>0</v>
      </c>
    </row>
    <row r="332" spans="1:80" x14ac:dyDescent="0.2">
      <c r="A332" s="283" t="s">
        <v>97</v>
      </c>
      <c r="B332" s="284" t="s">
        <v>1655</v>
      </c>
      <c r="C332" s="285" t="s">
        <v>1656</v>
      </c>
      <c r="D332" s="286"/>
      <c r="E332" s="287"/>
      <c r="F332" s="287"/>
      <c r="G332" s="288"/>
      <c r="H332" s="289"/>
      <c r="I332" s="290"/>
      <c r="J332" s="291"/>
      <c r="K332" s="292"/>
      <c r="O332" s="293">
        <v>1</v>
      </c>
    </row>
    <row r="333" spans="1:80" ht="22.5" x14ac:dyDescent="0.2">
      <c r="A333" s="294">
        <v>98</v>
      </c>
      <c r="B333" s="295" t="s">
        <v>1658</v>
      </c>
      <c r="C333" s="296" t="s">
        <v>1659</v>
      </c>
      <c r="D333" s="297" t="s">
        <v>195</v>
      </c>
      <c r="E333" s="298">
        <v>42.965000000000003</v>
      </c>
      <c r="F333" s="298">
        <v>0</v>
      </c>
      <c r="G333" s="299">
        <f>E333*F333</f>
        <v>0</v>
      </c>
      <c r="H333" s="300">
        <v>4.6100000000000004E-3</v>
      </c>
      <c r="I333" s="301">
        <f>E333*H333</f>
        <v>0.19806865000000004</v>
      </c>
      <c r="J333" s="300">
        <v>0</v>
      </c>
      <c r="K333" s="301">
        <f>E333*J333</f>
        <v>0</v>
      </c>
      <c r="O333" s="293">
        <v>2</v>
      </c>
      <c r="AA333" s="262">
        <v>1</v>
      </c>
      <c r="AB333" s="262">
        <v>7</v>
      </c>
      <c r="AC333" s="262">
        <v>7</v>
      </c>
      <c r="AZ333" s="262">
        <v>2</v>
      </c>
      <c r="BA333" s="262">
        <f>IF(AZ333=1,G333,0)</f>
        <v>0</v>
      </c>
      <c r="BB333" s="262">
        <f>IF(AZ333=2,G333,0)</f>
        <v>0</v>
      </c>
      <c r="BC333" s="262">
        <f>IF(AZ333=3,G333,0)</f>
        <v>0</v>
      </c>
      <c r="BD333" s="262">
        <f>IF(AZ333=4,G333,0)</f>
        <v>0</v>
      </c>
      <c r="BE333" s="262">
        <f>IF(AZ333=5,G333,0)</f>
        <v>0</v>
      </c>
      <c r="CA333" s="293">
        <v>1</v>
      </c>
      <c r="CB333" s="293">
        <v>7</v>
      </c>
    </row>
    <row r="334" spans="1:80" x14ac:dyDescent="0.2">
      <c r="A334" s="302"/>
      <c r="B334" s="303"/>
      <c r="C334" s="304" t="s">
        <v>1660</v>
      </c>
      <c r="D334" s="305"/>
      <c r="E334" s="305"/>
      <c r="F334" s="305"/>
      <c r="G334" s="306"/>
      <c r="I334" s="307"/>
      <c r="K334" s="307"/>
      <c r="L334" s="308" t="s">
        <v>1660</v>
      </c>
      <c r="O334" s="293">
        <v>3</v>
      </c>
    </row>
    <row r="335" spans="1:80" x14ac:dyDescent="0.2">
      <c r="A335" s="302"/>
      <c r="B335" s="309"/>
      <c r="C335" s="310" t="s">
        <v>1479</v>
      </c>
      <c r="D335" s="311"/>
      <c r="E335" s="312">
        <v>37.97</v>
      </c>
      <c r="F335" s="313"/>
      <c r="G335" s="314"/>
      <c r="H335" s="315"/>
      <c r="I335" s="307"/>
      <c r="J335" s="316"/>
      <c r="K335" s="307"/>
      <c r="M335" s="308" t="s">
        <v>1479</v>
      </c>
      <c r="O335" s="293"/>
    </row>
    <row r="336" spans="1:80" x14ac:dyDescent="0.2">
      <c r="A336" s="302"/>
      <c r="B336" s="309"/>
      <c r="C336" s="310" t="s">
        <v>1661</v>
      </c>
      <c r="D336" s="311"/>
      <c r="E336" s="312">
        <v>4.9950000000000001</v>
      </c>
      <c r="F336" s="313"/>
      <c r="G336" s="314"/>
      <c r="H336" s="315"/>
      <c r="I336" s="307"/>
      <c r="J336" s="316"/>
      <c r="K336" s="307"/>
      <c r="M336" s="308" t="s">
        <v>1661</v>
      </c>
      <c r="O336" s="293"/>
    </row>
    <row r="337" spans="1:80" x14ac:dyDescent="0.2">
      <c r="A337" s="294">
        <v>99</v>
      </c>
      <c r="B337" s="295" t="s">
        <v>1662</v>
      </c>
      <c r="C337" s="296" t="s">
        <v>1663</v>
      </c>
      <c r="D337" s="297" t="s">
        <v>12</v>
      </c>
      <c r="E337" s="298"/>
      <c r="F337" s="298">
        <v>0</v>
      </c>
      <c r="G337" s="299">
        <f>E337*F337</f>
        <v>0</v>
      </c>
      <c r="H337" s="300">
        <v>0</v>
      </c>
      <c r="I337" s="301">
        <f>E337*H337</f>
        <v>0</v>
      </c>
      <c r="J337" s="300"/>
      <c r="K337" s="301">
        <f>E337*J337</f>
        <v>0</v>
      </c>
      <c r="O337" s="293">
        <v>2</v>
      </c>
      <c r="AA337" s="262">
        <v>7</v>
      </c>
      <c r="AB337" s="262">
        <v>1002</v>
      </c>
      <c r="AC337" s="262">
        <v>5</v>
      </c>
      <c r="AZ337" s="262">
        <v>2</v>
      </c>
      <c r="BA337" s="262">
        <f>IF(AZ337=1,G337,0)</f>
        <v>0</v>
      </c>
      <c r="BB337" s="262">
        <f>IF(AZ337=2,G337,0)</f>
        <v>0</v>
      </c>
      <c r="BC337" s="262">
        <f>IF(AZ337=3,G337,0)</f>
        <v>0</v>
      </c>
      <c r="BD337" s="262">
        <f>IF(AZ337=4,G337,0)</f>
        <v>0</v>
      </c>
      <c r="BE337" s="262">
        <f>IF(AZ337=5,G337,0)</f>
        <v>0</v>
      </c>
      <c r="CA337" s="293">
        <v>7</v>
      </c>
      <c r="CB337" s="293">
        <v>1002</v>
      </c>
    </row>
    <row r="338" spans="1:80" x14ac:dyDescent="0.2">
      <c r="A338" s="317"/>
      <c r="B338" s="318" t="s">
        <v>101</v>
      </c>
      <c r="C338" s="319" t="s">
        <v>1657</v>
      </c>
      <c r="D338" s="320"/>
      <c r="E338" s="321"/>
      <c r="F338" s="322"/>
      <c r="G338" s="323">
        <f>SUM(G332:G337)</f>
        <v>0</v>
      </c>
      <c r="H338" s="324"/>
      <c r="I338" s="325">
        <f>SUM(I332:I337)</f>
        <v>0.19806865000000004</v>
      </c>
      <c r="J338" s="324"/>
      <c r="K338" s="325">
        <f>SUM(K332:K337)</f>
        <v>0</v>
      </c>
      <c r="O338" s="293">
        <v>4</v>
      </c>
      <c r="BA338" s="326">
        <f>SUM(BA332:BA337)</f>
        <v>0</v>
      </c>
      <c r="BB338" s="326">
        <f>SUM(BB332:BB337)</f>
        <v>0</v>
      </c>
      <c r="BC338" s="326">
        <f>SUM(BC332:BC337)</f>
        <v>0</v>
      </c>
      <c r="BD338" s="326">
        <f>SUM(BD332:BD337)</f>
        <v>0</v>
      </c>
      <c r="BE338" s="326">
        <f>SUM(BE332:BE337)</f>
        <v>0</v>
      </c>
    </row>
    <row r="339" spans="1:80" x14ac:dyDescent="0.2">
      <c r="A339" s="283" t="s">
        <v>97</v>
      </c>
      <c r="B339" s="284" t="s">
        <v>1664</v>
      </c>
      <c r="C339" s="285" t="s">
        <v>1665</v>
      </c>
      <c r="D339" s="286"/>
      <c r="E339" s="287"/>
      <c r="F339" s="287"/>
      <c r="G339" s="288"/>
      <c r="H339" s="289"/>
      <c r="I339" s="290"/>
      <c r="J339" s="291"/>
      <c r="K339" s="292"/>
      <c r="O339" s="293">
        <v>1</v>
      </c>
    </row>
    <row r="340" spans="1:80" ht="22.5" x14ac:dyDescent="0.2">
      <c r="A340" s="294">
        <v>100</v>
      </c>
      <c r="B340" s="295" t="s">
        <v>1667</v>
      </c>
      <c r="C340" s="296" t="s">
        <v>1668</v>
      </c>
      <c r="D340" s="297" t="s">
        <v>195</v>
      </c>
      <c r="E340" s="298">
        <v>135.494</v>
      </c>
      <c r="F340" s="298">
        <v>0</v>
      </c>
      <c r="G340" s="299">
        <f>E340*F340</f>
        <v>0</v>
      </c>
      <c r="H340" s="300">
        <v>5.1999999999999995E-4</v>
      </c>
      <c r="I340" s="301">
        <f>E340*H340</f>
        <v>7.045688E-2</v>
      </c>
      <c r="J340" s="300">
        <v>0</v>
      </c>
      <c r="K340" s="301">
        <f>E340*J340</f>
        <v>0</v>
      </c>
      <c r="O340" s="293">
        <v>2</v>
      </c>
      <c r="AA340" s="262">
        <v>1</v>
      </c>
      <c r="AB340" s="262">
        <v>7</v>
      </c>
      <c r="AC340" s="262">
        <v>7</v>
      </c>
      <c r="AZ340" s="262">
        <v>2</v>
      </c>
      <c r="BA340" s="262">
        <f>IF(AZ340=1,G340,0)</f>
        <v>0</v>
      </c>
      <c r="BB340" s="262">
        <f>IF(AZ340=2,G340,0)</f>
        <v>0</v>
      </c>
      <c r="BC340" s="262">
        <f>IF(AZ340=3,G340,0)</f>
        <v>0</v>
      </c>
      <c r="BD340" s="262">
        <f>IF(AZ340=4,G340,0)</f>
        <v>0</v>
      </c>
      <c r="BE340" s="262">
        <f>IF(AZ340=5,G340,0)</f>
        <v>0</v>
      </c>
      <c r="CA340" s="293">
        <v>1</v>
      </c>
      <c r="CB340" s="293">
        <v>7</v>
      </c>
    </row>
    <row r="341" spans="1:80" x14ac:dyDescent="0.2">
      <c r="A341" s="302"/>
      <c r="B341" s="309"/>
      <c r="C341" s="310" t="s">
        <v>1669</v>
      </c>
      <c r="D341" s="311"/>
      <c r="E341" s="312">
        <v>12.496</v>
      </c>
      <c r="F341" s="313"/>
      <c r="G341" s="314"/>
      <c r="H341" s="315"/>
      <c r="I341" s="307"/>
      <c r="J341" s="316"/>
      <c r="K341" s="307"/>
      <c r="M341" s="308" t="s">
        <v>1669</v>
      </c>
      <c r="O341" s="293"/>
    </row>
    <row r="342" spans="1:80" x14ac:dyDescent="0.2">
      <c r="A342" s="302"/>
      <c r="B342" s="309"/>
      <c r="C342" s="310" t="s">
        <v>1670</v>
      </c>
      <c r="D342" s="311"/>
      <c r="E342" s="312">
        <v>28.288</v>
      </c>
      <c r="F342" s="313"/>
      <c r="G342" s="314"/>
      <c r="H342" s="315"/>
      <c r="I342" s="307"/>
      <c r="J342" s="316"/>
      <c r="K342" s="307"/>
      <c r="M342" s="308" t="s">
        <v>1670</v>
      </c>
      <c r="O342" s="293"/>
    </row>
    <row r="343" spans="1:80" x14ac:dyDescent="0.2">
      <c r="A343" s="302"/>
      <c r="B343" s="309"/>
      <c r="C343" s="310" t="s">
        <v>1671</v>
      </c>
      <c r="D343" s="311"/>
      <c r="E343" s="312">
        <v>94.71</v>
      </c>
      <c r="F343" s="313"/>
      <c r="G343" s="314"/>
      <c r="H343" s="315"/>
      <c r="I343" s="307"/>
      <c r="J343" s="316"/>
      <c r="K343" s="307"/>
      <c r="M343" s="308" t="s">
        <v>1671</v>
      </c>
      <c r="O343" s="293"/>
    </row>
    <row r="344" spans="1:80" x14ac:dyDescent="0.2">
      <c r="A344" s="317"/>
      <c r="B344" s="318" t="s">
        <v>101</v>
      </c>
      <c r="C344" s="319" t="s">
        <v>1666</v>
      </c>
      <c r="D344" s="320"/>
      <c r="E344" s="321"/>
      <c r="F344" s="322"/>
      <c r="G344" s="323">
        <f>SUM(G339:G343)</f>
        <v>0</v>
      </c>
      <c r="H344" s="324"/>
      <c r="I344" s="325">
        <f>SUM(I339:I343)</f>
        <v>7.045688E-2</v>
      </c>
      <c r="J344" s="324"/>
      <c r="K344" s="325">
        <f>SUM(K339:K343)</f>
        <v>0</v>
      </c>
      <c r="O344" s="293">
        <v>4</v>
      </c>
      <c r="BA344" s="326">
        <f>SUM(BA339:BA343)</f>
        <v>0</v>
      </c>
      <c r="BB344" s="326">
        <f>SUM(BB339:BB343)</f>
        <v>0</v>
      </c>
      <c r="BC344" s="326">
        <f>SUM(BC339:BC343)</f>
        <v>0</v>
      </c>
      <c r="BD344" s="326">
        <f>SUM(BD339:BD343)</f>
        <v>0</v>
      </c>
      <c r="BE344" s="326">
        <f>SUM(BE339:BE343)</f>
        <v>0</v>
      </c>
    </row>
    <row r="345" spans="1:80" x14ac:dyDescent="0.2">
      <c r="A345" s="283" t="s">
        <v>97</v>
      </c>
      <c r="B345" s="284" t="s">
        <v>1672</v>
      </c>
      <c r="C345" s="285" t="s">
        <v>1673</v>
      </c>
      <c r="D345" s="286"/>
      <c r="E345" s="287"/>
      <c r="F345" s="287"/>
      <c r="G345" s="288"/>
      <c r="H345" s="289"/>
      <c r="I345" s="290"/>
      <c r="J345" s="291"/>
      <c r="K345" s="292"/>
      <c r="O345" s="293">
        <v>1</v>
      </c>
    </row>
    <row r="346" spans="1:80" x14ac:dyDescent="0.2">
      <c r="A346" s="294">
        <v>101</v>
      </c>
      <c r="B346" s="295" t="s">
        <v>1675</v>
      </c>
      <c r="C346" s="296" t="s">
        <v>1676</v>
      </c>
      <c r="D346" s="297" t="s">
        <v>195</v>
      </c>
      <c r="E346" s="298">
        <v>137.565</v>
      </c>
      <c r="F346" s="298">
        <v>0</v>
      </c>
      <c r="G346" s="299">
        <f>E346*F346</f>
        <v>0</v>
      </c>
      <c r="H346" s="300">
        <v>2.0000000000000001E-4</v>
      </c>
      <c r="I346" s="301">
        <f>E346*H346</f>
        <v>2.7512999999999999E-2</v>
      </c>
      <c r="J346" s="300">
        <v>0</v>
      </c>
      <c r="K346" s="301">
        <f>E346*J346</f>
        <v>0</v>
      </c>
      <c r="O346" s="293">
        <v>2</v>
      </c>
      <c r="AA346" s="262">
        <v>1</v>
      </c>
      <c r="AB346" s="262">
        <v>7</v>
      </c>
      <c r="AC346" s="262">
        <v>7</v>
      </c>
      <c r="AZ346" s="262">
        <v>2</v>
      </c>
      <c r="BA346" s="262">
        <f>IF(AZ346=1,G346,0)</f>
        <v>0</v>
      </c>
      <c r="BB346" s="262">
        <f>IF(AZ346=2,G346,0)</f>
        <v>0</v>
      </c>
      <c r="BC346" s="262">
        <f>IF(AZ346=3,G346,0)</f>
        <v>0</v>
      </c>
      <c r="BD346" s="262">
        <f>IF(AZ346=4,G346,0)</f>
        <v>0</v>
      </c>
      <c r="BE346" s="262">
        <f>IF(AZ346=5,G346,0)</f>
        <v>0</v>
      </c>
      <c r="CA346" s="293">
        <v>1</v>
      </c>
      <c r="CB346" s="293">
        <v>7</v>
      </c>
    </row>
    <row r="347" spans="1:80" x14ac:dyDescent="0.2">
      <c r="A347" s="302"/>
      <c r="B347" s="303"/>
      <c r="C347" s="304"/>
      <c r="D347" s="305"/>
      <c r="E347" s="305"/>
      <c r="F347" s="305"/>
      <c r="G347" s="306"/>
      <c r="I347" s="307"/>
      <c r="K347" s="307"/>
      <c r="L347" s="308"/>
      <c r="O347" s="293">
        <v>3</v>
      </c>
    </row>
    <row r="348" spans="1:80" x14ac:dyDescent="0.2">
      <c r="A348" s="302"/>
      <c r="B348" s="309"/>
      <c r="C348" s="310" t="s">
        <v>1677</v>
      </c>
      <c r="D348" s="311"/>
      <c r="E348" s="312">
        <v>99.9</v>
      </c>
      <c r="F348" s="313"/>
      <c r="G348" s="314"/>
      <c r="H348" s="315"/>
      <c r="I348" s="307"/>
      <c r="J348" s="316"/>
      <c r="K348" s="307"/>
      <c r="M348" s="308" t="s">
        <v>1677</v>
      </c>
      <c r="O348" s="293"/>
    </row>
    <row r="349" spans="1:80" x14ac:dyDescent="0.2">
      <c r="A349" s="302"/>
      <c r="B349" s="309"/>
      <c r="C349" s="310" t="s">
        <v>1678</v>
      </c>
      <c r="D349" s="311"/>
      <c r="E349" s="312">
        <v>37.664999999999999</v>
      </c>
      <c r="F349" s="313"/>
      <c r="G349" s="314"/>
      <c r="H349" s="315"/>
      <c r="I349" s="307"/>
      <c r="J349" s="316"/>
      <c r="K349" s="307"/>
      <c r="M349" s="308" t="s">
        <v>1678</v>
      </c>
      <c r="O349" s="293"/>
    </row>
    <row r="350" spans="1:80" x14ac:dyDescent="0.2">
      <c r="A350" s="294">
        <v>102</v>
      </c>
      <c r="B350" s="295" t="s">
        <v>1679</v>
      </c>
      <c r="C350" s="296" t="s">
        <v>1680</v>
      </c>
      <c r="D350" s="297" t="s">
        <v>195</v>
      </c>
      <c r="E350" s="298">
        <v>137.565</v>
      </c>
      <c r="F350" s="298">
        <v>0</v>
      </c>
      <c r="G350" s="299">
        <f>E350*F350</f>
        <v>0</v>
      </c>
      <c r="H350" s="300">
        <v>2.9E-4</v>
      </c>
      <c r="I350" s="301">
        <f>E350*H350</f>
        <v>3.9893850000000002E-2</v>
      </c>
      <c r="J350" s="300">
        <v>0</v>
      </c>
      <c r="K350" s="301">
        <f>E350*J350</f>
        <v>0</v>
      </c>
      <c r="O350" s="293">
        <v>2</v>
      </c>
      <c r="AA350" s="262">
        <v>1</v>
      </c>
      <c r="AB350" s="262">
        <v>7</v>
      </c>
      <c r="AC350" s="262">
        <v>7</v>
      </c>
      <c r="AZ350" s="262">
        <v>2</v>
      </c>
      <c r="BA350" s="262">
        <f>IF(AZ350=1,G350,0)</f>
        <v>0</v>
      </c>
      <c r="BB350" s="262">
        <f>IF(AZ350=2,G350,0)</f>
        <v>0</v>
      </c>
      <c r="BC350" s="262">
        <f>IF(AZ350=3,G350,0)</f>
        <v>0</v>
      </c>
      <c r="BD350" s="262">
        <f>IF(AZ350=4,G350,0)</f>
        <v>0</v>
      </c>
      <c r="BE350" s="262">
        <f>IF(AZ350=5,G350,0)</f>
        <v>0</v>
      </c>
      <c r="CA350" s="293">
        <v>1</v>
      </c>
      <c r="CB350" s="293">
        <v>7</v>
      </c>
    </row>
    <row r="351" spans="1:80" ht="22.5" x14ac:dyDescent="0.2">
      <c r="A351" s="302"/>
      <c r="B351" s="303"/>
      <c r="C351" s="304" t="s">
        <v>1681</v>
      </c>
      <c r="D351" s="305"/>
      <c r="E351" s="305"/>
      <c r="F351" s="305"/>
      <c r="G351" s="306"/>
      <c r="I351" s="307"/>
      <c r="K351" s="307"/>
      <c r="L351" s="308" t="s">
        <v>1681</v>
      </c>
      <c r="O351" s="293">
        <v>3</v>
      </c>
    </row>
    <row r="352" spans="1:80" x14ac:dyDescent="0.2">
      <c r="A352" s="302"/>
      <c r="B352" s="303"/>
      <c r="C352" s="304" t="s">
        <v>1682</v>
      </c>
      <c r="D352" s="305"/>
      <c r="E352" s="305"/>
      <c r="F352" s="305"/>
      <c r="G352" s="306"/>
      <c r="I352" s="307"/>
      <c r="K352" s="307"/>
      <c r="L352" s="308" t="s">
        <v>1682</v>
      </c>
      <c r="O352" s="293">
        <v>3</v>
      </c>
    </row>
    <row r="353" spans="1:80" x14ac:dyDescent="0.2">
      <c r="A353" s="302"/>
      <c r="B353" s="309"/>
      <c r="C353" s="310" t="s">
        <v>1677</v>
      </c>
      <c r="D353" s="311"/>
      <c r="E353" s="312">
        <v>99.9</v>
      </c>
      <c r="F353" s="313"/>
      <c r="G353" s="314"/>
      <c r="H353" s="315"/>
      <c r="I353" s="307"/>
      <c r="J353" s="316"/>
      <c r="K353" s="307"/>
      <c r="M353" s="308" t="s">
        <v>1677</v>
      </c>
      <c r="O353" s="293"/>
    </row>
    <row r="354" spans="1:80" x14ac:dyDescent="0.2">
      <c r="A354" s="302"/>
      <c r="B354" s="309"/>
      <c r="C354" s="310" t="s">
        <v>1678</v>
      </c>
      <c r="D354" s="311"/>
      <c r="E354" s="312">
        <v>37.664999999999999</v>
      </c>
      <c r="F354" s="313"/>
      <c r="G354" s="314"/>
      <c r="H354" s="315"/>
      <c r="I354" s="307"/>
      <c r="J354" s="316"/>
      <c r="K354" s="307"/>
      <c r="M354" s="308" t="s">
        <v>1678</v>
      </c>
      <c r="O354" s="293"/>
    </row>
    <row r="355" spans="1:80" x14ac:dyDescent="0.2">
      <c r="A355" s="317"/>
      <c r="B355" s="318" t="s">
        <v>101</v>
      </c>
      <c r="C355" s="319" t="s">
        <v>1674</v>
      </c>
      <c r="D355" s="320"/>
      <c r="E355" s="321"/>
      <c r="F355" s="322"/>
      <c r="G355" s="323">
        <f>SUM(G345:G354)</f>
        <v>0</v>
      </c>
      <c r="H355" s="324"/>
      <c r="I355" s="325">
        <f>SUM(I345:I354)</f>
        <v>6.7406850000000004E-2</v>
      </c>
      <c r="J355" s="324"/>
      <c r="K355" s="325">
        <f>SUM(K345:K354)</f>
        <v>0</v>
      </c>
      <c r="O355" s="293">
        <v>4</v>
      </c>
      <c r="BA355" s="326">
        <f>SUM(BA345:BA354)</f>
        <v>0</v>
      </c>
      <c r="BB355" s="326">
        <f>SUM(BB345:BB354)</f>
        <v>0</v>
      </c>
      <c r="BC355" s="326">
        <f>SUM(BC345:BC354)</f>
        <v>0</v>
      </c>
      <c r="BD355" s="326">
        <f>SUM(BD345:BD354)</f>
        <v>0</v>
      </c>
      <c r="BE355" s="326">
        <f>SUM(BE345:BE354)</f>
        <v>0</v>
      </c>
    </row>
    <row r="356" spans="1:80" x14ac:dyDescent="0.2">
      <c r="A356" s="283" t="s">
        <v>97</v>
      </c>
      <c r="B356" s="284" t="s">
        <v>266</v>
      </c>
      <c r="C356" s="285" t="s">
        <v>267</v>
      </c>
      <c r="D356" s="286"/>
      <c r="E356" s="287"/>
      <c r="F356" s="287"/>
      <c r="G356" s="288"/>
      <c r="H356" s="289"/>
      <c r="I356" s="290"/>
      <c r="J356" s="291"/>
      <c r="K356" s="292"/>
      <c r="O356" s="293">
        <v>1</v>
      </c>
    </row>
    <row r="357" spans="1:80" ht="22.5" x14ac:dyDescent="0.2">
      <c r="A357" s="294">
        <v>103</v>
      </c>
      <c r="B357" s="295" t="s">
        <v>269</v>
      </c>
      <c r="C357" s="296" t="s">
        <v>270</v>
      </c>
      <c r="D357" s="297" t="s">
        <v>227</v>
      </c>
      <c r="E357" s="298">
        <v>6.2E-2</v>
      </c>
      <c r="F357" s="298">
        <v>0</v>
      </c>
      <c r="G357" s="299">
        <f>E357*F357</f>
        <v>0</v>
      </c>
      <c r="H357" s="300">
        <v>0</v>
      </c>
      <c r="I357" s="301">
        <f>E357*H357</f>
        <v>0</v>
      </c>
      <c r="J357" s="300"/>
      <c r="K357" s="301">
        <f>E357*J357</f>
        <v>0</v>
      </c>
      <c r="O357" s="293">
        <v>2</v>
      </c>
      <c r="AA357" s="262">
        <v>8</v>
      </c>
      <c r="AB357" s="262">
        <v>0</v>
      </c>
      <c r="AC357" s="262">
        <v>3</v>
      </c>
      <c r="AZ357" s="262">
        <v>1</v>
      </c>
      <c r="BA357" s="262">
        <f>IF(AZ357=1,G357,0)</f>
        <v>0</v>
      </c>
      <c r="BB357" s="262">
        <f>IF(AZ357=2,G357,0)</f>
        <v>0</v>
      </c>
      <c r="BC357" s="262">
        <f>IF(AZ357=3,G357,0)</f>
        <v>0</v>
      </c>
      <c r="BD357" s="262">
        <f>IF(AZ357=4,G357,0)</f>
        <v>0</v>
      </c>
      <c r="BE357" s="262">
        <f>IF(AZ357=5,G357,0)</f>
        <v>0</v>
      </c>
      <c r="CA357" s="293">
        <v>8</v>
      </c>
      <c r="CB357" s="293">
        <v>0</v>
      </c>
    </row>
    <row r="358" spans="1:80" x14ac:dyDescent="0.2">
      <c r="A358" s="302"/>
      <c r="B358" s="303"/>
      <c r="C358" s="304" t="s">
        <v>234</v>
      </c>
      <c r="D358" s="305"/>
      <c r="E358" s="305"/>
      <c r="F358" s="305"/>
      <c r="G358" s="306"/>
      <c r="I358" s="307"/>
      <c r="K358" s="307"/>
      <c r="L358" s="308" t="s">
        <v>234</v>
      </c>
      <c r="O358" s="293">
        <v>3</v>
      </c>
    </row>
    <row r="359" spans="1:80" x14ac:dyDescent="0.2">
      <c r="A359" s="302"/>
      <c r="B359" s="303"/>
      <c r="C359" s="304"/>
      <c r="D359" s="305"/>
      <c r="E359" s="305"/>
      <c r="F359" s="305"/>
      <c r="G359" s="306"/>
      <c r="I359" s="307"/>
      <c r="K359" s="307"/>
      <c r="L359" s="308"/>
      <c r="O359" s="293">
        <v>3</v>
      </c>
    </row>
    <row r="360" spans="1:80" ht="22.5" x14ac:dyDescent="0.2">
      <c r="A360" s="302"/>
      <c r="B360" s="303"/>
      <c r="C360" s="304" t="s">
        <v>271</v>
      </c>
      <c r="D360" s="305"/>
      <c r="E360" s="305"/>
      <c r="F360" s="305"/>
      <c r="G360" s="306"/>
      <c r="I360" s="307"/>
      <c r="K360" s="307"/>
      <c r="L360" s="308" t="s">
        <v>271</v>
      </c>
      <c r="O360" s="293">
        <v>3</v>
      </c>
    </row>
    <row r="361" spans="1:80" x14ac:dyDescent="0.2">
      <c r="A361" s="317"/>
      <c r="B361" s="318" t="s">
        <v>101</v>
      </c>
      <c r="C361" s="319" t="s">
        <v>268</v>
      </c>
      <c r="D361" s="320"/>
      <c r="E361" s="321"/>
      <c r="F361" s="322"/>
      <c r="G361" s="323">
        <f>SUM(G356:G360)</f>
        <v>0</v>
      </c>
      <c r="H361" s="324"/>
      <c r="I361" s="325">
        <f>SUM(I356:I360)</f>
        <v>0</v>
      </c>
      <c r="J361" s="324"/>
      <c r="K361" s="325">
        <f>SUM(K356:K360)</f>
        <v>0</v>
      </c>
      <c r="O361" s="293">
        <v>4</v>
      </c>
      <c r="BA361" s="326">
        <f>SUM(BA356:BA360)</f>
        <v>0</v>
      </c>
      <c r="BB361" s="326">
        <f>SUM(BB356:BB360)</f>
        <v>0</v>
      </c>
      <c r="BC361" s="326">
        <f>SUM(BC356:BC360)</f>
        <v>0</v>
      </c>
      <c r="BD361" s="326">
        <f>SUM(BD356:BD360)</f>
        <v>0</v>
      </c>
      <c r="BE361" s="326">
        <f>SUM(BE356:BE360)</f>
        <v>0</v>
      </c>
    </row>
    <row r="362" spans="1:80" x14ac:dyDescent="0.2">
      <c r="E362" s="262"/>
    </row>
    <row r="363" spans="1:80" x14ac:dyDescent="0.2">
      <c r="E363" s="262"/>
    </row>
    <row r="364" spans="1:80" x14ac:dyDescent="0.2">
      <c r="E364" s="262"/>
    </row>
    <row r="365" spans="1:80" x14ac:dyDescent="0.2">
      <c r="E365" s="262"/>
    </row>
    <row r="366" spans="1:80" x14ac:dyDescent="0.2">
      <c r="E366" s="262"/>
    </row>
    <row r="367" spans="1:80" x14ac:dyDescent="0.2">
      <c r="E367" s="262"/>
    </row>
    <row r="368" spans="1:80" x14ac:dyDescent="0.2">
      <c r="E368" s="262"/>
    </row>
    <row r="369" spans="5:5" x14ac:dyDescent="0.2">
      <c r="E369" s="262"/>
    </row>
    <row r="370" spans="5:5" x14ac:dyDescent="0.2">
      <c r="E370" s="262"/>
    </row>
    <row r="371" spans="5:5" x14ac:dyDescent="0.2">
      <c r="E371" s="262"/>
    </row>
    <row r="372" spans="5:5" x14ac:dyDescent="0.2">
      <c r="E372" s="262"/>
    </row>
    <row r="373" spans="5:5" x14ac:dyDescent="0.2">
      <c r="E373" s="262"/>
    </row>
    <row r="374" spans="5:5" x14ac:dyDescent="0.2">
      <c r="E374" s="262"/>
    </row>
    <row r="375" spans="5:5" x14ac:dyDescent="0.2">
      <c r="E375" s="262"/>
    </row>
    <row r="376" spans="5:5" x14ac:dyDescent="0.2">
      <c r="E376" s="262"/>
    </row>
    <row r="377" spans="5:5" x14ac:dyDescent="0.2">
      <c r="E377" s="262"/>
    </row>
    <row r="378" spans="5:5" x14ac:dyDescent="0.2">
      <c r="E378" s="262"/>
    </row>
    <row r="379" spans="5:5" x14ac:dyDescent="0.2">
      <c r="E379" s="262"/>
    </row>
    <row r="380" spans="5:5" x14ac:dyDescent="0.2">
      <c r="E380" s="262"/>
    </row>
    <row r="381" spans="5:5" x14ac:dyDescent="0.2">
      <c r="E381" s="262"/>
    </row>
    <row r="382" spans="5:5" x14ac:dyDescent="0.2">
      <c r="E382" s="262"/>
    </row>
    <row r="383" spans="5:5" x14ac:dyDescent="0.2">
      <c r="E383" s="262"/>
    </row>
    <row r="384" spans="5:5" x14ac:dyDescent="0.2">
      <c r="E384" s="262"/>
    </row>
    <row r="385" spans="1:7" x14ac:dyDescent="0.2">
      <c r="A385" s="316"/>
      <c r="B385" s="316"/>
      <c r="C385" s="316"/>
      <c r="D385" s="316"/>
      <c r="E385" s="316"/>
      <c r="F385" s="316"/>
      <c r="G385" s="316"/>
    </row>
    <row r="386" spans="1:7" x14ac:dyDescent="0.2">
      <c r="A386" s="316"/>
      <c r="B386" s="316"/>
      <c r="C386" s="316"/>
      <c r="D386" s="316"/>
      <c r="E386" s="316"/>
      <c r="F386" s="316"/>
      <c r="G386" s="316"/>
    </row>
    <row r="387" spans="1:7" x14ac:dyDescent="0.2">
      <c r="A387" s="316"/>
      <c r="B387" s="316"/>
      <c r="C387" s="316"/>
      <c r="D387" s="316"/>
      <c r="E387" s="316"/>
      <c r="F387" s="316"/>
      <c r="G387" s="316"/>
    </row>
    <row r="388" spans="1:7" x14ac:dyDescent="0.2">
      <c r="A388" s="316"/>
      <c r="B388" s="316"/>
      <c r="C388" s="316"/>
      <c r="D388" s="316"/>
      <c r="E388" s="316"/>
      <c r="F388" s="316"/>
      <c r="G388" s="316"/>
    </row>
    <row r="389" spans="1:7" x14ac:dyDescent="0.2">
      <c r="E389" s="262"/>
    </row>
    <row r="390" spans="1:7" x14ac:dyDescent="0.2">
      <c r="E390" s="262"/>
    </row>
    <row r="391" spans="1:7" x14ac:dyDescent="0.2">
      <c r="E391" s="262"/>
    </row>
    <row r="392" spans="1:7" x14ac:dyDescent="0.2">
      <c r="E392" s="262"/>
    </row>
    <row r="393" spans="1:7" x14ac:dyDescent="0.2">
      <c r="E393" s="262"/>
    </row>
    <row r="394" spans="1:7" x14ac:dyDescent="0.2">
      <c r="E394" s="262"/>
    </row>
    <row r="395" spans="1:7" x14ac:dyDescent="0.2">
      <c r="E395" s="262"/>
    </row>
    <row r="396" spans="1:7" x14ac:dyDescent="0.2">
      <c r="E396" s="262"/>
    </row>
    <row r="397" spans="1:7" x14ac:dyDescent="0.2">
      <c r="E397" s="262"/>
    </row>
    <row r="398" spans="1:7" x14ac:dyDescent="0.2">
      <c r="E398" s="262"/>
    </row>
    <row r="399" spans="1:7" x14ac:dyDescent="0.2">
      <c r="E399" s="262"/>
    </row>
    <row r="400" spans="1:7" x14ac:dyDescent="0.2">
      <c r="E400" s="262"/>
    </row>
    <row r="401" spans="5:5" x14ac:dyDescent="0.2">
      <c r="E401" s="262"/>
    </row>
    <row r="402" spans="5:5" x14ac:dyDescent="0.2">
      <c r="E402" s="262"/>
    </row>
    <row r="403" spans="5:5" x14ac:dyDescent="0.2">
      <c r="E403" s="262"/>
    </row>
    <row r="404" spans="5:5" x14ac:dyDescent="0.2">
      <c r="E404" s="262"/>
    </row>
    <row r="405" spans="5:5" x14ac:dyDescent="0.2">
      <c r="E405" s="262"/>
    </row>
    <row r="406" spans="5:5" x14ac:dyDescent="0.2">
      <c r="E406" s="262"/>
    </row>
    <row r="407" spans="5:5" x14ac:dyDescent="0.2">
      <c r="E407" s="262"/>
    </row>
    <row r="408" spans="5:5" x14ac:dyDescent="0.2">
      <c r="E408" s="262"/>
    </row>
    <row r="409" spans="5:5" x14ac:dyDescent="0.2">
      <c r="E409" s="262"/>
    </row>
    <row r="410" spans="5:5" x14ac:dyDescent="0.2">
      <c r="E410" s="262"/>
    </row>
    <row r="411" spans="5:5" x14ac:dyDescent="0.2">
      <c r="E411" s="262"/>
    </row>
    <row r="412" spans="5:5" x14ac:dyDescent="0.2">
      <c r="E412" s="262"/>
    </row>
    <row r="413" spans="5:5" x14ac:dyDescent="0.2">
      <c r="E413" s="262"/>
    </row>
    <row r="414" spans="5:5" x14ac:dyDescent="0.2">
      <c r="E414" s="262"/>
    </row>
    <row r="415" spans="5:5" x14ac:dyDescent="0.2">
      <c r="E415" s="262"/>
    </row>
    <row r="416" spans="5:5" x14ac:dyDescent="0.2">
      <c r="E416" s="262"/>
    </row>
    <row r="417" spans="1:7" x14ac:dyDescent="0.2">
      <c r="E417" s="262"/>
    </row>
    <row r="418" spans="1:7" x14ac:dyDescent="0.2">
      <c r="E418" s="262"/>
    </row>
    <row r="419" spans="1:7" x14ac:dyDescent="0.2">
      <c r="E419" s="262"/>
    </row>
    <row r="420" spans="1:7" x14ac:dyDescent="0.2">
      <c r="A420" s="327"/>
      <c r="B420" s="327"/>
    </row>
    <row r="421" spans="1:7" x14ac:dyDescent="0.2">
      <c r="A421" s="316"/>
      <c r="B421" s="316"/>
      <c r="C421" s="328"/>
      <c r="D421" s="328"/>
      <c r="E421" s="329"/>
      <c r="F421" s="328"/>
      <c r="G421" s="330"/>
    </row>
    <row r="422" spans="1:7" x14ac:dyDescent="0.2">
      <c r="A422" s="331"/>
      <c r="B422" s="331"/>
      <c r="C422" s="316"/>
      <c r="D422" s="316"/>
      <c r="E422" s="332"/>
      <c r="F422" s="316"/>
      <c r="G422" s="316"/>
    </row>
    <row r="423" spans="1:7" x14ac:dyDescent="0.2">
      <c r="A423" s="316"/>
      <c r="B423" s="316"/>
      <c r="C423" s="316"/>
      <c r="D423" s="316"/>
      <c r="E423" s="332"/>
      <c r="F423" s="316"/>
      <c r="G423" s="316"/>
    </row>
    <row r="424" spans="1:7" x14ac:dyDescent="0.2">
      <c r="A424" s="316"/>
      <c r="B424" s="316"/>
      <c r="C424" s="316"/>
      <c r="D424" s="316"/>
      <c r="E424" s="332"/>
      <c r="F424" s="316"/>
      <c r="G424" s="316"/>
    </row>
    <row r="425" spans="1:7" x14ac:dyDescent="0.2">
      <c r="A425" s="316"/>
      <c r="B425" s="316"/>
      <c r="C425" s="316"/>
      <c r="D425" s="316"/>
      <c r="E425" s="332"/>
      <c r="F425" s="316"/>
      <c r="G425" s="316"/>
    </row>
    <row r="426" spans="1:7" x14ac:dyDescent="0.2">
      <c r="A426" s="316"/>
      <c r="B426" s="316"/>
      <c r="C426" s="316"/>
      <c r="D426" s="316"/>
      <c r="E426" s="332"/>
      <c r="F426" s="316"/>
      <c r="G426" s="316"/>
    </row>
    <row r="427" spans="1:7" x14ac:dyDescent="0.2">
      <c r="A427" s="316"/>
      <c r="B427" s="316"/>
      <c r="C427" s="316"/>
      <c r="D427" s="316"/>
      <c r="E427" s="332"/>
      <c r="F427" s="316"/>
      <c r="G427" s="316"/>
    </row>
    <row r="428" spans="1:7" x14ac:dyDescent="0.2">
      <c r="A428" s="316"/>
      <c r="B428" s="316"/>
      <c r="C428" s="316"/>
      <c r="D428" s="316"/>
      <c r="E428" s="332"/>
      <c r="F428" s="316"/>
      <c r="G428" s="316"/>
    </row>
    <row r="429" spans="1:7" x14ac:dyDescent="0.2">
      <c r="A429" s="316"/>
      <c r="B429" s="316"/>
      <c r="C429" s="316"/>
      <c r="D429" s="316"/>
      <c r="E429" s="332"/>
      <c r="F429" s="316"/>
      <c r="G429" s="316"/>
    </row>
    <row r="430" spans="1:7" x14ac:dyDescent="0.2">
      <c r="A430" s="316"/>
      <c r="B430" s="316"/>
      <c r="C430" s="316"/>
      <c r="D430" s="316"/>
      <c r="E430" s="332"/>
      <c r="F430" s="316"/>
      <c r="G430" s="316"/>
    </row>
    <row r="431" spans="1:7" x14ac:dyDescent="0.2">
      <c r="A431" s="316"/>
      <c r="B431" s="316"/>
      <c r="C431" s="316"/>
      <c r="D431" s="316"/>
      <c r="E431" s="332"/>
      <c r="F431" s="316"/>
      <c r="G431" s="316"/>
    </row>
    <row r="432" spans="1:7" x14ac:dyDescent="0.2">
      <c r="A432" s="316"/>
      <c r="B432" s="316"/>
      <c r="C432" s="316"/>
      <c r="D432" s="316"/>
      <c r="E432" s="332"/>
      <c r="F432" s="316"/>
      <c r="G432" s="316"/>
    </row>
    <row r="433" spans="1:7" x14ac:dyDescent="0.2">
      <c r="A433" s="316"/>
      <c r="B433" s="316"/>
      <c r="C433" s="316"/>
      <c r="D433" s="316"/>
      <c r="E433" s="332"/>
      <c r="F433" s="316"/>
      <c r="G433" s="316"/>
    </row>
    <row r="434" spans="1:7" x14ac:dyDescent="0.2">
      <c r="A434" s="316"/>
      <c r="B434" s="316"/>
      <c r="C434" s="316"/>
      <c r="D434" s="316"/>
      <c r="E434" s="332"/>
      <c r="F434" s="316"/>
      <c r="G434" s="316"/>
    </row>
  </sheetData>
  <mergeCells count="202">
    <mergeCell ref="C358:G358"/>
    <mergeCell ref="C359:G359"/>
    <mergeCell ref="C360:G360"/>
    <mergeCell ref="C347:G347"/>
    <mergeCell ref="C348:D348"/>
    <mergeCell ref="C349:D349"/>
    <mergeCell ref="C351:G351"/>
    <mergeCell ref="C352:G352"/>
    <mergeCell ref="C353:D353"/>
    <mergeCell ref="C354:D354"/>
    <mergeCell ref="C341:D341"/>
    <mergeCell ref="C342:D342"/>
    <mergeCell ref="C343:D343"/>
    <mergeCell ref="C327:D327"/>
    <mergeCell ref="C329:D329"/>
    <mergeCell ref="C334:G334"/>
    <mergeCell ref="C335:D335"/>
    <mergeCell ref="C336:D336"/>
    <mergeCell ref="C318:G318"/>
    <mergeCell ref="C319:G319"/>
    <mergeCell ref="C320:G320"/>
    <mergeCell ref="C321:G321"/>
    <mergeCell ref="C322:G322"/>
    <mergeCell ref="C323:D323"/>
    <mergeCell ref="C312:G312"/>
    <mergeCell ref="C313:G313"/>
    <mergeCell ref="C314:G314"/>
    <mergeCell ref="C315:G315"/>
    <mergeCell ref="C316:G316"/>
    <mergeCell ref="C317:G317"/>
    <mergeCell ref="C305:G305"/>
    <mergeCell ref="C306:G306"/>
    <mergeCell ref="C307:G307"/>
    <mergeCell ref="C308:D308"/>
    <mergeCell ref="C310:G310"/>
    <mergeCell ref="C311:G311"/>
    <mergeCell ref="C299:G299"/>
    <mergeCell ref="C300:G300"/>
    <mergeCell ref="C301:G301"/>
    <mergeCell ref="C302:G302"/>
    <mergeCell ref="C303:G303"/>
    <mergeCell ref="C304:G304"/>
    <mergeCell ref="C292:G292"/>
    <mergeCell ref="C293:G293"/>
    <mergeCell ref="C294:G294"/>
    <mergeCell ref="C295:G295"/>
    <mergeCell ref="C296:D296"/>
    <mergeCell ref="C298:G298"/>
    <mergeCell ref="C280:G280"/>
    <mergeCell ref="C281:D281"/>
    <mergeCell ref="C286:G286"/>
    <mergeCell ref="C287:G287"/>
    <mergeCell ref="C288:G288"/>
    <mergeCell ref="C289:G289"/>
    <mergeCell ref="C290:G290"/>
    <mergeCell ref="C291:G291"/>
    <mergeCell ref="C267:G267"/>
    <mergeCell ref="C268:D268"/>
    <mergeCell ref="C270:G270"/>
    <mergeCell ref="C271:D271"/>
    <mergeCell ref="C273:G273"/>
    <mergeCell ref="C274:D274"/>
    <mergeCell ref="C276:D276"/>
    <mergeCell ref="C278:D278"/>
    <mergeCell ref="C257:G257"/>
    <mergeCell ref="C258:D258"/>
    <mergeCell ref="C260:D260"/>
    <mergeCell ref="C262:D262"/>
    <mergeCell ref="C239:D239"/>
    <mergeCell ref="C241:G241"/>
    <mergeCell ref="C242:D242"/>
    <mergeCell ref="C247:G247"/>
    <mergeCell ref="C248:G248"/>
    <mergeCell ref="C249:D249"/>
    <mergeCell ref="C251:G251"/>
    <mergeCell ref="C252:D252"/>
    <mergeCell ref="C230:G230"/>
    <mergeCell ref="C231:D231"/>
    <mergeCell ref="C233:G233"/>
    <mergeCell ref="C234:D234"/>
    <mergeCell ref="C236:G236"/>
    <mergeCell ref="C237:D237"/>
    <mergeCell ref="C222:D222"/>
    <mergeCell ref="C224:G224"/>
    <mergeCell ref="C225:G225"/>
    <mergeCell ref="C226:D226"/>
    <mergeCell ref="C228:G228"/>
    <mergeCell ref="C229:G229"/>
    <mergeCell ref="C212:G212"/>
    <mergeCell ref="C213:D213"/>
    <mergeCell ref="C217:G217"/>
    <mergeCell ref="C218:D218"/>
    <mergeCell ref="C220:G220"/>
    <mergeCell ref="C221:G221"/>
    <mergeCell ref="C193:G193"/>
    <mergeCell ref="C194:D194"/>
    <mergeCell ref="C196:G196"/>
    <mergeCell ref="C197:D197"/>
    <mergeCell ref="C199:D199"/>
    <mergeCell ref="C201:G201"/>
    <mergeCell ref="C202:D202"/>
    <mergeCell ref="C204:D204"/>
    <mergeCell ref="C205:D205"/>
    <mergeCell ref="C182:G182"/>
    <mergeCell ref="C183:D183"/>
    <mergeCell ref="C185:D185"/>
    <mergeCell ref="C187:G187"/>
    <mergeCell ref="C188:D188"/>
    <mergeCell ref="C206:D206"/>
    <mergeCell ref="C207:D207"/>
    <mergeCell ref="C165:D165"/>
    <mergeCell ref="C170:D170"/>
    <mergeCell ref="C172:G172"/>
    <mergeCell ref="C173:D173"/>
    <mergeCell ref="C175:G175"/>
    <mergeCell ref="C176:D176"/>
    <mergeCell ref="C178:D178"/>
    <mergeCell ref="C180:D180"/>
    <mergeCell ref="C151:D151"/>
    <mergeCell ref="C158:D158"/>
    <mergeCell ref="C160:D160"/>
    <mergeCell ref="C162:D162"/>
    <mergeCell ref="C164:D164"/>
    <mergeCell ref="C144:G144"/>
    <mergeCell ref="C145:D145"/>
    <mergeCell ref="C147:D147"/>
    <mergeCell ref="C134:D134"/>
    <mergeCell ref="C136:D136"/>
    <mergeCell ref="C138:D138"/>
    <mergeCell ref="C140:D140"/>
    <mergeCell ref="C125:D125"/>
    <mergeCell ref="C127:G127"/>
    <mergeCell ref="C128:D128"/>
    <mergeCell ref="C130:D130"/>
    <mergeCell ref="C112:G112"/>
    <mergeCell ref="C113:D113"/>
    <mergeCell ref="C115:G115"/>
    <mergeCell ref="C116:D116"/>
    <mergeCell ref="C118:D118"/>
    <mergeCell ref="C120:G120"/>
    <mergeCell ref="C121:D121"/>
    <mergeCell ref="C99:G99"/>
    <mergeCell ref="C100:D100"/>
    <mergeCell ref="C102:G102"/>
    <mergeCell ref="C103:D103"/>
    <mergeCell ref="C105:D105"/>
    <mergeCell ref="C107:G107"/>
    <mergeCell ref="C108:D108"/>
    <mergeCell ref="C86:G86"/>
    <mergeCell ref="C87:D87"/>
    <mergeCell ref="C88:D88"/>
    <mergeCell ref="C89:D89"/>
    <mergeCell ref="C91:D91"/>
    <mergeCell ref="C93:D93"/>
    <mergeCell ref="C95:D95"/>
    <mergeCell ref="C73:G73"/>
    <mergeCell ref="C74:D74"/>
    <mergeCell ref="C76:D76"/>
    <mergeCell ref="C78:D78"/>
    <mergeCell ref="C80:G80"/>
    <mergeCell ref="C81:D81"/>
    <mergeCell ref="C82:D82"/>
    <mergeCell ref="C66:G66"/>
    <mergeCell ref="C67:G67"/>
    <mergeCell ref="C68:G68"/>
    <mergeCell ref="C69:D69"/>
    <mergeCell ref="C49:D49"/>
    <mergeCell ref="C51:D51"/>
    <mergeCell ref="C52:D52"/>
    <mergeCell ref="C54:G54"/>
    <mergeCell ref="C55:D55"/>
    <mergeCell ref="C57:G57"/>
    <mergeCell ref="C58:D58"/>
    <mergeCell ref="C60:D60"/>
    <mergeCell ref="C62:D62"/>
    <mergeCell ref="C37:D37"/>
    <mergeCell ref="C39:D39"/>
    <mergeCell ref="C41:D41"/>
    <mergeCell ref="C43:D43"/>
    <mergeCell ref="C45:D45"/>
    <mergeCell ref="C24:G24"/>
    <mergeCell ref="C25:G25"/>
    <mergeCell ref="C26:D26"/>
    <mergeCell ref="C27:D27"/>
    <mergeCell ref="C31:G31"/>
    <mergeCell ref="C32:D32"/>
    <mergeCell ref="C34:D34"/>
    <mergeCell ref="C36:G36"/>
    <mergeCell ref="C15:G15"/>
    <mergeCell ref="C16:D16"/>
    <mergeCell ref="C18:D18"/>
    <mergeCell ref="C19:D19"/>
    <mergeCell ref="C21:D21"/>
    <mergeCell ref="C22:D22"/>
    <mergeCell ref="A1:G1"/>
    <mergeCell ref="A3:B3"/>
    <mergeCell ref="A4:B4"/>
    <mergeCell ref="E4:G4"/>
    <mergeCell ref="C9:D9"/>
    <mergeCell ref="C10:D10"/>
    <mergeCell ref="C12:G12"/>
    <mergeCell ref="C13:D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1684</v>
      </c>
      <c r="D2" s="106" t="s">
        <v>1685</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1351</v>
      </c>
      <c r="B5" s="119"/>
      <c r="C5" s="120" t="s">
        <v>1352</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'S05 05-02 Rek'!E14</f>
        <v>0</v>
      </c>
      <c r="D15" s="161" t="str">
        <f>'S05 05-02 Rek'!A19</f>
        <v>Ztížené výrobní podmínky</v>
      </c>
      <c r="E15" s="162"/>
      <c r="F15" s="163"/>
      <c r="G15" s="160">
        <f>'S05 05-02 Rek'!I19</f>
        <v>0</v>
      </c>
    </row>
    <row r="16" spans="1:57" ht="15.95" customHeight="1" x14ac:dyDescent="0.2">
      <c r="A16" s="158" t="s">
        <v>52</v>
      </c>
      <c r="B16" s="159" t="s">
        <v>53</v>
      </c>
      <c r="C16" s="160">
        <f>'S05 05-02 Rek'!F14</f>
        <v>0</v>
      </c>
      <c r="D16" s="110" t="str">
        <f>'S05 05-02 Rek'!A20</f>
        <v>Oborová přirážka</v>
      </c>
      <c r="E16" s="164"/>
      <c r="F16" s="165"/>
      <c r="G16" s="160">
        <f>'S05 05-02 Rek'!I20</f>
        <v>0</v>
      </c>
    </row>
    <row r="17" spans="1:7" ht="15.95" customHeight="1" x14ac:dyDescent="0.2">
      <c r="A17" s="158" t="s">
        <v>54</v>
      </c>
      <c r="B17" s="159" t="s">
        <v>55</v>
      </c>
      <c r="C17" s="160">
        <f>'S05 05-02 Rek'!H14</f>
        <v>0</v>
      </c>
      <c r="D17" s="110" t="str">
        <f>'S05 05-02 Rek'!A21</f>
        <v>Přesun stavebních kapacit</v>
      </c>
      <c r="E17" s="164"/>
      <c r="F17" s="165"/>
      <c r="G17" s="160">
        <f>'S05 05-02 Rek'!I21</f>
        <v>0</v>
      </c>
    </row>
    <row r="18" spans="1:7" ht="15.95" customHeight="1" x14ac:dyDescent="0.2">
      <c r="A18" s="166" t="s">
        <v>56</v>
      </c>
      <c r="B18" s="167" t="s">
        <v>57</v>
      </c>
      <c r="C18" s="160">
        <f>'S05 05-02 Rek'!G14</f>
        <v>0</v>
      </c>
      <c r="D18" s="110" t="str">
        <f>'S05 05-02 Rek'!A22</f>
        <v>Mimostaveništní doprava</v>
      </c>
      <c r="E18" s="164"/>
      <c r="F18" s="165"/>
      <c r="G18" s="160">
        <f>'S05 05-02 Rek'!I22</f>
        <v>0</v>
      </c>
    </row>
    <row r="19" spans="1:7" ht="15.95" customHeight="1" x14ac:dyDescent="0.2">
      <c r="A19" s="168" t="s">
        <v>58</v>
      </c>
      <c r="B19" s="159"/>
      <c r="C19" s="160">
        <f>SUM(C15:C18)</f>
        <v>0</v>
      </c>
      <c r="D19" s="110" t="str">
        <f>'S05 05-02 Rek'!A23</f>
        <v>Zařízení staveniště</v>
      </c>
      <c r="E19" s="164"/>
      <c r="F19" s="165"/>
      <c r="G19" s="160">
        <f>'S05 05-02 Rek'!I23</f>
        <v>0</v>
      </c>
    </row>
    <row r="20" spans="1:7" ht="15.95" customHeight="1" x14ac:dyDescent="0.2">
      <c r="A20" s="168"/>
      <c r="B20" s="159"/>
      <c r="C20" s="160"/>
      <c r="D20" s="110" t="str">
        <f>'S05 05-02 Rek'!A24</f>
        <v>Provoz investora</v>
      </c>
      <c r="E20" s="164"/>
      <c r="F20" s="165"/>
      <c r="G20" s="160">
        <f>'S05 05-02 Rek'!I24</f>
        <v>0</v>
      </c>
    </row>
    <row r="21" spans="1:7" ht="15.95" customHeight="1" x14ac:dyDescent="0.2">
      <c r="A21" s="168" t="s">
        <v>29</v>
      </c>
      <c r="B21" s="159"/>
      <c r="C21" s="160">
        <f>'S05 05-02 Rek'!I14</f>
        <v>0</v>
      </c>
      <c r="D21" s="110" t="str">
        <f>'S05 05-02 Rek'!A25</f>
        <v>Kompletační činnost (IČD)</v>
      </c>
      <c r="E21" s="164"/>
      <c r="F21" s="165"/>
      <c r="G21" s="160">
        <f>'S05 05-02 Rek'!I25</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'S05 05-02 Rek'!H27</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3"/>
  <dimension ref="A1:BE78"/>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1684</v>
      </c>
      <c r="I1" s="213"/>
    </row>
    <row r="2" spans="1:57" ht="13.5" thickBot="1" x14ac:dyDescent="0.25">
      <c r="A2" s="214" t="s">
        <v>76</v>
      </c>
      <c r="B2" s="215"/>
      <c r="C2" s="216" t="s">
        <v>1353</v>
      </c>
      <c r="D2" s="217"/>
      <c r="E2" s="218"/>
      <c r="F2" s="217"/>
      <c r="G2" s="219" t="s">
        <v>1685</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'S05 05-02 Pol'!B7</f>
        <v>61</v>
      </c>
      <c r="B7" s="70" t="str">
        <f>'S05 05-02 Pol'!C7</f>
        <v>Upravy povrchů vnitřní</v>
      </c>
      <c r="D7" s="231"/>
      <c r="E7" s="334">
        <f>'S05 05-02 Pol'!BA10</f>
        <v>0</v>
      </c>
      <c r="F7" s="335">
        <f>'S05 05-02 Pol'!BB10</f>
        <v>0</v>
      </c>
      <c r="G7" s="335">
        <f>'S05 05-02 Pol'!BC10</f>
        <v>0</v>
      </c>
      <c r="H7" s="335">
        <f>'S05 05-02 Pol'!BD10</f>
        <v>0</v>
      </c>
      <c r="I7" s="336">
        <f>'S05 05-02 Pol'!BE10</f>
        <v>0</v>
      </c>
    </row>
    <row r="8" spans="1:57" s="138" customFormat="1" x14ac:dyDescent="0.2">
      <c r="A8" s="333" t="str">
        <f>'S05 05-02 Pol'!B11</f>
        <v>97</v>
      </c>
      <c r="B8" s="70" t="str">
        <f>'S05 05-02 Pol'!C11</f>
        <v>Prorážení otvorů</v>
      </c>
      <c r="D8" s="231"/>
      <c r="E8" s="334">
        <f>'S05 05-02 Pol'!BA20</f>
        <v>0</v>
      </c>
      <c r="F8" s="335">
        <f>'S05 05-02 Pol'!BB20</f>
        <v>0</v>
      </c>
      <c r="G8" s="335">
        <f>'S05 05-02 Pol'!BC20</f>
        <v>0</v>
      </c>
      <c r="H8" s="335">
        <f>'S05 05-02 Pol'!BD20</f>
        <v>0</v>
      </c>
      <c r="I8" s="336">
        <f>'S05 05-02 Pol'!BE20</f>
        <v>0</v>
      </c>
    </row>
    <row r="9" spans="1:57" s="138" customFormat="1" x14ac:dyDescent="0.2">
      <c r="A9" s="333" t="str">
        <f>'S05 05-02 Pol'!B21</f>
        <v>99</v>
      </c>
      <c r="B9" s="70" t="str">
        <f>'S05 05-02 Pol'!C21</f>
        <v>Staveništní přesun hmot</v>
      </c>
      <c r="D9" s="231"/>
      <c r="E9" s="334">
        <f>'S05 05-02 Pol'!BA23</f>
        <v>0</v>
      </c>
      <c r="F9" s="335">
        <f>'S05 05-02 Pol'!BB23</f>
        <v>0</v>
      </c>
      <c r="G9" s="335">
        <f>'S05 05-02 Pol'!BC23</f>
        <v>0</v>
      </c>
      <c r="H9" s="335">
        <f>'S05 05-02 Pol'!BD23</f>
        <v>0</v>
      </c>
      <c r="I9" s="336">
        <f>'S05 05-02 Pol'!BE23</f>
        <v>0</v>
      </c>
    </row>
    <row r="10" spans="1:57" s="138" customFormat="1" x14ac:dyDescent="0.2">
      <c r="A10" s="333" t="str">
        <f>'S05 05-02 Pol'!B24</f>
        <v>713</v>
      </c>
      <c r="B10" s="70" t="str">
        <f>'S05 05-02 Pol'!C24</f>
        <v>Izolace tepelné</v>
      </c>
      <c r="D10" s="231"/>
      <c r="E10" s="334">
        <f>'S05 05-02 Pol'!BA34</f>
        <v>0</v>
      </c>
      <c r="F10" s="335">
        <f>'S05 05-02 Pol'!BB34</f>
        <v>0</v>
      </c>
      <c r="G10" s="335">
        <f>'S05 05-02 Pol'!BC34</f>
        <v>0</v>
      </c>
      <c r="H10" s="335">
        <f>'S05 05-02 Pol'!BD34</f>
        <v>0</v>
      </c>
      <c r="I10" s="336">
        <f>'S05 05-02 Pol'!BE34</f>
        <v>0</v>
      </c>
    </row>
    <row r="11" spans="1:57" s="138" customFormat="1" x14ac:dyDescent="0.2">
      <c r="A11" s="333" t="str">
        <f>'S05 05-02 Pol'!B35</f>
        <v>722</v>
      </c>
      <c r="B11" s="70" t="str">
        <f>'S05 05-02 Pol'!C35</f>
        <v>Vnitřní vodovod</v>
      </c>
      <c r="D11" s="231"/>
      <c r="E11" s="334">
        <f>'S05 05-02 Pol'!BA60</f>
        <v>0</v>
      </c>
      <c r="F11" s="335">
        <f>'S05 05-02 Pol'!BB60</f>
        <v>0</v>
      </c>
      <c r="G11" s="335">
        <f>'S05 05-02 Pol'!BC60</f>
        <v>0</v>
      </c>
      <c r="H11" s="335">
        <f>'S05 05-02 Pol'!BD60</f>
        <v>0</v>
      </c>
      <c r="I11" s="336">
        <f>'S05 05-02 Pol'!BE60</f>
        <v>0</v>
      </c>
    </row>
    <row r="12" spans="1:57" s="138" customFormat="1" x14ac:dyDescent="0.2">
      <c r="A12" s="333" t="str">
        <f>'S05 05-02 Pol'!B61</f>
        <v>725</v>
      </c>
      <c r="B12" s="70" t="str">
        <f>'S05 05-02 Pol'!C61</f>
        <v>Zařizovací předměty</v>
      </c>
      <c r="D12" s="231"/>
      <c r="E12" s="334">
        <f>'S05 05-02 Pol'!BA65</f>
        <v>0</v>
      </c>
      <c r="F12" s="335">
        <f>'S05 05-02 Pol'!BB65</f>
        <v>0</v>
      </c>
      <c r="G12" s="335">
        <f>'S05 05-02 Pol'!BC65</f>
        <v>0</v>
      </c>
      <c r="H12" s="335">
        <f>'S05 05-02 Pol'!BD65</f>
        <v>0</v>
      </c>
      <c r="I12" s="336">
        <f>'S05 05-02 Pol'!BE65</f>
        <v>0</v>
      </c>
    </row>
    <row r="13" spans="1:57" s="138" customFormat="1" ht="13.5" thickBot="1" x14ac:dyDescent="0.25">
      <c r="A13" s="333" t="str">
        <f>'S05 05-02 Pol'!B66</f>
        <v>D96</v>
      </c>
      <c r="B13" s="70" t="str">
        <f>'S05 05-02 Pol'!C66</f>
        <v>Přesuny suti a vybouraných hmot</v>
      </c>
      <c r="D13" s="231"/>
      <c r="E13" s="334">
        <f>'S05 05-02 Pol'!BA71</f>
        <v>0</v>
      </c>
      <c r="F13" s="335">
        <f>'S05 05-02 Pol'!BB71</f>
        <v>0</v>
      </c>
      <c r="G13" s="335">
        <f>'S05 05-02 Pol'!BC71</f>
        <v>0</v>
      </c>
      <c r="H13" s="335">
        <f>'S05 05-02 Pol'!BD71</f>
        <v>0</v>
      </c>
      <c r="I13" s="336">
        <f>'S05 05-02 Pol'!BE71</f>
        <v>0</v>
      </c>
    </row>
    <row r="14" spans="1:57" s="14" customFormat="1" ht="13.5" thickBot="1" x14ac:dyDescent="0.25">
      <c r="A14" s="232"/>
      <c r="B14" s="233" t="s">
        <v>79</v>
      </c>
      <c r="C14" s="233"/>
      <c r="D14" s="234"/>
      <c r="E14" s="235">
        <f>SUM(E7:E13)</f>
        <v>0</v>
      </c>
      <c r="F14" s="236">
        <f>SUM(F7:F13)</f>
        <v>0</v>
      </c>
      <c r="G14" s="236">
        <f>SUM(G7:G13)</f>
        <v>0</v>
      </c>
      <c r="H14" s="236">
        <f>SUM(H7:H13)</f>
        <v>0</v>
      </c>
      <c r="I14" s="237">
        <f>SUM(I7:I13)</f>
        <v>0</v>
      </c>
    </row>
    <row r="15" spans="1:57" x14ac:dyDescent="0.2">
      <c r="A15" s="138"/>
      <c r="B15" s="138"/>
      <c r="C15" s="138"/>
      <c r="D15" s="138"/>
      <c r="E15" s="138"/>
      <c r="F15" s="138"/>
      <c r="G15" s="138"/>
      <c r="H15" s="138"/>
      <c r="I15" s="138"/>
    </row>
    <row r="16" spans="1:57" ht="19.5" customHeight="1" x14ac:dyDescent="0.25">
      <c r="A16" s="223" t="s">
        <v>80</v>
      </c>
      <c r="B16" s="223"/>
      <c r="C16" s="223"/>
      <c r="D16" s="223"/>
      <c r="E16" s="223"/>
      <c r="F16" s="223"/>
      <c r="G16" s="238"/>
      <c r="H16" s="223"/>
      <c r="I16" s="223"/>
      <c r="BA16" s="144"/>
      <c r="BB16" s="144"/>
      <c r="BC16" s="144"/>
      <c r="BD16" s="144"/>
      <c r="BE16" s="144"/>
    </row>
    <row r="17" spans="1:53" ht="13.5" thickBot="1" x14ac:dyDescent="0.25"/>
    <row r="18" spans="1:53" x14ac:dyDescent="0.2">
      <c r="A18" s="176" t="s">
        <v>81</v>
      </c>
      <c r="B18" s="177"/>
      <c r="C18" s="177"/>
      <c r="D18" s="239"/>
      <c r="E18" s="240" t="s">
        <v>82</v>
      </c>
      <c r="F18" s="241" t="s">
        <v>12</v>
      </c>
      <c r="G18" s="242" t="s">
        <v>83</v>
      </c>
      <c r="H18" s="243"/>
      <c r="I18" s="244" t="s">
        <v>82</v>
      </c>
    </row>
    <row r="19" spans="1:53" x14ac:dyDescent="0.2">
      <c r="A19" s="168" t="s">
        <v>145</v>
      </c>
      <c r="B19" s="159"/>
      <c r="C19" s="159"/>
      <c r="D19" s="245"/>
      <c r="E19" s="246"/>
      <c r="F19" s="247"/>
      <c r="G19" s="248">
        <v>0</v>
      </c>
      <c r="H19" s="249"/>
      <c r="I19" s="250">
        <f>E19+F19*G19/100</f>
        <v>0</v>
      </c>
      <c r="BA19" s="1">
        <v>0</v>
      </c>
    </row>
    <row r="20" spans="1:53" x14ac:dyDescent="0.2">
      <c r="A20" s="168" t="s">
        <v>146</v>
      </c>
      <c r="B20" s="159"/>
      <c r="C20" s="159"/>
      <c r="D20" s="245"/>
      <c r="E20" s="246"/>
      <c r="F20" s="247"/>
      <c r="G20" s="248">
        <v>0</v>
      </c>
      <c r="H20" s="249"/>
      <c r="I20" s="250">
        <f>E20+F20*G20/100</f>
        <v>0</v>
      </c>
      <c r="BA20" s="1">
        <v>0</v>
      </c>
    </row>
    <row r="21" spans="1:53" x14ac:dyDescent="0.2">
      <c r="A21" s="168" t="s">
        <v>147</v>
      </c>
      <c r="B21" s="159"/>
      <c r="C21" s="159"/>
      <c r="D21" s="245"/>
      <c r="E21" s="246"/>
      <c r="F21" s="247"/>
      <c r="G21" s="248">
        <v>0</v>
      </c>
      <c r="H21" s="249"/>
      <c r="I21" s="250">
        <f>E21+F21*G21/100</f>
        <v>0</v>
      </c>
      <c r="BA21" s="1">
        <v>0</v>
      </c>
    </row>
    <row r="22" spans="1:53" x14ac:dyDescent="0.2">
      <c r="A22" s="168" t="s">
        <v>148</v>
      </c>
      <c r="B22" s="159"/>
      <c r="C22" s="159"/>
      <c r="D22" s="245"/>
      <c r="E22" s="246"/>
      <c r="F22" s="247"/>
      <c r="G22" s="248">
        <v>0</v>
      </c>
      <c r="H22" s="249"/>
      <c r="I22" s="250">
        <f>E22+F22*G22/100</f>
        <v>0</v>
      </c>
      <c r="BA22" s="1">
        <v>0</v>
      </c>
    </row>
    <row r="23" spans="1:53" x14ac:dyDescent="0.2">
      <c r="A23" s="168" t="s">
        <v>149</v>
      </c>
      <c r="B23" s="159"/>
      <c r="C23" s="159"/>
      <c r="D23" s="245"/>
      <c r="E23" s="246"/>
      <c r="F23" s="247"/>
      <c r="G23" s="248">
        <v>0</v>
      </c>
      <c r="H23" s="249"/>
      <c r="I23" s="250">
        <f>E23+F23*G23/100</f>
        <v>0</v>
      </c>
      <c r="BA23" s="1">
        <v>1</v>
      </c>
    </row>
    <row r="24" spans="1:53" x14ac:dyDescent="0.2">
      <c r="A24" s="168" t="s">
        <v>150</v>
      </c>
      <c r="B24" s="159"/>
      <c r="C24" s="159"/>
      <c r="D24" s="245"/>
      <c r="E24" s="246"/>
      <c r="F24" s="247"/>
      <c r="G24" s="248">
        <v>0</v>
      </c>
      <c r="H24" s="249"/>
      <c r="I24" s="250">
        <f>E24+F24*G24/100</f>
        <v>0</v>
      </c>
      <c r="BA24" s="1">
        <v>1</v>
      </c>
    </row>
    <row r="25" spans="1:53" x14ac:dyDescent="0.2">
      <c r="A25" s="168" t="s">
        <v>151</v>
      </c>
      <c r="B25" s="159"/>
      <c r="C25" s="159"/>
      <c r="D25" s="245"/>
      <c r="E25" s="246"/>
      <c r="F25" s="247"/>
      <c r="G25" s="248">
        <v>0</v>
      </c>
      <c r="H25" s="249"/>
      <c r="I25" s="250">
        <f>E25+F25*G25/100</f>
        <v>0</v>
      </c>
      <c r="BA25" s="1">
        <v>2</v>
      </c>
    </row>
    <row r="26" spans="1:53" x14ac:dyDescent="0.2">
      <c r="A26" s="168" t="s">
        <v>152</v>
      </c>
      <c r="B26" s="159"/>
      <c r="C26" s="159"/>
      <c r="D26" s="245"/>
      <c r="E26" s="246"/>
      <c r="F26" s="247"/>
      <c r="G26" s="248">
        <v>0</v>
      </c>
      <c r="H26" s="249"/>
      <c r="I26" s="250">
        <f>E26+F26*G26/100</f>
        <v>0</v>
      </c>
      <c r="BA26" s="1">
        <v>2</v>
      </c>
    </row>
    <row r="27" spans="1:53" ht="13.5" thickBot="1" x14ac:dyDescent="0.25">
      <c r="A27" s="251"/>
      <c r="B27" s="252" t="s">
        <v>84</v>
      </c>
      <c r="C27" s="253"/>
      <c r="D27" s="254"/>
      <c r="E27" s="255"/>
      <c r="F27" s="256"/>
      <c r="G27" s="256"/>
      <c r="H27" s="257">
        <f>SUM(I19:I26)</f>
        <v>0</v>
      </c>
      <c r="I27" s="258"/>
    </row>
    <row r="29" spans="1:53" x14ac:dyDescent="0.2">
      <c r="B29" s="14"/>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row r="78" spans="6:9" x14ac:dyDescent="0.2">
      <c r="F78" s="259"/>
      <c r="G78" s="260"/>
      <c r="H78" s="260"/>
      <c r="I78" s="54"/>
    </row>
  </sheetData>
  <mergeCells count="4">
    <mergeCell ref="A1:B1"/>
    <mergeCell ref="A2:B2"/>
    <mergeCell ref="G2:I2"/>
    <mergeCell ref="H27:I27"/>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dimension ref="A1:CB144"/>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'S05 05-02 Rek'!H1</f>
        <v>05-02</v>
      </c>
      <c r="G3" s="269"/>
    </row>
    <row r="4" spans="1:80" ht="13.5" thickBot="1" x14ac:dyDescent="0.25">
      <c r="A4" s="270" t="s">
        <v>76</v>
      </c>
      <c r="B4" s="215"/>
      <c r="C4" s="216" t="s">
        <v>1353</v>
      </c>
      <c r="D4" s="271"/>
      <c r="E4" s="272" t="str">
        <f>'S05 05-02 Rek'!G2</f>
        <v>Zdravoinstalace SO 5</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286</v>
      </c>
      <c r="C7" s="285" t="s">
        <v>287</v>
      </c>
      <c r="D7" s="286"/>
      <c r="E7" s="287"/>
      <c r="F7" s="287"/>
      <c r="G7" s="288"/>
      <c r="H7" s="289"/>
      <c r="I7" s="290"/>
      <c r="J7" s="291"/>
      <c r="K7" s="292"/>
      <c r="O7" s="293">
        <v>1</v>
      </c>
    </row>
    <row r="8" spans="1:80" x14ac:dyDescent="0.2">
      <c r="A8" s="294">
        <v>1</v>
      </c>
      <c r="B8" s="295" t="s">
        <v>289</v>
      </c>
      <c r="C8" s="296" t="s">
        <v>290</v>
      </c>
      <c r="D8" s="297" t="s">
        <v>195</v>
      </c>
      <c r="E8" s="298">
        <v>3</v>
      </c>
      <c r="F8" s="298">
        <v>0</v>
      </c>
      <c r="G8" s="299">
        <f>E8*F8</f>
        <v>0</v>
      </c>
      <c r="H8" s="300">
        <v>0.10712000000000001</v>
      </c>
      <c r="I8" s="301">
        <f>E8*H8</f>
        <v>0.32136000000000003</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1686</v>
      </c>
      <c r="D9" s="311"/>
      <c r="E9" s="312">
        <v>3</v>
      </c>
      <c r="F9" s="313"/>
      <c r="G9" s="314"/>
      <c r="H9" s="315"/>
      <c r="I9" s="307"/>
      <c r="J9" s="316"/>
      <c r="K9" s="307"/>
      <c r="M9" s="308" t="s">
        <v>1686</v>
      </c>
      <c r="O9" s="293"/>
    </row>
    <row r="10" spans="1:80" x14ac:dyDescent="0.2">
      <c r="A10" s="317"/>
      <c r="B10" s="318" t="s">
        <v>101</v>
      </c>
      <c r="C10" s="319" t="s">
        <v>288</v>
      </c>
      <c r="D10" s="320"/>
      <c r="E10" s="321"/>
      <c r="F10" s="322"/>
      <c r="G10" s="323">
        <f>SUM(G7:G9)</f>
        <v>0</v>
      </c>
      <c r="H10" s="324"/>
      <c r="I10" s="325">
        <f>SUM(I7:I9)</f>
        <v>0.32136000000000003</v>
      </c>
      <c r="J10" s="324"/>
      <c r="K10" s="325">
        <f>SUM(K7:K9)</f>
        <v>0</v>
      </c>
      <c r="O10" s="293">
        <v>4</v>
      </c>
      <c r="BA10" s="326">
        <f>SUM(BA7:BA9)</f>
        <v>0</v>
      </c>
      <c r="BB10" s="326">
        <f>SUM(BB7:BB9)</f>
        <v>0</v>
      </c>
      <c r="BC10" s="326">
        <f>SUM(BC7:BC9)</f>
        <v>0</v>
      </c>
      <c r="BD10" s="326">
        <f>SUM(BD7:BD9)</f>
        <v>0</v>
      </c>
      <c r="BE10" s="326">
        <f>SUM(BE7:BE9)</f>
        <v>0</v>
      </c>
    </row>
    <row r="11" spans="1:80" x14ac:dyDescent="0.2">
      <c r="A11" s="283" t="s">
        <v>97</v>
      </c>
      <c r="B11" s="284" t="s">
        <v>292</v>
      </c>
      <c r="C11" s="285" t="s">
        <v>293</v>
      </c>
      <c r="D11" s="286"/>
      <c r="E11" s="287"/>
      <c r="F11" s="287"/>
      <c r="G11" s="288"/>
      <c r="H11" s="289"/>
      <c r="I11" s="290"/>
      <c r="J11" s="291"/>
      <c r="K11" s="292"/>
      <c r="O11" s="293">
        <v>1</v>
      </c>
    </row>
    <row r="12" spans="1:80" x14ac:dyDescent="0.2">
      <c r="A12" s="294">
        <v>2</v>
      </c>
      <c r="B12" s="295" t="s">
        <v>1687</v>
      </c>
      <c r="C12" s="296" t="s">
        <v>1688</v>
      </c>
      <c r="D12" s="297" t="s">
        <v>265</v>
      </c>
      <c r="E12" s="298">
        <v>4</v>
      </c>
      <c r="F12" s="298">
        <v>0</v>
      </c>
      <c r="G12" s="299">
        <f>E12*F12</f>
        <v>0</v>
      </c>
      <c r="H12" s="300">
        <v>0</v>
      </c>
      <c r="I12" s="301">
        <f>E12*H12</f>
        <v>0</v>
      </c>
      <c r="J12" s="300">
        <v>-4.0000000000000002E-4</v>
      </c>
      <c r="K12" s="301">
        <f>E12*J12</f>
        <v>-1.6000000000000001E-3</v>
      </c>
      <c r="O12" s="293">
        <v>2</v>
      </c>
      <c r="AA12" s="262">
        <v>1</v>
      </c>
      <c r="AB12" s="262">
        <v>1</v>
      </c>
      <c r="AC12" s="262">
        <v>1</v>
      </c>
      <c r="AZ12" s="262">
        <v>1</v>
      </c>
      <c r="BA12" s="262">
        <f>IF(AZ12=1,G12,0)</f>
        <v>0</v>
      </c>
      <c r="BB12" s="262">
        <f>IF(AZ12=2,G12,0)</f>
        <v>0</v>
      </c>
      <c r="BC12" s="262">
        <f>IF(AZ12=3,G12,0)</f>
        <v>0</v>
      </c>
      <c r="BD12" s="262">
        <f>IF(AZ12=4,G12,0)</f>
        <v>0</v>
      </c>
      <c r="BE12" s="262">
        <f>IF(AZ12=5,G12,0)</f>
        <v>0</v>
      </c>
      <c r="CA12" s="293">
        <v>1</v>
      </c>
      <c r="CB12" s="293">
        <v>1</v>
      </c>
    </row>
    <row r="13" spans="1:80" x14ac:dyDescent="0.2">
      <c r="A13" s="302"/>
      <c r="B13" s="309"/>
      <c r="C13" s="310" t="s">
        <v>309</v>
      </c>
      <c r="D13" s="311"/>
      <c r="E13" s="312">
        <v>4</v>
      </c>
      <c r="F13" s="313"/>
      <c r="G13" s="314"/>
      <c r="H13" s="315"/>
      <c r="I13" s="307"/>
      <c r="J13" s="316"/>
      <c r="K13" s="307"/>
      <c r="M13" s="308">
        <v>4</v>
      </c>
      <c r="O13" s="293"/>
    </row>
    <row r="14" spans="1:80" x14ac:dyDescent="0.2">
      <c r="A14" s="294">
        <v>3</v>
      </c>
      <c r="B14" s="295" t="s">
        <v>1689</v>
      </c>
      <c r="C14" s="296" t="s">
        <v>1690</v>
      </c>
      <c r="D14" s="297" t="s">
        <v>265</v>
      </c>
      <c r="E14" s="298">
        <v>1</v>
      </c>
      <c r="F14" s="298">
        <v>0</v>
      </c>
      <c r="G14" s="299">
        <f>E14*F14</f>
        <v>0</v>
      </c>
      <c r="H14" s="300">
        <v>6.7000000000000002E-4</v>
      </c>
      <c r="I14" s="301">
        <f>E14*H14</f>
        <v>6.7000000000000002E-4</v>
      </c>
      <c r="J14" s="300">
        <v>-2E-3</v>
      </c>
      <c r="K14" s="301">
        <f>E14*J14</f>
        <v>-2E-3</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x14ac:dyDescent="0.2">
      <c r="A15" s="302"/>
      <c r="B15" s="309"/>
      <c r="C15" s="310" t="s">
        <v>98</v>
      </c>
      <c r="D15" s="311"/>
      <c r="E15" s="312">
        <v>1</v>
      </c>
      <c r="F15" s="313"/>
      <c r="G15" s="314"/>
      <c r="H15" s="315"/>
      <c r="I15" s="307"/>
      <c r="J15" s="316"/>
      <c r="K15" s="307"/>
      <c r="M15" s="308">
        <v>1</v>
      </c>
      <c r="O15" s="293"/>
    </row>
    <row r="16" spans="1:80" x14ac:dyDescent="0.2">
      <c r="A16" s="294">
        <v>4</v>
      </c>
      <c r="B16" s="295" t="s">
        <v>1691</v>
      </c>
      <c r="C16" s="296" t="s">
        <v>1692</v>
      </c>
      <c r="D16" s="297" t="s">
        <v>265</v>
      </c>
      <c r="E16" s="298">
        <v>2</v>
      </c>
      <c r="F16" s="298">
        <v>0</v>
      </c>
      <c r="G16" s="299">
        <f>E16*F16</f>
        <v>0</v>
      </c>
      <c r="H16" s="300">
        <v>4.8999999999999998E-4</v>
      </c>
      <c r="I16" s="301">
        <f>E16*H16</f>
        <v>9.7999999999999997E-4</v>
      </c>
      <c r="J16" s="300">
        <v>-1.4999999999999999E-2</v>
      </c>
      <c r="K16" s="301">
        <f>E16*J16</f>
        <v>-0.03</v>
      </c>
      <c r="O16" s="293">
        <v>2</v>
      </c>
      <c r="AA16" s="262">
        <v>1</v>
      </c>
      <c r="AB16" s="262">
        <v>1</v>
      </c>
      <c r="AC16" s="262">
        <v>1</v>
      </c>
      <c r="AZ16" s="262">
        <v>1</v>
      </c>
      <c r="BA16" s="262">
        <f>IF(AZ16=1,G16,0)</f>
        <v>0</v>
      </c>
      <c r="BB16" s="262">
        <f>IF(AZ16=2,G16,0)</f>
        <v>0</v>
      </c>
      <c r="BC16" s="262">
        <f>IF(AZ16=3,G16,0)</f>
        <v>0</v>
      </c>
      <c r="BD16" s="262">
        <f>IF(AZ16=4,G16,0)</f>
        <v>0</v>
      </c>
      <c r="BE16" s="262">
        <f>IF(AZ16=5,G16,0)</f>
        <v>0</v>
      </c>
      <c r="CA16" s="293">
        <v>1</v>
      </c>
      <c r="CB16" s="293">
        <v>1</v>
      </c>
    </row>
    <row r="17" spans="1:80" x14ac:dyDescent="0.2">
      <c r="A17" s="302"/>
      <c r="B17" s="309"/>
      <c r="C17" s="310" t="s">
        <v>154</v>
      </c>
      <c r="D17" s="311"/>
      <c r="E17" s="312">
        <v>2</v>
      </c>
      <c r="F17" s="313"/>
      <c r="G17" s="314"/>
      <c r="H17" s="315"/>
      <c r="I17" s="307"/>
      <c r="J17" s="316"/>
      <c r="K17" s="307"/>
      <c r="M17" s="308">
        <v>2</v>
      </c>
      <c r="O17" s="293"/>
    </row>
    <row r="18" spans="1:80" x14ac:dyDescent="0.2">
      <c r="A18" s="294">
        <v>5</v>
      </c>
      <c r="B18" s="295" t="s">
        <v>1693</v>
      </c>
      <c r="C18" s="296" t="s">
        <v>1694</v>
      </c>
      <c r="D18" s="297" t="s">
        <v>202</v>
      </c>
      <c r="E18" s="298">
        <v>15</v>
      </c>
      <c r="F18" s="298">
        <v>0</v>
      </c>
      <c r="G18" s="299">
        <f>E18*F18</f>
        <v>0</v>
      </c>
      <c r="H18" s="300">
        <v>4.8999999999999998E-4</v>
      </c>
      <c r="I18" s="301">
        <f>E18*H18</f>
        <v>7.3499999999999998E-3</v>
      </c>
      <c r="J18" s="300">
        <v>-6.0000000000000001E-3</v>
      </c>
      <c r="K18" s="301">
        <f>E18*J18</f>
        <v>-0.09</v>
      </c>
      <c r="O18" s="293">
        <v>2</v>
      </c>
      <c r="AA18" s="262">
        <v>1</v>
      </c>
      <c r="AB18" s="262">
        <v>1</v>
      </c>
      <c r="AC18" s="262">
        <v>1</v>
      </c>
      <c r="AZ18" s="262">
        <v>1</v>
      </c>
      <c r="BA18" s="262">
        <f>IF(AZ18=1,G18,0)</f>
        <v>0</v>
      </c>
      <c r="BB18" s="262">
        <f>IF(AZ18=2,G18,0)</f>
        <v>0</v>
      </c>
      <c r="BC18" s="262">
        <f>IF(AZ18=3,G18,0)</f>
        <v>0</v>
      </c>
      <c r="BD18" s="262">
        <f>IF(AZ18=4,G18,0)</f>
        <v>0</v>
      </c>
      <c r="BE18" s="262">
        <f>IF(AZ18=5,G18,0)</f>
        <v>0</v>
      </c>
      <c r="CA18" s="293">
        <v>1</v>
      </c>
      <c r="CB18" s="293">
        <v>1</v>
      </c>
    </row>
    <row r="19" spans="1:80" x14ac:dyDescent="0.2">
      <c r="A19" s="302"/>
      <c r="B19" s="309"/>
      <c r="C19" s="310" t="s">
        <v>1695</v>
      </c>
      <c r="D19" s="311"/>
      <c r="E19" s="312">
        <v>15</v>
      </c>
      <c r="F19" s="313"/>
      <c r="G19" s="314"/>
      <c r="H19" s="315"/>
      <c r="I19" s="307"/>
      <c r="J19" s="316"/>
      <c r="K19" s="307"/>
      <c r="M19" s="308" t="s">
        <v>1695</v>
      </c>
      <c r="O19" s="293"/>
    </row>
    <row r="20" spans="1:80" x14ac:dyDescent="0.2">
      <c r="A20" s="317"/>
      <c r="B20" s="318" t="s">
        <v>101</v>
      </c>
      <c r="C20" s="319" t="s">
        <v>294</v>
      </c>
      <c r="D20" s="320"/>
      <c r="E20" s="321"/>
      <c r="F20" s="322"/>
      <c r="G20" s="323">
        <f>SUM(G11:G19)</f>
        <v>0</v>
      </c>
      <c r="H20" s="324"/>
      <c r="I20" s="325">
        <f>SUM(I11:I19)</f>
        <v>8.9999999999999993E-3</v>
      </c>
      <c r="J20" s="324"/>
      <c r="K20" s="325">
        <f>SUM(K11:K19)</f>
        <v>-0.12359999999999999</v>
      </c>
      <c r="O20" s="293">
        <v>4</v>
      </c>
      <c r="BA20" s="326">
        <f>SUM(BA11:BA19)</f>
        <v>0</v>
      </c>
      <c r="BB20" s="326">
        <f>SUM(BB11:BB19)</f>
        <v>0</v>
      </c>
      <c r="BC20" s="326">
        <f>SUM(BC11:BC19)</f>
        <v>0</v>
      </c>
      <c r="BD20" s="326">
        <f>SUM(BD11:BD19)</f>
        <v>0</v>
      </c>
      <c r="BE20" s="326">
        <f>SUM(BE11:BE19)</f>
        <v>0</v>
      </c>
    </row>
    <row r="21" spans="1:80" x14ac:dyDescent="0.2">
      <c r="A21" s="283" t="s">
        <v>97</v>
      </c>
      <c r="B21" s="284" t="s">
        <v>222</v>
      </c>
      <c r="C21" s="285" t="s">
        <v>223</v>
      </c>
      <c r="D21" s="286"/>
      <c r="E21" s="287"/>
      <c r="F21" s="287"/>
      <c r="G21" s="288"/>
      <c r="H21" s="289"/>
      <c r="I21" s="290"/>
      <c r="J21" s="291"/>
      <c r="K21" s="292"/>
      <c r="O21" s="293">
        <v>1</v>
      </c>
    </row>
    <row r="22" spans="1:80" x14ac:dyDescent="0.2">
      <c r="A22" s="294">
        <v>6</v>
      </c>
      <c r="B22" s="295" t="s">
        <v>1696</v>
      </c>
      <c r="C22" s="296" t="s">
        <v>226</v>
      </c>
      <c r="D22" s="297" t="s">
        <v>227</v>
      </c>
      <c r="E22" s="298">
        <v>0.33035999999999999</v>
      </c>
      <c r="F22" s="298">
        <v>0</v>
      </c>
      <c r="G22" s="299">
        <f>E22*F22</f>
        <v>0</v>
      </c>
      <c r="H22" s="300">
        <v>0</v>
      </c>
      <c r="I22" s="301">
        <f>E22*H22</f>
        <v>0</v>
      </c>
      <c r="J22" s="300"/>
      <c r="K22" s="301">
        <f>E22*J22</f>
        <v>0</v>
      </c>
      <c r="O22" s="293">
        <v>2</v>
      </c>
      <c r="AA22" s="262">
        <v>7</v>
      </c>
      <c r="AB22" s="262">
        <v>1</v>
      </c>
      <c r="AC22" s="262">
        <v>2</v>
      </c>
      <c r="AZ22" s="262">
        <v>1</v>
      </c>
      <c r="BA22" s="262">
        <f>IF(AZ22=1,G22,0)</f>
        <v>0</v>
      </c>
      <c r="BB22" s="262">
        <f>IF(AZ22=2,G22,0)</f>
        <v>0</v>
      </c>
      <c r="BC22" s="262">
        <f>IF(AZ22=3,G22,0)</f>
        <v>0</v>
      </c>
      <c r="BD22" s="262">
        <f>IF(AZ22=4,G22,0)</f>
        <v>0</v>
      </c>
      <c r="BE22" s="262">
        <f>IF(AZ22=5,G22,0)</f>
        <v>0</v>
      </c>
      <c r="CA22" s="293">
        <v>7</v>
      </c>
      <c r="CB22" s="293">
        <v>1</v>
      </c>
    </row>
    <row r="23" spans="1:80" x14ac:dyDescent="0.2">
      <c r="A23" s="317"/>
      <c r="B23" s="318" t="s">
        <v>101</v>
      </c>
      <c r="C23" s="319" t="s">
        <v>224</v>
      </c>
      <c r="D23" s="320"/>
      <c r="E23" s="321"/>
      <c r="F23" s="322"/>
      <c r="G23" s="323">
        <f>SUM(G21:G22)</f>
        <v>0</v>
      </c>
      <c r="H23" s="324"/>
      <c r="I23" s="325">
        <f>SUM(I21:I22)</f>
        <v>0</v>
      </c>
      <c r="J23" s="324"/>
      <c r="K23" s="325">
        <f>SUM(K21:K22)</f>
        <v>0</v>
      </c>
      <c r="O23" s="293">
        <v>4</v>
      </c>
      <c r="BA23" s="326">
        <f>SUM(BA21:BA22)</f>
        <v>0</v>
      </c>
      <c r="BB23" s="326">
        <f>SUM(BB21:BB22)</f>
        <v>0</v>
      </c>
      <c r="BC23" s="326">
        <f>SUM(BC21:BC22)</f>
        <v>0</v>
      </c>
      <c r="BD23" s="326">
        <f>SUM(BD21:BD22)</f>
        <v>0</v>
      </c>
      <c r="BE23" s="326">
        <f>SUM(BE21:BE22)</f>
        <v>0</v>
      </c>
    </row>
    <row r="24" spans="1:80" x14ac:dyDescent="0.2">
      <c r="A24" s="283" t="s">
        <v>97</v>
      </c>
      <c r="B24" s="284" t="s">
        <v>1493</v>
      </c>
      <c r="C24" s="285" t="s">
        <v>1494</v>
      </c>
      <c r="D24" s="286"/>
      <c r="E24" s="287"/>
      <c r="F24" s="287"/>
      <c r="G24" s="288"/>
      <c r="H24" s="289"/>
      <c r="I24" s="290"/>
      <c r="J24" s="291"/>
      <c r="K24" s="292"/>
      <c r="O24" s="293">
        <v>1</v>
      </c>
    </row>
    <row r="25" spans="1:80" ht="22.5" x14ac:dyDescent="0.2">
      <c r="A25" s="294">
        <v>7</v>
      </c>
      <c r="B25" s="295" t="s">
        <v>1697</v>
      </c>
      <c r="C25" s="296" t="s">
        <v>1698</v>
      </c>
      <c r="D25" s="297" t="s">
        <v>202</v>
      </c>
      <c r="E25" s="298">
        <v>34</v>
      </c>
      <c r="F25" s="298">
        <v>0</v>
      </c>
      <c r="G25" s="299">
        <f>E25*F25</f>
        <v>0</v>
      </c>
      <c r="H25" s="300">
        <v>6.0000000000000002E-5</v>
      </c>
      <c r="I25" s="301">
        <f>E25*H25</f>
        <v>2.0400000000000001E-3</v>
      </c>
      <c r="J25" s="300">
        <v>0</v>
      </c>
      <c r="K25" s="301">
        <f>E25*J25</f>
        <v>0</v>
      </c>
      <c r="O25" s="293">
        <v>2</v>
      </c>
      <c r="AA25" s="262">
        <v>1</v>
      </c>
      <c r="AB25" s="262">
        <v>7</v>
      </c>
      <c r="AC25" s="262">
        <v>7</v>
      </c>
      <c r="AZ25" s="262">
        <v>2</v>
      </c>
      <c r="BA25" s="262">
        <f>IF(AZ25=1,G25,0)</f>
        <v>0</v>
      </c>
      <c r="BB25" s="262">
        <f>IF(AZ25=2,G25,0)</f>
        <v>0</v>
      </c>
      <c r="BC25" s="262">
        <f>IF(AZ25=3,G25,0)</f>
        <v>0</v>
      </c>
      <c r="BD25" s="262">
        <f>IF(AZ25=4,G25,0)</f>
        <v>0</v>
      </c>
      <c r="BE25" s="262">
        <f>IF(AZ25=5,G25,0)</f>
        <v>0</v>
      </c>
      <c r="CA25" s="293">
        <v>1</v>
      </c>
      <c r="CB25" s="293">
        <v>7</v>
      </c>
    </row>
    <row r="26" spans="1:80" x14ac:dyDescent="0.2">
      <c r="A26" s="302"/>
      <c r="B26" s="309"/>
      <c r="C26" s="310" t="s">
        <v>1699</v>
      </c>
      <c r="D26" s="311"/>
      <c r="E26" s="312">
        <v>29</v>
      </c>
      <c r="F26" s="313"/>
      <c r="G26" s="314"/>
      <c r="H26" s="315"/>
      <c r="I26" s="307"/>
      <c r="J26" s="316"/>
      <c r="K26" s="307"/>
      <c r="M26" s="308" t="s">
        <v>1699</v>
      </c>
      <c r="O26" s="293"/>
    </row>
    <row r="27" spans="1:80" x14ac:dyDescent="0.2">
      <c r="A27" s="302"/>
      <c r="B27" s="309"/>
      <c r="C27" s="310" t="s">
        <v>1700</v>
      </c>
      <c r="D27" s="311"/>
      <c r="E27" s="312">
        <v>5</v>
      </c>
      <c r="F27" s="313"/>
      <c r="G27" s="314"/>
      <c r="H27" s="315"/>
      <c r="I27" s="307"/>
      <c r="J27" s="316"/>
      <c r="K27" s="307"/>
      <c r="M27" s="308" t="s">
        <v>1700</v>
      </c>
      <c r="O27" s="293"/>
    </row>
    <row r="28" spans="1:80" x14ac:dyDescent="0.2">
      <c r="A28" s="294">
        <v>8</v>
      </c>
      <c r="B28" s="295" t="s">
        <v>1701</v>
      </c>
      <c r="C28" s="296" t="s">
        <v>1702</v>
      </c>
      <c r="D28" s="297" t="s">
        <v>265</v>
      </c>
      <c r="E28" s="298">
        <v>30</v>
      </c>
      <c r="F28" s="298">
        <v>0</v>
      </c>
      <c r="G28" s="299">
        <f>E28*F28</f>
        <v>0</v>
      </c>
      <c r="H28" s="300">
        <v>0</v>
      </c>
      <c r="I28" s="301">
        <f>E28*H28</f>
        <v>0</v>
      </c>
      <c r="J28" s="300"/>
      <c r="K28" s="301">
        <f>E28*J28</f>
        <v>0</v>
      </c>
      <c r="O28" s="293">
        <v>2</v>
      </c>
      <c r="AA28" s="262">
        <v>3</v>
      </c>
      <c r="AB28" s="262">
        <v>7</v>
      </c>
      <c r="AC28" s="262">
        <v>28377130</v>
      </c>
      <c r="AZ28" s="262">
        <v>2</v>
      </c>
      <c r="BA28" s="262">
        <f>IF(AZ28=1,G28,0)</f>
        <v>0</v>
      </c>
      <c r="BB28" s="262">
        <f>IF(AZ28=2,G28,0)</f>
        <v>0</v>
      </c>
      <c r="BC28" s="262">
        <f>IF(AZ28=3,G28,0)</f>
        <v>0</v>
      </c>
      <c r="BD28" s="262">
        <f>IF(AZ28=4,G28,0)</f>
        <v>0</v>
      </c>
      <c r="BE28" s="262">
        <f>IF(AZ28=5,G28,0)</f>
        <v>0</v>
      </c>
      <c r="CA28" s="293">
        <v>3</v>
      </c>
      <c r="CB28" s="293">
        <v>7</v>
      </c>
    </row>
    <row r="29" spans="1:80" x14ac:dyDescent="0.2">
      <c r="A29" s="302"/>
      <c r="B29" s="309"/>
      <c r="C29" s="310" t="s">
        <v>317</v>
      </c>
      <c r="D29" s="311"/>
      <c r="E29" s="312">
        <v>30</v>
      </c>
      <c r="F29" s="313"/>
      <c r="G29" s="314"/>
      <c r="H29" s="315"/>
      <c r="I29" s="307"/>
      <c r="J29" s="316"/>
      <c r="K29" s="307"/>
      <c r="M29" s="308">
        <v>30</v>
      </c>
      <c r="O29" s="293"/>
    </row>
    <row r="30" spans="1:80" x14ac:dyDescent="0.2">
      <c r="A30" s="294">
        <v>9</v>
      </c>
      <c r="B30" s="295" t="s">
        <v>1703</v>
      </c>
      <c r="C30" s="296" t="s">
        <v>1704</v>
      </c>
      <c r="D30" s="297" t="s">
        <v>202</v>
      </c>
      <c r="E30" s="298">
        <v>10</v>
      </c>
      <c r="F30" s="298">
        <v>0</v>
      </c>
      <c r="G30" s="299">
        <f>E30*F30</f>
        <v>0</v>
      </c>
      <c r="H30" s="300">
        <v>0</v>
      </c>
      <c r="I30" s="301">
        <f>E30*H30</f>
        <v>0</v>
      </c>
      <c r="J30" s="300"/>
      <c r="K30" s="301">
        <f>E30*J30</f>
        <v>0</v>
      </c>
      <c r="O30" s="293">
        <v>2</v>
      </c>
      <c r="AA30" s="262">
        <v>3</v>
      </c>
      <c r="AB30" s="262">
        <v>7</v>
      </c>
      <c r="AC30" s="262">
        <v>28377670</v>
      </c>
      <c r="AZ30" s="262">
        <v>2</v>
      </c>
      <c r="BA30" s="262">
        <f>IF(AZ30=1,G30,0)</f>
        <v>0</v>
      </c>
      <c r="BB30" s="262">
        <f>IF(AZ30=2,G30,0)</f>
        <v>0</v>
      </c>
      <c r="BC30" s="262">
        <f>IF(AZ30=3,G30,0)</f>
        <v>0</v>
      </c>
      <c r="BD30" s="262">
        <f>IF(AZ30=4,G30,0)</f>
        <v>0</v>
      </c>
      <c r="BE30" s="262">
        <f>IF(AZ30=5,G30,0)</f>
        <v>0</v>
      </c>
      <c r="CA30" s="293">
        <v>3</v>
      </c>
      <c r="CB30" s="293">
        <v>7</v>
      </c>
    </row>
    <row r="31" spans="1:80" x14ac:dyDescent="0.2">
      <c r="A31" s="302"/>
      <c r="B31" s="309"/>
      <c r="C31" s="310" t="s">
        <v>367</v>
      </c>
      <c r="D31" s="311"/>
      <c r="E31" s="312">
        <v>10</v>
      </c>
      <c r="F31" s="313"/>
      <c r="G31" s="314"/>
      <c r="H31" s="315"/>
      <c r="I31" s="307"/>
      <c r="J31" s="316"/>
      <c r="K31" s="307"/>
      <c r="M31" s="308">
        <v>10</v>
      </c>
      <c r="O31" s="293"/>
    </row>
    <row r="32" spans="1:80" x14ac:dyDescent="0.2">
      <c r="A32" s="294">
        <v>10</v>
      </c>
      <c r="B32" s="295" t="s">
        <v>1705</v>
      </c>
      <c r="C32" s="296" t="s">
        <v>1706</v>
      </c>
      <c r="D32" s="297" t="s">
        <v>100</v>
      </c>
      <c r="E32" s="298">
        <v>1</v>
      </c>
      <c r="F32" s="298">
        <v>0</v>
      </c>
      <c r="G32" s="299">
        <f>E32*F32</f>
        <v>0</v>
      </c>
      <c r="H32" s="300">
        <v>0</v>
      </c>
      <c r="I32" s="301">
        <f>E32*H32</f>
        <v>0</v>
      </c>
      <c r="J32" s="300"/>
      <c r="K32" s="301">
        <f>E32*J32</f>
        <v>0</v>
      </c>
      <c r="O32" s="293">
        <v>2</v>
      </c>
      <c r="AA32" s="262">
        <v>3</v>
      </c>
      <c r="AB32" s="262">
        <v>7</v>
      </c>
      <c r="AC32" s="262" t="s">
        <v>1705</v>
      </c>
      <c r="AZ32" s="262">
        <v>2</v>
      </c>
      <c r="BA32" s="262">
        <f>IF(AZ32=1,G32,0)</f>
        <v>0</v>
      </c>
      <c r="BB32" s="262">
        <f>IF(AZ32=2,G32,0)</f>
        <v>0</v>
      </c>
      <c r="BC32" s="262">
        <f>IF(AZ32=3,G32,0)</f>
        <v>0</v>
      </c>
      <c r="BD32" s="262">
        <f>IF(AZ32=4,G32,0)</f>
        <v>0</v>
      </c>
      <c r="BE32" s="262">
        <f>IF(AZ32=5,G32,0)</f>
        <v>0</v>
      </c>
      <c r="CA32" s="293">
        <v>3</v>
      </c>
      <c r="CB32" s="293">
        <v>7</v>
      </c>
    </row>
    <row r="33" spans="1:80" x14ac:dyDescent="0.2">
      <c r="A33" s="302"/>
      <c r="B33" s="309"/>
      <c r="C33" s="310" t="s">
        <v>98</v>
      </c>
      <c r="D33" s="311"/>
      <c r="E33" s="312">
        <v>1</v>
      </c>
      <c r="F33" s="313"/>
      <c r="G33" s="314"/>
      <c r="H33" s="315"/>
      <c r="I33" s="307"/>
      <c r="J33" s="316"/>
      <c r="K33" s="307"/>
      <c r="M33" s="308">
        <v>1</v>
      </c>
      <c r="O33" s="293"/>
    </row>
    <row r="34" spans="1:80" x14ac:dyDescent="0.2">
      <c r="A34" s="317"/>
      <c r="B34" s="318" t="s">
        <v>101</v>
      </c>
      <c r="C34" s="319" t="s">
        <v>1495</v>
      </c>
      <c r="D34" s="320"/>
      <c r="E34" s="321"/>
      <c r="F34" s="322"/>
      <c r="G34" s="323">
        <f>SUM(G24:G33)</f>
        <v>0</v>
      </c>
      <c r="H34" s="324"/>
      <c r="I34" s="325">
        <f>SUM(I24:I33)</f>
        <v>2.0400000000000001E-3</v>
      </c>
      <c r="J34" s="324"/>
      <c r="K34" s="325">
        <f>SUM(K24:K33)</f>
        <v>0</v>
      </c>
      <c r="O34" s="293">
        <v>4</v>
      </c>
      <c r="BA34" s="326">
        <f>SUM(BA24:BA33)</f>
        <v>0</v>
      </c>
      <c r="BB34" s="326">
        <f>SUM(BB24:BB33)</f>
        <v>0</v>
      </c>
      <c r="BC34" s="326">
        <f>SUM(BC24:BC33)</f>
        <v>0</v>
      </c>
      <c r="BD34" s="326">
        <f>SUM(BD24:BD33)</f>
        <v>0</v>
      </c>
      <c r="BE34" s="326">
        <f>SUM(BE24:BE33)</f>
        <v>0</v>
      </c>
    </row>
    <row r="35" spans="1:80" x14ac:dyDescent="0.2">
      <c r="A35" s="283" t="s">
        <v>97</v>
      </c>
      <c r="B35" s="284" t="s">
        <v>567</v>
      </c>
      <c r="C35" s="285" t="s">
        <v>568</v>
      </c>
      <c r="D35" s="286"/>
      <c r="E35" s="287"/>
      <c r="F35" s="287"/>
      <c r="G35" s="288"/>
      <c r="H35" s="289"/>
      <c r="I35" s="290"/>
      <c r="J35" s="291"/>
      <c r="K35" s="292"/>
      <c r="O35" s="293">
        <v>1</v>
      </c>
    </row>
    <row r="36" spans="1:80" x14ac:dyDescent="0.2">
      <c r="A36" s="294">
        <v>11</v>
      </c>
      <c r="B36" s="295" t="s">
        <v>1707</v>
      </c>
      <c r="C36" s="296" t="s">
        <v>1708</v>
      </c>
      <c r="D36" s="297" t="s">
        <v>202</v>
      </c>
      <c r="E36" s="298">
        <v>34</v>
      </c>
      <c r="F36" s="298">
        <v>0</v>
      </c>
      <c r="G36" s="299">
        <f>E36*F36</f>
        <v>0</v>
      </c>
      <c r="H36" s="300">
        <v>5.1799999999999997E-3</v>
      </c>
      <c r="I36" s="301">
        <f>E36*H36</f>
        <v>0.17612</v>
      </c>
      <c r="J36" s="300">
        <v>0</v>
      </c>
      <c r="K36" s="301">
        <f>E36*J36</f>
        <v>0</v>
      </c>
      <c r="O36" s="293">
        <v>2</v>
      </c>
      <c r="AA36" s="262">
        <v>1</v>
      </c>
      <c r="AB36" s="262">
        <v>7</v>
      </c>
      <c r="AC36" s="262">
        <v>7</v>
      </c>
      <c r="AZ36" s="262">
        <v>2</v>
      </c>
      <c r="BA36" s="262">
        <f>IF(AZ36=1,G36,0)</f>
        <v>0</v>
      </c>
      <c r="BB36" s="262">
        <f>IF(AZ36=2,G36,0)</f>
        <v>0</v>
      </c>
      <c r="BC36" s="262">
        <f>IF(AZ36=3,G36,0)</f>
        <v>0</v>
      </c>
      <c r="BD36" s="262">
        <f>IF(AZ36=4,G36,0)</f>
        <v>0</v>
      </c>
      <c r="BE36" s="262">
        <f>IF(AZ36=5,G36,0)</f>
        <v>0</v>
      </c>
      <c r="CA36" s="293">
        <v>1</v>
      </c>
      <c r="CB36" s="293">
        <v>7</v>
      </c>
    </row>
    <row r="37" spans="1:80" x14ac:dyDescent="0.2">
      <c r="A37" s="302"/>
      <c r="B37" s="303"/>
      <c r="C37" s="304" t="s">
        <v>1709</v>
      </c>
      <c r="D37" s="305"/>
      <c r="E37" s="305"/>
      <c r="F37" s="305"/>
      <c r="G37" s="306"/>
      <c r="I37" s="307"/>
      <c r="K37" s="307"/>
      <c r="L37" s="308" t="s">
        <v>1709</v>
      </c>
      <c r="O37" s="293">
        <v>3</v>
      </c>
    </row>
    <row r="38" spans="1:80" x14ac:dyDescent="0.2">
      <c r="A38" s="302"/>
      <c r="B38" s="309"/>
      <c r="C38" s="310" t="s">
        <v>1699</v>
      </c>
      <c r="D38" s="311"/>
      <c r="E38" s="312">
        <v>29</v>
      </c>
      <c r="F38" s="313"/>
      <c r="G38" s="314"/>
      <c r="H38" s="315"/>
      <c r="I38" s="307"/>
      <c r="J38" s="316"/>
      <c r="K38" s="307"/>
      <c r="M38" s="308" t="s">
        <v>1699</v>
      </c>
      <c r="O38" s="293"/>
    </row>
    <row r="39" spans="1:80" x14ac:dyDescent="0.2">
      <c r="A39" s="302"/>
      <c r="B39" s="309"/>
      <c r="C39" s="310" t="s">
        <v>1700</v>
      </c>
      <c r="D39" s="311"/>
      <c r="E39" s="312">
        <v>5</v>
      </c>
      <c r="F39" s="313"/>
      <c r="G39" s="314"/>
      <c r="H39" s="315"/>
      <c r="I39" s="307"/>
      <c r="J39" s="316"/>
      <c r="K39" s="307"/>
      <c r="M39" s="308" t="s">
        <v>1700</v>
      </c>
      <c r="O39" s="293"/>
    </row>
    <row r="40" spans="1:80" x14ac:dyDescent="0.2">
      <c r="A40" s="294">
        <v>12</v>
      </c>
      <c r="B40" s="295" t="s">
        <v>1710</v>
      </c>
      <c r="C40" s="296" t="s">
        <v>1711</v>
      </c>
      <c r="D40" s="297" t="s">
        <v>265</v>
      </c>
      <c r="E40" s="298">
        <v>2</v>
      </c>
      <c r="F40" s="298">
        <v>0</v>
      </c>
      <c r="G40" s="299">
        <f>E40*F40</f>
        <v>0</v>
      </c>
      <c r="H40" s="300">
        <v>0</v>
      </c>
      <c r="I40" s="301">
        <f>E40*H40</f>
        <v>0</v>
      </c>
      <c r="J40" s="300">
        <v>0</v>
      </c>
      <c r="K40" s="301">
        <f>E40*J40</f>
        <v>0</v>
      </c>
      <c r="O40" s="293">
        <v>2</v>
      </c>
      <c r="AA40" s="262">
        <v>1</v>
      </c>
      <c r="AB40" s="262">
        <v>7</v>
      </c>
      <c r="AC40" s="262">
        <v>7</v>
      </c>
      <c r="AZ40" s="262">
        <v>2</v>
      </c>
      <c r="BA40" s="262">
        <f>IF(AZ40=1,G40,0)</f>
        <v>0</v>
      </c>
      <c r="BB40" s="262">
        <f>IF(AZ40=2,G40,0)</f>
        <v>0</v>
      </c>
      <c r="BC40" s="262">
        <f>IF(AZ40=3,G40,0)</f>
        <v>0</v>
      </c>
      <c r="BD40" s="262">
        <f>IF(AZ40=4,G40,0)</f>
        <v>0</v>
      </c>
      <c r="BE40" s="262">
        <f>IF(AZ40=5,G40,0)</f>
        <v>0</v>
      </c>
      <c r="CA40" s="293">
        <v>1</v>
      </c>
      <c r="CB40" s="293">
        <v>7</v>
      </c>
    </row>
    <row r="41" spans="1:80" x14ac:dyDescent="0.2">
      <c r="A41" s="302"/>
      <c r="B41" s="309"/>
      <c r="C41" s="310" t="s">
        <v>154</v>
      </c>
      <c r="D41" s="311"/>
      <c r="E41" s="312">
        <v>2</v>
      </c>
      <c r="F41" s="313"/>
      <c r="G41" s="314"/>
      <c r="H41" s="315"/>
      <c r="I41" s="307"/>
      <c r="J41" s="316"/>
      <c r="K41" s="307"/>
      <c r="M41" s="308">
        <v>2</v>
      </c>
      <c r="O41" s="293"/>
    </row>
    <row r="42" spans="1:80" x14ac:dyDescent="0.2">
      <c r="A42" s="294">
        <v>13</v>
      </c>
      <c r="B42" s="295" t="s">
        <v>1712</v>
      </c>
      <c r="C42" s="296" t="s">
        <v>1713</v>
      </c>
      <c r="D42" s="297" t="s">
        <v>265</v>
      </c>
      <c r="E42" s="298">
        <v>3</v>
      </c>
      <c r="F42" s="298">
        <v>0</v>
      </c>
      <c r="G42" s="299">
        <f>E42*F42</f>
        <v>0</v>
      </c>
      <c r="H42" s="300">
        <v>6.0000000000000002E-5</v>
      </c>
      <c r="I42" s="301">
        <f>E42*H42</f>
        <v>1.8000000000000001E-4</v>
      </c>
      <c r="J42" s="300">
        <v>0</v>
      </c>
      <c r="K42" s="301">
        <f>E42*J42</f>
        <v>0</v>
      </c>
      <c r="O42" s="293">
        <v>2</v>
      </c>
      <c r="AA42" s="262">
        <v>1</v>
      </c>
      <c r="AB42" s="262">
        <v>7</v>
      </c>
      <c r="AC42" s="262">
        <v>7</v>
      </c>
      <c r="AZ42" s="262">
        <v>2</v>
      </c>
      <c r="BA42" s="262">
        <f>IF(AZ42=1,G42,0)</f>
        <v>0</v>
      </c>
      <c r="BB42" s="262">
        <f>IF(AZ42=2,G42,0)</f>
        <v>0</v>
      </c>
      <c r="BC42" s="262">
        <f>IF(AZ42=3,G42,0)</f>
        <v>0</v>
      </c>
      <c r="BD42" s="262">
        <f>IF(AZ42=4,G42,0)</f>
        <v>0</v>
      </c>
      <c r="BE42" s="262">
        <f>IF(AZ42=5,G42,0)</f>
        <v>0</v>
      </c>
      <c r="CA42" s="293">
        <v>1</v>
      </c>
      <c r="CB42" s="293">
        <v>7</v>
      </c>
    </row>
    <row r="43" spans="1:80" x14ac:dyDescent="0.2">
      <c r="A43" s="302"/>
      <c r="B43" s="309"/>
      <c r="C43" s="310" t="s">
        <v>426</v>
      </c>
      <c r="D43" s="311"/>
      <c r="E43" s="312">
        <v>3</v>
      </c>
      <c r="F43" s="313"/>
      <c r="G43" s="314"/>
      <c r="H43" s="315"/>
      <c r="I43" s="307"/>
      <c r="J43" s="316"/>
      <c r="K43" s="307"/>
      <c r="M43" s="308">
        <v>3</v>
      </c>
      <c r="O43" s="293"/>
    </row>
    <row r="44" spans="1:80" x14ac:dyDescent="0.2">
      <c r="A44" s="294">
        <v>14</v>
      </c>
      <c r="B44" s="295" t="s">
        <v>1714</v>
      </c>
      <c r="C44" s="296" t="s">
        <v>1715</v>
      </c>
      <c r="D44" s="297" t="s">
        <v>265</v>
      </c>
      <c r="E44" s="298">
        <v>1</v>
      </c>
      <c r="F44" s="298">
        <v>0</v>
      </c>
      <c r="G44" s="299">
        <f>E44*F44</f>
        <v>0</v>
      </c>
      <c r="H44" s="300">
        <v>5.1999999999999995E-4</v>
      </c>
      <c r="I44" s="301">
        <f>E44*H44</f>
        <v>5.1999999999999995E-4</v>
      </c>
      <c r="J44" s="300">
        <v>0</v>
      </c>
      <c r="K44" s="301">
        <f>E44*J44</f>
        <v>0</v>
      </c>
      <c r="O44" s="293">
        <v>2</v>
      </c>
      <c r="AA44" s="262">
        <v>1</v>
      </c>
      <c r="AB44" s="262">
        <v>7</v>
      </c>
      <c r="AC44" s="262">
        <v>7</v>
      </c>
      <c r="AZ44" s="262">
        <v>2</v>
      </c>
      <c r="BA44" s="262">
        <f>IF(AZ44=1,G44,0)</f>
        <v>0</v>
      </c>
      <c r="BB44" s="262">
        <f>IF(AZ44=2,G44,0)</f>
        <v>0</v>
      </c>
      <c r="BC44" s="262">
        <f>IF(AZ44=3,G44,0)</f>
        <v>0</v>
      </c>
      <c r="BD44" s="262">
        <f>IF(AZ44=4,G44,0)</f>
        <v>0</v>
      </c>
      <c r="BE44" s="262">
        <f>IF(AZ44=5,G44,0)</f>
        <v>0</v>
      </c>
      <c r="CA44" s="293">
        <v>1</v>
      </c>
      <c r="CB44" s="293">
        <v>7</v>
      </c>
    </row>
    <row r="45" spans="1:80" x14ac:dyDescent="0.2">
      <c r="A45" s="302"/>
      <c r="B45" s="309"/>
      <c r="C45" s="310" t="s">
        <v>98</v>
      </c>
      <c r="D45" s="311"/>
      <c r="E45" s="312">
        <v>1</v>
      </c>
      <c r="F45" s="313"/>
      <c r="G45" s="314"/>
      <c r="H45" s="315"/>
      <c r="I45" s="307"/>
      <c r="J45" s="316"/>
      <c r="K45" s="307"/>
      <c r="M45" s="308">
        <v>1</v>
      </c>
      <c r="O45" s="293"/>
    </row>
    <row r="46" spans="1:80" x14ac:dyDescent="0.2">
      <c r="A46" s="294">
        <v>15</v>
      </c>
      <c r="B46" s="295" t="s">
        <v>1716</v>
      </c>
      <c r="C46" s="296" t="s">
        <v>1717</v>
      </c>
      <c r="D46" s="297" t="s">
        <v>265</v>
      </c>
      <c r="E46" s="298">
        <v>2</v>
      </c>
      <c r="F46" s="298">
        <v>0</v>
      </c>
      <c r="G46" s="299">
        <f>E46*F46</f>
        <v>0</v>
      </c>
      <c r="H46" s="300">
        <v>6.9999999999999994E-5</v>
      </c>
      <c r="I46" s="301">
        <f>E46*H46</f>
        <v>1.3999999999999999E-4</v>
      </c>
      <c r="J46" s="300">
        <v>0</v>
      </c>
      <c r="K46" s="301">
        <f>E46*J46</f>
        <v>0</v>
      </c>
      <c r="O46" s="293">
        <v>2</v>
      </c>
      <c r="AA46" s="262">
        <v>1</v>
      </c>
      <c r="AB46" s="262">
        <v>7</v>
      </c>
      <c r="AC46" s="262">
        <v>7</v>
      </c>
      <c r="AZ46" s="262">
        <v>2</v>
      </c>
      <c r="BA46" s="262">
        <f>IF(AZ46=1,G46,0)</f>
        <v>0</v>
      </c>
      <c r="BB46" s="262">
        <f>IF(AZ46=2,G46,0)</f>
        <v>0</v>
      </c>
      <c r="BC46" s="262">
        <f>IF(AZ46=3,G46,0)</f>
        <v>0</v>
      </c>
      <c r="BD46" s="262">
        <f>IF(AZ46=4,G46,0)</f>
        <v>0</v>
      </c>
      <c r="BE46" s="262">
        <f>IF(AZ46=5,G46,0)</f>
        <v>0</v>
      </c>
      <c r="CA46" s="293">
        <v>1</v>
      </c>
      <c r="CB46" s="293">
        <v>7</v>
      </c>
    </row>
    <row r="47" spans="1:80" x14ac:dyDescent="0.2">
      <c r="A47" s="302"/>
      <c r="B47" s="303"/>
      <c r="C47" s="304" t="s">
        <v>1718</v>
      </c>
      <c r="D47" s="305"/>
      <c r="E47" s="305"/>
      <c r="F47" s="305"/>
      <c r="G47" s="306"/>
      <c r="I47" s="307"/>
      <c r="K47" s="307"/>
      <c r="L47" s="308" t="s">
        <v>1718</v>
      </c>
      <c r="O47" s="293">
        <v>3</v>
      </c>
    </row>
    <row r="48" spans="1:80" x14ac:dyDescent="0.2">
      <c r="A48" s="302"/>
      <c r="B48" s="309"/>
      <c r="C48" s="310" t="s">
        <v>154</v>
      </c>
      <c r="D48" s="311"/>
      <c r="E48" s="312">
        <v>2</v>
      </c>
      <c r="F48" s="313"/>
      <c r="G48" s="314"/>
      <c r="H48" s="315"/>
      <c r="I48" s="307"/>
      <c r="J48" s="316"/>
      <c r="K48" s="307"/>
      <c r="M48" s="308">
        <v>2</v>
      </c>
      <c r="O48" s="293"/>
    </row>
    <row r="49" spans="1:80" x14ac:dyDescent="0.2">
      <c r="A49" s="294">
        <v>16</v>
      </c>
      <c r="B49" s="295" t="s">
        <v>1719</v>
      </c>
      <c r="C49" s="296" t="s">
        <v>1720</v>
      </c>
      <c r="D49" s="297" t="s">
        <v>265</v>
      </c>
      <c r="E49" s="298">
        <v>1</v>
      </c>
      <c r="F49" s="298">
        <v>0</v>
      </c>
      <c r="G49" s="299">
        <f>E49*F49</f>
        <v>0</v>
      </c>
      <c r="H49" s="300">
        <v>0</v>
      </c>
      <c r="I49" s="301">
        <f>E49*H49</f>
        <v>0</v>
      </c>
      <c r="J49" s="300">
        <v>0</v>
      </c>
      <c r="K49" s="301">
        <f>E49*J49</f>
        <v>0</v>
      </c>
      <c r="O49" s="293">
        <v>2</v>
      </c>
      <c r="AA49" s="262">
        <v>1</v>
      </c>
      <c r="AB49" s="262">
        <v>7</v>
      </c>
      <c r="AC49" s="262">
        <v>7</v>
      </c>
      <c r="AZ49" s="262">
        <v>2</v>
      </c>
      <c r="BA49" s="262">
        <f>IF(AZ49=1,G49,0)</f>
        <v>0</v>
      </c>
      <c r="BB49" s="262">
        <f>IF(AZ49=2,G49,0)</f>
        <v>0</v>
      </c>
      <c r="BC49" s="262">
        <f>IF(AZ49=3,G49,0)</f>
        <v>0</v>
      </c>
      <c r="BD49" s="262">
        <f>IF(AZ49=4,G49,0)</f>
        <v>0</v>
      </c>
      <c r="BE49" s="262">
        <f>IF(AZ49=5,G49,0)</f>
        <v>0</v>
      </c>
      <c r="CA49" s="293">
        <v>1</v>
      </c>
      <c r="CB49" s="293">
        <v>7</v>
      </c>
    </row>
    <row r="50" spans="1:80" x14ac:dyDescent="0.2">
      <c r="A50" s="302"/>
      <c r="B50" s="309"/>
      <c r="C50" s="310" t="s">
        <v>98</v>
      </c>
      <c r="D50" s="311"/>
      <c r="E50" s="312">
        <v>1</v>
      </c>
      <c r="F50" s="313"/>
      <c r="G50" s="314"/>
      <c r="H50" s="315"/>
      <c r="I50" s="307"/>
      <c r="J50" s="316"/>
      <c r="K50" s="307"/>
      <c r="M50" s="308">
        <v>1</v>
      </c>
      <c r="O50" s="293"/>
    </row>
    <row r="51" spans="1:80" x14ac:dyDescent="0.2">
      <c r="A51" s="294">
        <v>17</v>
      </c>
      <c r="B51" s="295" t="s">
        <v>1721</v>
      </c>
      <c r="C51" s="296" t="s">
        <v>1722</v>
      </c>
      <c r="D51" s="297" t="s">
        <v>202</v>
      </c>
      <c r="E51" s="298">
        <v>34</v>
      </c>
      <c r="F51" s="298">
        <v>0</v>
      </c>
      <c r="G51" s="299">
        <f>E51*F51</f>
        <v>0</v>
      </c>
      <c r="H51" s="300">
        <v>1.8000000000000001E-4</v>
      </c>
      <c r="I51" s="301">
        <f>E51*H51</f>
        <v>6.1200000000000004E-3</v>
      </c>
      <c r="J51" s="300">
        <v>0</v>
      </c>
      <c r="K51" s="301">
        <f>E51*J51</f>
        <v>0</v>
      </c>
      <c r="O51" s="293">
        <v>2</v>
      </c>
      <c r="AA51" s="262">
        <v>1</v>
      </c>
      <c r="AB51" s="262">
        <v>0</v>
      </c>
      <c r="AC51" s="262">
        <v>0</v>
      </c>
      <c r="AZ51" s="262">
        <v>2</v>
      </c>
      <c r="BA51" s="262">
        <f>IF(AZ51=1,G51,0)</f>
        <v>0</v>
      </c>
      <c r="BB51" s="262">
        <f>IF(AZ51=2,G51,0)</f>
        <v>0</v>
      </c>
      <c r="BC51" s="262">
        <f>IF(AZ51=3,G51,0)</f>
        <v>0</v>
      </c>
      <c r="BD51" s="262">
        <f>IF(AZ51=4,G51,0)</f>
        <v>0</v>
      </c>
      <c r="BE51" s="262">
        <f>IF(AZ51=5,G51,0)</f>
        <v>0</v>
      </c>
      <c r="CA51" s="293">
        <v>1</v>
      </c>
      <c r="CB51" s="293">
        <v>0</v>
      </c>
    </row>
    <row r="52" spans="1:80" x14ac:dyDescent="0.2">
      <c r="A52" s="302"/>
      <c r="B52" s="309"/>
      <c r="C52" s="310" t="s">
        <v>1699</v>
      </c>
      <c r="D52" s="311"/>
      <c r="E52" s="312">
        <v>29</v>
      </c>
      <c r="F52" s="313"/>
      <c r="G52" s="314"/>
      <c r="H52" s="315"/>
      <c r="I52" s="307"/>
      <c r="J52" s="316"/>
      <c r="K52" s="307"/>
      <c r="M52" s="308" t="s">
        <v>1699</v>
      </c>
      <c r="O52" s="293"/>
    </row>
    <row r="53" spans="1:80" x14ac:dyDescent="0.2">
      <c r="A53" s="302"/>
      <c r="B53" s="309"/>
      <c r="C53" s="310" t="s">
        <v>1700</v>
      </c>
      <c r="D53" s="311"/>
      <c r="E53" s="312">
        <v>5</v>
      </c>
      <c r="F53" s="313"/>
      <c r="G53" s="314"/>
      <c r="H53" s="315"/>
      <c r="I53" s="307"/>
      <c r="J53" s="316"/>
      <c r="K53" s="307"/>
      <c r="M53" s="308" t="s">
        <v>1700</v>
      </c>
      <c r="O53" s="293"/>
    </row>
    <row r="54" spans="1:80" x14ac:dyDescent="0.2">
      <c r="A54" s="294">
        <v>18</v>
      </c>
      <c r="B54" s="295" t="s">
        <v>1723</v>
      </c>
      <c r="C54" s="296" t="s">
        <v>1724</v>
      </c>
      <c r="D54" s="297" t="s">
        <v>202</v>
      </c>
      <c r="E54" s="298">
        <v>34</v>
      </c>
      <c r="F54" s="298">
        <v>0</v>
      </c>
      <c r="G54" s="299">
        <f>E54*F54</f>
        <v>0</v>
      </c>
      <c r="H54" s="300">
        <v>1.0000000000000001E-5</v>
      </c>
      <c r="I54" s="301">
        <f>E54*H54</f>
        <v>3.4000000000000002E-4</v>
      </c>
      <c r="J54" s="300">
        <v>0</v>
      </c>
      <c r="K54" s="301">
        <f>E54*J54</f>
        <v>0</v>
      </c>
      <c r="O54" s="293">
        <v>2</v>
      </c>
      <c r="AA54" s="262">
        <v>1</v>
      </c>
      <c r="AB54" s="262">
        <v>0</v>
      </c>
      <c r="AC54" s="262">
        <v>0</v>
      </c>
      <c r="AZ54" s="262">
        <v>2</v>
      </c>
      <c r="BA54" s="262">
        <f>IF(AZ54=1,G54,0)</f>
        <v>0</v>
      </c>
      <c r="BB54" s="262">
        <f>IF(AZ54=2,G54,0)</f>
        <v>0</v>
      </c>
      <c r="BC54" s="262">
        <f>IF(AZ54=3,G54,0)</f>
        <v>0</v>
      </c>
      <c r="BD54" s="262">
        <f>IF(AZ54=4,G54,0)</f>
        <v>0</v>
      </c>
      <c r="BE54" s="262">
        <f>IF(AZ54=5,G54,0)</f>
        <v>0</v>
      </c>
      <c r="CA54" s="293">
        <v>1</v>
      </c>
      <c r="CB54" s="293">
        <v>0</v>
      </c>
    </row>
    <row r="55" spans="1:80" x14ac:dyDescent="0.2">
      <c r="A55" s="302"/>
      <c r="B55" s="309"/>
      <c r="C55" s="310" t="s">
        <v>1699</v>
      </c>
      <c r="D55" s="311"/>
      <c r="E55" s="312">
        <v>29</v>
      </c>
      <c r="F55" s="313"/>
      <c r="G55" s="314"/>
      <c r="H55" s="315"/>
      <c r="I55" s="307"/>
      <c r="J55" s="316"/>
      <c r="K55" s="307"/>
      <c r="M55" s="308" t="s">
        <v>1699</v>
      </c>
      <c r="O55" s="293"/>
    </row>
    <row r="56" spans="1:80" x14ac:dyDescent="0.2">
      <c r="A56" s="302"/>
      <c r="B56" s="309"/>
      <c r="C56" s="310" t="s">
        <v>1700</v>
      </c>
      <c r="D56" s="311"/>
      <c r="E56" s="312">
        <v>5</v>
      </c>
      <c r="F56" s="313"/>
      <c r="G56" s="314"/>
      <c r="H56" s="315"/>
      <c r="I56" s="307"/>
      <c r="J56" s="316"/>
      <c r="K56" s="307"/>
      <c r="M56" s="308" t="s">
        <v>1700</v>
      </c>
      <c r="O56" s="293"/>
    </row>
    <row r="57" spans="1:80" x14ac:dyDescent="0.2">
      <c r="A57" s="294">
        <v>19</v>
      </c>
      <c r="B57" s="295" t="s">
        <v>1725</v>
      </c>
      <c r="C57" s="296" t="s">
        <v>1726</v>
      </c>
      <c r="D57" s="297" t="s">
        <v>265</v>
      </c>
      <c r="E57" s="298">
        <v>2</v>
      </c>
      <c r="F57" s="298">
        <v>0</v>
      </c>
      <c r="G57" s="299">
        <f>E57*F57</f>
        <v>0</v>
      </c>
      <c r="H57" s="300">
        <v>3.4000000000000002E-4</v>
      </c>
      <c r="I57" s="301">
        <f>E57*H57</f>
        <v>6.8000000000000005E-4</v>
      </c>
      <c r="J57" s="300"/>
      <c r="K57" s="301">
        <f>E57*J57</f>
        <v>0</v>
      </c>
      <c r="O57" s="293">
        <v>2</v>
      </c>
      <c r="AA57" s="262">
        <v>3</v>
      </c>
      <c r="AB57" s="262">
        <v>7</v>
      </c>
      <c r="AC57" s="262">
        <v>5511001801</v>
      </c>
      <c r="AZ57" s="262">
        <v>2</v>
      </c>
      <c r="BA57" s="262">
        <f>IF(AZ57=1,G57,0)</f>
        <v>0</v>
      </c>
      <c r="BB57" s="262">
        <f>IF(AZ57=2,G57,0)</f>
        <v>0</v>
      </c>
      <c r="BC57" s="262">
        <f>IF(AZ57=3,G57,0)</f>
        <v>0</v>
      </c>
      <c r="BD57" s="262">
        <f>IF(AZ57=4,G57,0)</f>
        <v>0</v>
      </c>
      <c r="BE57" s="262">
        <f>IF(AZ57=5,G57,0)</f>
        <v>0</v>
      </c>
      <c r="CA57" s="293">
        <v>3</v>
      </c>
      <c r="CB57" s="293">
        <v>7</v>
      </c>
    </row>
    <row r="58" spans="1:80" x14ac:dyDescent="0.2">
      <c r="A58" s="302"/>
      <c r="B58" s="303"/>
      <c r="C58" s="304" t="s">
        <v>520</v>
      </c>
      <c r="D58" s="305"/>
      <c r="E58" s="305"/>
      <c r="F58" s="305"/>
      <c r="G58" s="306"/>
      <c r="I58" s="307"/>
      <c r="K58" s="307"/>
      <c r="L58" s="308" t="s">
        <v>520</v>
      </c>
      <c r="O58" s="293">
        <v>3</v>
      </c>
    </row>
    <row r="59" spans="1:80" x14ac:dyDescent="0.2">
      <c r="A59" s="302"/>
      <c r="B59" s="309"/>
      <c r="C59" s="310" t="s">
        <v>154</v>
      </c>
      <c r="D59" s="311"/>
      <c r="E59" s="312">
        <v>2</v>
      </c>
      <c r="F59" s="313"/>
      <c r="G59" s="314"/>
      <c r="H59" s="315"/>
      <c r="I59" s="307"/>
      <c r="J59" s="316"/>
      <c r="K59" s="307"/>
      <c r="M59" s="308">
        <v>2</v>
      </c>
      <c r="O59" s="293"/>
    </row>
    <row r="60" spans="1:80" x14ac:dyDescent="0.2">
      <c r="A60" s="317"/>
      <c r="B60" s="318" t="s">
        <v>101</v>
      </c>
      <c r="C60" s="319" t="s">
        <v>569</v>
      </c>
      <c r="D60" s="320"/>
      <c r="E60" s="321"/>
      <c r="F60" s="322"/>
      <c r="G60" s="323">
        <f>SUM(G35:G59)</f>
        <v>0</v>
      </c>
      <c r="H60" s="324"/>
      <c r="I60" s="325">
        <f>SUM(I35:I59)</f>
        <v>0.18410000000000004</v>
      </c>
      <c r="J60" s="324"/>
      <c r="K60" s="325">
        <f>SUM(K35:K59)</f>
        <v>0</v>
      </c>
      <c r="O60" s="293">
        <v>4</v>
      </c>
      <c r="BA60" s="326">
        <f>SUM(BA35:BA59)</f>
        <v>0</v>
      </c>
      <c r="BB60" s="326">
        <f>SUM(BB35:BB59)</f>
        <v>0</v>
      </c>
      <c r="BC60" s="326">
        <f>SUM(BC35:BC59)</f>
        <v>0</v>
      </c>
      <c r="BD60" s="326">
        <f>SUM(BD35:BD59)</f>
        <v>0</v>
      </c>
      <c r="BE60" s="326">
        <f>SUM(BE35:BE59)</f>
        <v>0</v>
      </c>
    </row>
    <row r="61" spans="1:80" x14ac:dyDescent="0.2">
      <c r="A61" s="283" t="s">
        <v>97</v>
      </c>
      <c r="B61" s="284" t="s">
        <v>1727</v>
      </c>
      <c r="C61" s="285" t="s">
        <v>1728</v>
      </c>
      <c r="D61" s="286"/>
      <c r="E61" s="287"/>
      <c r="F61" s="287"/>
      <c r="G61" s="288"/>
      <c r="H61" s="289"/>
      <c r="I61" s="290"/>
      <c r="J61" s="291"/>
      <c r="K61" s="292"/>
      <c r="O61" s="293">
        <v>1</v>
      </c>
    </row>
    <row r="62" spans="1:80" x14ac:dyDescent="0.2">
      <c r="A62" s="294">
        <v>20</v>
      </c>
      <c r="B62" s="295" t="s">
        <v>1730</v>
      </c>
      <c r="C62" s="296" t="s">
        <v>1731</v>
      </c>
      <c r="D62" s="297" t="s">
        <v>265</v>
      </c>
      <c r="E62" s="298">
        <v>2</v>
      </c>
      <c r="F62" s="298">
        <v>0</v>
      </c>
      <c r="G62" s="299">
        <f>E62*F62</f>
        <v>0</v>
      </c>
      <c r="H62" s="300">
        <v>4.0000000000000001E-3</v>
      </c>
      <c r="I62" s="301">
        <f>E62*H62</f>
        <v>8.0000000000000002E-3</v>
      </c>
      <c r="J62" s="300">
        <v>0</v>
      </c>
      <c r="K62" s="301">
        <f>E62*J62</f>
        <v>0</v>
      </c>
      <c r="O62" s="293">
        <v>2</v>
      </c>
      <c r="AA62" s="262">
        <v>1</v>
      </c>
      <c r="AB62" s="262">
        <v>0</v>
      </c>
      <c r="AC62" s="262">
        <v>0</v>
      </c>
      <c r="AZ62" s="262">
        <v>2</v>
      </c>
      <c r="BA62" s="262">
        <f>IF(AZ62=1,G62,0)</f>
        <v>0</v>
      </c>
      <c r="BB62" s="262">
        <f>IF(AZ62=2,G62,0)</f>
        <v>0</v>
      </c>
      <c r="BC62" s="262">
        <f>IF(AZ62=3,G62,0)</f>
        <v>0</v>
      </c>
      <c r="BD62" s="262">
        <f>IF(AZ62=4,G62,0)</f>
        <v>0</v>
      </c>
      <c r="BE62" s="262">
        <f>IF(AZ62=5,G62,0)</f>
        <v>0</v>
      </c>
      <c r="CA62" s="293">
        <v>1</v>
      </c>
      <c r="CB62" s="293">
        <v>0</v>
      </c>
    </row>
    <row r="63" spans="1:80" x14ac:dyDescent="0.2">
      <c r="A63" s="302"/>
      <c r="B63" s="303"/>
      <c r="C63" s="304" t="s">
        <v>1732</v>
      </c>
      <c r="D63" s="305"/>
      <c r="E63" s="305"/>
      <c r="F63" s="305"/>
      <c r="G63" s="306"/>
      <c r="I63" s="307"/>
      <c r="K63" s="307"/>
      <c r="L63" s="308" t="s">
        <v>1732</v>
      </c>
      <c r="O63" s="293">
        <v>3</v>
      </c>
    </row>
    <row r="64" spans="1:80" x14ac:dyDescent="0.2">
      <c r="A64" s="302"/>
      <c r="B64" s="309"/>
      <c r="C64" s="310" t="s">
        <v>154</v>
      </c>
      <c r="D64" s="311"/>
      <c r="E64" s="312">
        <v>2</v>
      </c>
      <c r="F64" s="313"/>
      <c r="G64" s="314"/>
      <c r="H64" s="315"/>
      <c r="I64" s="307"/>
      <c r="J64" s="316"/>
      <c r="K64" s="307"/>
      <c r="M64" s="308">
        <v>2</v>
      </c>
      <c r="O64" s="293"/>
    </row>
    <row r="65" spans="1:80" x14ac:dyDescent="0.2">
      <c r="A65" s="317"/>
      <c r="B65" s="318" t="s">
        <v>101</v>
      </c>
      <c r="C65" s="319" t="s">
        <v>1729</v>
      </c>
      <c r="D65" s="320"/>
      <c r="E65" s="321"/>
      <c r="F65" s="322"/>
      <c r="G65" s="323">
        <f>SUM(G61:G64)</f>
        <v>0</v>
      </c>
      <c r="H65" s="324"/>
      <c r="I65" s="325">
        <f>SUM(I61:I64)</f>
        <v>8.0000000000000002E-3</v>
      </c>
      <c r="J65" s="324"/>
      <c r="K65" s="325">
        <f>SUM(K61:K64)</f>
        <v>0</v>
      </c>
      <c r="O65" s="293">
        <v>4</v>
      </c>
      <c r="BA65" s="326">
        <f>SUM(BA61:BA64)</f>
        <v>0</v>
      </c>
      <c r="BB65" s="326">
        <f>SUM(BB61:BB64)</f>
        <v>0</v>
      </c>
      <c r="BC65" s="326">
        <f>SUM(BC61:BC64)</f>
        <v>0</v>
      </c>
      <c r="BD65" s="326">
        <f>SUM(BD61:BD64)</f>
        <v>0</v>
      </c>
      <c r="BE65" s="326">
        <f>SUM(BE61:BE64)</f>
        <v>0</v>
      </c>
    </row>
    <row r="66" spans="1:80" x14ac:dyDescent="0.2">
      <c r="A66" s="283" t="s">
        <v>97</v>
      </c>
      <c r="B66" s="284" t="s">
        <v>266</v>
      </c>
      <c r="C66" s="285" t="s">
        <v>267</v>
      </c>
      <c r="D66" s="286"/>
      <c r="E66" s="287"/>
      <c r="F66" s="287"/>
      <c r="G66" s="288"/>
      <c r="H66" s="289"/>
      <c r="I66" s="290"/>
      <c r="J66" s="291"/>
      <c r="K66" s="292"/>
      <c r="O66" s="293">
        <v>1</v>
      </c>
    </row>
    <row r="67" spans="1:80" ht="22.5" x14ac:dyDescent="0.2">
      <c r="A67" s="294">
        <v>21</v>
      </c>
      <c r="B67" s="295" t="s">
        <v>269</v>
      </c>
      <c r="C67" s="296" t="s">
        <v>270</v>
      </c>
      <c r="D67" s="297" t="s">
        <v>227</v>
      </c>
      <c r="E67" s="298">
        <v>0.1236</v>
      </c>
      <c r="F67" s="298">
        <v>0</v>
      </c>
      <c r="G67" s="299">
        <f>E67*F67</f>
        <v>0</v>
      </c>
      <c r="H67" s="300">
        <v>0</v>
      </c>
      <c r="I67" s="301">
        <f>E67*H67</f>
        <v>0</v>
      </c>
      <c r="J67" s="300"/>
      <c r="K67" s="301">
        <f>E67*J67</f>
        <v>0</v>
      </c>
      <c r="O67" s="293">
        <v>2</v>
      </c>
      <c r="AA67" s="262">
        <v>8</v>
      </c>
      <c r="AB67" s="262">
        <v>0</v>
      </c>
      <c r="AC67" s="262">
        <v>3</v>
      </c>
      <c r="AZ67" s="262">
        <v>1</v>
      </c>
      <c r="BA67" s="262">
        <f>IF(AZ67=1,G67,0)</f>
        <v>0</v>
      </c>
      <c r="BB67" s="262">
        <f>IF(AZ67=2,G67,0)</f>
        <v>0</v>
      </c>
      <c r="BC67" s="262">
        <f>IF(AZ67=3,G67,0)</f>
        <v>0</v>
      </c>
      <c r="BD67" s="262">
        <f>IF(AZ67=4,G67,0)</f>
        <v>0</v>
      </c>
      <c r="BE67" s="262">
        <f>IF(AZ67=5,G67,0)</f>
        <v>0</v>
      </c>
      <c r="CA67" s="293">
        <v>8</v>
      </c>
      <c r="CB67" s="293">
        <v>0</v>
      </c>
    </row>
    <row r="68" spans="1:80" x14ac:dyDescent="0.2">
      <c r="A68" s="302"/>
      <c r="B68" s="303"/>
      <c r="C68" s="304" t="s">
        <v>234</v>
      </c>
      <c r="D68" s="305"/>
      <c r="E68" s="305"/>
      <c r="F68" s="305"/>
      <c r="G68" s="306"/>
      <c r="I68" s="307"/>
      <c r="K68" s="307"/>
      <c r="L68" s="308" t="s">
        <v>234</v>
      </c>
      <c r="O68" s="293">
        <v>3</v>
      </c>
    </row>
    <row r="69" spans="1:80" x14ac:dyDescent="0.2">
      <c r="A69" s="302"/>
      <c r="B69" s="303"/>
      <c r="C69" s="304"/>
      <c r="D69" s="305"/>
      <c r="E69" s="305"/>
      <c r="F69" s="305"/>
      <c r="G69" s="306"/>
      <c r="I69" s="307"/>
      <c r="K69" s="307"/>
      <c r="L69" s="308"/>
      <c r="O69" s="293">
        <v>3</v>
      </c>
    </row>
    <row r="70" spans="1:80" ht="22.5" x14ac:dyDescent="0.2">
      <c r="A70" s="302"/>
      <c r="B70" s="303"/>
      <c r="C70" s="304" t="s">
        <v>271</v>
      </c>
      <c r="D70" s="305"/>
      <c r="E70" s="305"/>
      <c r="F70" s="305"/>
      <c r="G70" s="306"/>
      <c r="I70" s="307"/>
      <c r="K70" s="307"/>
      <c r="L70" s="308" t="s">
        <v>271</v>
      </c>
      <c r="O70" s="293">
        <v>3</v>
      </c>
    </row>
    <row r="71" spans="1:80" x14ac:dyDescent="0.2">
      <c r="A71" s="317"/>
      <c r="B71" s="318" t="s">
        <v>101</v>
      </c>
      <c r="C71" s="319" t="s">
        <v>268</v>
      </c>
      <c r="D71" s="320"/>
      <c r="E71" s="321"/>
      <c r="F71" s="322"/>
      <c r="G71" s="323">
        <f>SUM(G66:G70)</f>
        <v>0</v>
      </c>
      <c r="H71" s="324"/>
      <c r="I71" s="325">
        <f>SUM(I66:I70)</f>
        <v>0</v>
      </c>
      <c r="J71" s="324"/>
      <c r="K71" s="325">
        <f>SUM(K66:K70)</f>
        <v>0</v>
      </c>
      <c r="O71" s="293">
        <v>4</v>
      </c>
      <c r="BA71" s="326">
        <f>SUM(BA66:BA70)</f>
        <v>0</v>
      </c>
      <c r="BB71" s="326">
        <f>SUM(BB66:BB70)</f>
        <v>0</v>
      </c>
      <c r="BC71" s="326">
        <f>SUM(BC66:BC70)</f>
        <v>0</v>
      </c>
      <c r="BD71" s="326">
        <f>SUM(BD66:BD70)</f>
        <v>0</v>
      </c>
      <c r="BE71" s="326">
        <f>SUM(BE66:BE70)</f>
        <v>0</v>
      </c>
    </row>
    <row r="72" spans="1:80" x14ac:dyDescent="0.2">
      <c r="E72" s="262"/>
    </row>
    <row r="73" spans="1:80" x14ac:dyDescent="0.2">
      <c r="E73" s="262"/>
    </row>
    <row r="74" spans="1:80" x14ac:dyDescent="0.2">
      <c r="E74" s="262"/>
    </row>
    <row r="75" spans="1:80" x14ac:dyDescent="0.2">
      <c r="E75" s="262"/>
    </row>
    <row r="76" spans="1:80" x14ac:dyDescent="0.2">
      <c r="E76" s="262"/>
    </row>
    <row r="77" spans="1:80" x14ac:dyDescent="0.2">
      <c r="E77" s="262"/>
    </row>
    <row r="78" spans="1:80" x14ac:dyDescent="0.2">
      <c r="E78" s="262"/>
    </row>
    <row r="79" spans="1:80" x14ac:dyDescent="0.2">
      <c r="E79" s="262"/>
    </row>
    <row r="80" spans="1:80"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E87" s="262"/>
    </row>
    <row r="88" spans="1:7" x14ac:dyDescent="0.2">
      <c r="E88" s="262"/>
    </row>
    <row r="89" spans="1:7" x14ac:dyDescent="0.2">
      <c r="E89" s="262"/>
    </row>
    <row r="90" spans="1:7" x14ac:dyDescent="0.2">
      <c r="E90" s="262"/>
    </row>
    <row r="91" spans="1:7" x14ac:dyDescent="0.2">
      <c r="E91" s="262"/>
    </row>
    <row r="92" spans="1:7" x14ac:dyDescent="0.2">
      <c r="E92" s="262"/>
    </row>
    <row r="93" spans="1:7" x14ac:dyDescent="0.2">
      <c r="E93" s="262"/>
    </row>
    <row r="94" spans="1:7" x14ac:dyDescent="0.2">
      <c r="E94" s="262"/>
    </row>
    <row r="95" spans="1:7" x14ac:dyDescent="0.2">
      <c r="A95" s="316"/>
      <c r="B95" s="316"/>
      <c r="C95" s="316"/>
      <c r="D95" s="316"/>
      <c r="E95" s="316"/>
      <c r="F95" s="316"/>
      <c r="G95" s="316"/>
    </row>
    <row r="96" spans="1:7" x14ac:dyDescent="0.2">
      <c r="A96" s="316"/>
      <c r="B96" s="316"/>
      <c r="C96" s="316"/>
      <c r="D96" s="316"/>
      <c r="E96" s="316"/>
      <c r="F96" s="316"/>
      <c r="G96" s="316"/>
    </row>
    <row r="97" spans="1:7" x14ac:dyDescent="0.2">
      <c r="A97" s="316"/>
      <c r="B97" s="316"/>
      <c r="C97" s="316"/>
      <c r="D97" s="316"/>
      <c r="E97" s="316"/>
      <c r="F97" s="316"/>
      <c r="G97" s="316"/>
    </row>
    <row r="98" spans="1:7" x14ac:dyDescent="0.2">
      <c r="A98" s="316"/>
      <c r="B98" s="316"/>
      <c r="C98" s="316"/>
      <c r="D98" s="316"/>
      <c r="E98" s="316"/>
      <c r="F98" s="316"/>
      <c r="G98" s="316"/>
    </row>
    <row r="99" spans="1:7" x14ac:dyDescent="0.2">
      <c r="E99" s="262"/>
    </row>
    <row r="100" spans="1:7" x14ac:dyDescent="0.2">
      <c r="E100" s="262"/>
    </row>
    <row r="101" spans="1:7" x14ac:dyDescent="0.2">
      <c r="E101" s="262"/>
    </row>
    <row r="102" spans="1:7" x14ac:dyDescent="0.2">
      <c r="E102" s="262"/>
    </row>
    <row r="103" spans="1:7" x14ac:dyDescent="0.2">
      <c r="E103" s="262"/>
    </row>
    <row r="104" spans="1:7" x14ac:dyDescent="0.2">
      <c r="E104" s="262"/>
    </row>
    <row r="105" spans="1:7" x14ac:dyDescent="0.2">
      <c r="E105" s="262"/>
    </row>
    <row r="106" spans="1:7" x14ac:dyDescent="0.2">
      <c r="E106" s="262"/>
    </row>
    <row r="107" spans="1:7" x14ac:dyDescent="0.2">
      <c r="E107" s="262"/>
    </row>
    <row r="108" spans="1:7" x14ac:dyDescent="0.2">
      <c r="E108" s="262"/>
    </row>
    <row r="109" spans="1:7" x14ac:dyDescent="0.2">
      <c r="E109" s="262"/>
    </row>
    <row r="110" spans="1:7" x14ac:dyDescent="0.2">
      <c r="E110" s="262"/>
    </row>
    <row r="111" spans="1:7" x14ac:dyDescent="0.2">
      <c r="E111" s="262"/>
    </row>
    <row r="112" spans="1:7" x14ac:dyDescent="0.2">
      <c r="E112" s="262"/>
    </row>
    <row r="113" spans="5:5" x14ac:dyDescent="0.2">
      <c r="E113" s="262"/>
    </row>
    <row r="114" spans="5:5" x14ac:dyDescent="0.2">
      <c r="E114" s="262"/>
    </row>
    <row r="115" spans="5:5" x14ac:dyDescent="0.2">
      <c r="E115" s="262"/>
    </row>
    <row r="116" spans="5:5" x14ac:dyDescent="0.2">
      <c r="E116" s="262"/>
    </row>
    <row r="117" spans="5:5" x14ac:dyDescent="0.2">
      <c r="E117" s="262"/>
    </row>
    <row r="118" spans="5:5" x14ac:dyDescent="0.2">
      <c r="E118" s="262"/>
    </row>
    <row r="119" spans="5:5" x14ac:dyDescent="0.2">
      <c r="E119" s="262"/>
    </row>
    <row r="120" spans="5:5" x14ac:dyDescent="0.2">
      <c r="E120" s="262"/>
    </row>
    <row r="121" spans="5:5" x14ac:dyDescent="0.2">
      <c r="E121" s="262"/>
    </row>
    <row r="122" spans="5:5" x14ac:dyDescent="0.2">
      <c r="E122" s="262"/>
    </row>
    <row r="123" spans="5:5" x14ac:dyDescent="0.2">
      <c r="E123" s="262"/>
    </row>
    <row r="124" spans="5:5" x14ac:dyDescent="0.2">
      <c r="E124" s="262"/>
    </row>
    <row r="125" spans="5:5" x14ac:dyDescent="0.2">
      <c r="E125" s="262"/>
    </row>
    <row r="126" spans="5:5" x14ac:dyDescent="0.2">
      <c r="E126" s="262"/>
    </row>
    <row r="127" spans="5:5" x14ac:dyDescent="0.2">
      <c r="E127" s="262"/>
    </row>
    <row r="128" spans="5:5" x14ac:dyDescent="0.2">
      <c r="E128" s="262"/>
    </row>
    <row r="129" spans="1:7" x14ac:dyDescent="0.2">
      <c r="E129" s="262"/>
    </row>
    <row r="130" spans="1:7" x14ac:dyDescent="0.2">
      <c r="A130" s="327"/>
      <c r="B130" s="327"/>
    </row>
    <row r="131" spans="1:7" x14ac:dyDescent="0.2">
      <c r="A131" s="316"/>
      <c r="B131" s="316"/>
      <c r="C131" s="328"/>
      <c r="D131" s="328"/>
      <c r="E131" s="329"/>
      <c r="F131" s="328"/>
      <c r="G131" s="330"/>
    </row>
    <row r="132" spans="1:7" x14ac:dyDescent="0.2">
      <c r="A132" s="331"/>
      <c r="B132" s="331"/>
      <c r="C132" s="316"/>
      <c r="D132" s="316"/>
      <c r="E132" s="332"/>
      <c r="F132" s="316"/>
      <c r="G132" s="316"/>
    </row>
    <row r="133" spans="1:7" x14ac:dyDescent="0.2">
      <c r="A133" s="316"/>
      <c r="B133" s="316"/>
      <c r="C133" s="316"/>
      <c r="D133" s="316"/>
      <c r="E133" s="332"/>
      <c r="F133" s="316"/>
      <c r="G133" s="316"/>
    </row>
    <row r="134" spans="1:7" x14ac:dyDescent="0.2">
      <c r="A134" s="316"/>
      <c r="B134" s="316"/>
      <c r="C134" s="316"/>
      <c r="D134" s="316"/>
      <c r="E134" s="332"/>
      <c r="F134" s="316"/>
      <c r="G134" s="316"/>
    </row>
    <row r="135" spans="1:7" x14ac:dyDescent="0.2">
      <c r="A135" s="316"/>
      <c r="B135" s="316"/>
      <c r="C135" s="316"/>
      <c r="D135" s="316"/>
      <c r="E135" s="332"/>
      <c r="F135" s="316"/>
      <c r="G135" s="316"/>
    </row>
    <row r="136" spans="1:7" x14ac:dyDescent="0.2">
      <c r="A136" s="316"/>
      <c r="B136" s="316"/>
      <c r="C136" s="316"/>
      <c r="D136" s="316"/>
      <c r="E136" s="332"/>
      <c r="F136" s="316"/>
      <c r="G136" s="316"/>
    </row>
    <row r="137" spans="1:7" x14ac:dyDescent="0.2">
      <c r="A137" s="316"/>
      <c r="B137" s="316"/>
      <c r="C137" s="316"/>
      <c r="D137" s="316"/>
      <c r="E137" s="332"/>
      <c r="F137" s="316"/>
      <c r="G137" s="316"/>
    </row>
    <row r="138" spans="1:7" x14ac:dyDescent="0.2">
      <c r="A138" s="316"/>
      <c r="B138" s="316"/>
      <c r="C138" s="316"/>
      <c r="D138" s="316"/>
      <c r="E138" s="332"/>
      <c r="F138" s="316"/>
      <c r="G138" s="316"/>
    </row>
    <row r="139" spans="1:7" x14ac:dyDescent="0.2">
      <c r="A139" s="316"/>
      <c r="B139" s="316"/>
      <c r="C139" s="316"/>
      <c r="D139" s="316"/>
      <c r="E139" s="332"/>
      <c r="F139" s="316"/>
      <c r="G139" s="316"/>
    </row>
    <row r="140" spans="1:7" x14ac:dyDescent="0.2">
      <c r="A140" s="316"/>
      <c r="B140" s="316"/>
      <c r="C140" s="316"/>
      <c r="D140" s="316"/>
      <c r="E140" s="332"/>
      <c r="F140" s="316"/>
      <c r="G140" s="316"/>
    </row>
    <row r="141" spans="1:7" x14ac:dyDescent="0.2">
      <c r="A141" s="316"/>
      <c r="B141" s="316"/>
      <c r="C141" s="316"/>
      <c r="D141" s="316"/>
      <c r="E141" s="332"/>
      <c r="F141" s="316"/>
      <c r="G141" s="316"/>
    </row>
    <row r="142" spans="1:7" x14ac:dyDescent="0.2">
      <c r="A142" s="316"/>
      <c r="B142" s="316"/>
      <c r="C142" s="316"/>
      <c r="D142" s="316"/>
      <c r="E142" s="332"/>
      <c r="F142" s="316"/>
      <c r="G142" s="316"/>
    </row>
    <row r="143" spans="1:7" x14ac:dyDescent="0.2">
      <c r="A143" s="316"/>
      <c r="B143" s="316"/>
      <c r="C143" s="316"/>
      <c r="D143" s="316"/>
      <c r="E143" s="332"/>
      <c r="F143" s="316"/>
      <c r="G143" s="316"/>
    </row>
    <row r="144" spans="1:7" x14ac:dyDescent="0.2">
      <c r="A144" s="316"/>
      <c r="B144" s="316"/>
      <c r="C144" s="316"/>
      <c r="D144" s="316"/>
      <c r="E144" s="332"/>
      <c r="F144" s="316"/>
      <c r="G144" s="316"/>
    </row>
  </sheetData>
  <mergeCells count="34">
    <mergeCell ref="C68:G68"/>
    <mergeCell ref="C69:G69"/>
    <mergeCell ref="C70:G70"/>
    <mergeCell ref="C59:D59"/>
    <mergeCell ref="C63:G63"/>
    <mergeCell ref="C64:D64"/>
    <mergeCell ref="C50:D50"/>
    <mergeCell ref="C52:D52"/>
    <mergeCell ref="C53:D53"/>
    <mergeCell ref="C55:D55"/>
    <mergeCell ref="C56:D56"/>
    <mergeCell ref="C58:G58"/>
    <mergeCell ref="C37:G37"/>
    <mergeCell ref="C38:D38"/>
    <mergeCell ref="C39:D39"/>
    <mergeCell ref="C41:D41"/>
    <mergeCell ref="C43:D43"/>
    <mergeCell ref="C45:D45"/>
    <mergeCell ref="C47:G47"/>
    <mergeCell ref="C48:D48"/>
    <mergeCell ref="C26:D26"/>
    <mergeCell ref="C27:D27"/>
    <mergeCell ref="C29:D29"/>
    <mergeCell ref="C31:D31"/>
    <mergeCell ref="C33:D33"/>
    <mergeCell ref="C13:D13"/>
    <mergeCell ref="C15:D15"/>
    <mergeCell ref="C17:D17"/>
    <mergeCell ref="C19:D19"/>
    <mergeCell ref="A1:G1"/>
    <mergeCell ref="A3:B3"/>
    <mergeCell ref="A4:B4"/>
    <mergeCell ref="E4:G4"/>
    <mergeCell ref="C9:D9"/>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1734</v>
      </c>
      <c r="D2" s="106" t="s">
        <v>1735</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1351</v>
      </c>
      <c r="B5" s="119"/>
      <c r="C5" s="120" t="s">
        <v>1352</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'S05 05-03 Rek'!E13</f>
        <v>0</v>
      </c>
      <c r="D15" s="161" t="str">
        <f>'S05 05-03 Rek'!A18</f>
        <v>Ztížené výrobní podmínky</v>
      </c>
      <c r="E15" s="162"/>
      <c r="F15" s="163"/>
      <c r="G15" s="160">
        <f>'S05 05-03 Rek'!I18</f>
        <v>0</v>
      </c>
    </row>
    <row r="16" spans="1:57" ht="15.95" customHeight="1" x14ac:dyDescent="0.2">
      <c r="A16" s="158" t="s">
        <v>52</v>
      </c>
      <c r="B16" s="159" t="s">
        <v>53</v>
      </c>
      <c r="C16" s="160">
        <f>'S05 05-03 Rek'!F13</f>
        <v>0</v>
      </c>
      <c r="D16" s="110" t="str">
        <f>'S05 05-03 Rek'!A19</f>
        <v>Oborová přirážka</v>
      </c>
      <c r="E16" s="164"/>
      <c r="F16" s="165"/>
      <c r="G16" s="160">
        <f>'S05 05-03 Rek'!I19</f>
        <v>0</v>
      </c>
    </row>
    <row r="17" spans="1:7" ht="15.95" customHeight="1" x14ac:dyDescent="0.2">
      <c r="A17" s="158" t="s">
        <v>54</v>
      </c>
      <c r="B17" s="159" t="s">
        <v>55</v>
      </c>
      <c r="C17" s="160">
        <f>'S05 05-03 Rek'!H13</f>
        <v>0</v>
      </c>
      <c r="D17" s="110" t="str">
        <f>'S05 05-03 Rek'!A20</f>
        <v>Přesun stavebních kapacit</v>
      </c>
      <c r="E17" s="164"/>
      <c r="F17" s="165"/>
      <c r="G17" s="160">
        <f>'S05 05-03 Rek'!I20</f>
        <v>0</v>
      </c>
    </row>
    <row r="18" spans="1:7" ht="15.95" customHeight="1" x14ac:dyDescent="0.2">
      <c r="A18" s="166" t="s">
        <v>56</v>
      </c>
      <c r="B18" s="167" t="s">
        <v>57</v>
      </c>
      <c r="C18" s="160">
        <f>'S05 05-03 Rek'!G13</f>
        <v>0</v>
      </c>
      <c r="D18" s="110" t="str">
        <f>'S05 05-03 Rek'!A21</f>
        <v>Mimostaveništní doprava</v>
      </c>
      <c r="E18" s="164"/>
      <c r="F18" s="165"/>
      <c r="G18" s="160">
        <f>'S05 05-03 Rek'!I21</f>
        <v>0</v>
      </c>
    </row>
    <row r="19" spans="1:7" ht="15.95" customHeight="1" x14ac:dyDescent="0.2">
      <c r="A19" s="168" t="s">
        <v>58</v>
      </c>
      <c r="B19" s="159"/>
      <c r="C19" s="160">
        <f>SUM(C15:C18)</f>
        <v>0</v>
      </c>
      <c r="D19" s="110" t="str">
        <f>'S05 05-03 Rek'!A22</f>
        <v>Zařízení staveniště</v>
      </c>
      <c r="E19" s="164"/>
      <c r="F19" s="165"/>
      <c r="G19" s="160">
        <f>'S05 05-03 Rek'!I22</f>
        <v>0</v>
      </c>
    </row>
    <row r="20" spans="1:7" ht="15.95" customHeight="1" x14ac:dyDescent="0.2">
      <c r="A20" s="168"/>
      <c r="B20" s="159"/>
      <c r="C20" s="160"/>
      <c r="D20" s="110" t="str">
        <f>'S05 05-03 Rek'!A23</f>
        <v>Provoz investora</v>
      </c>
      <c r="E20" s="164"/>
      <c r="F20" s="165"/>
      <c r="G20" s="160">
        <f>'S05 05-03 Rek'!I23</f>
        <v>0</v>
      </c>
    </row>
    <row r="21" spans="1:7" ht="15.95" customHeight="1" x14ac:dyDescent="0.2">
      <c r="A21" s="168" t="s">
        <v>29</v>
      </c>
      <c r="B21" s="159"/>
      <c r="C21" s="160">
        <f>'S05 05-03 Rek'!I13</f>
        <v>0</v>
      </c>
      <c r="D21" s="110" t="str">
        <f>'S05 05-03 Rek'!A24</f>
        <v>Kompletační činnost (IČD)</v>
      </c>
      <c r="E21" s="164"/>
      <c r="F21" s="165"/>
      <c r="G21" s="160">
        <f>'S05 05-03 Rek'!I24</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'S05 05-03 Rek'!H26</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6"/>
  <dimension ref="A1:BE77"/>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1734</v>
      </c>
      <c r="I1" s="213"/>
    </row>
    <row r="2" spans="1:57" ht="13.5" thickBot="1" x14ac:dyDescent="0.25">
      <c r="A2" s="214" t="s">
        <v>76</v>
      </c>
      <c r="B2" s="215"/>
      <c r="C2" s="216" t="s">
        <v>1353</v>
      </c>
      <c r="D2" s="217"/>
      <c r="E2" s="218"/>
      <c r="F2" s="217"/>
      <c r="G2" s="219" t="s">
        <v>1735</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'S05 05-03 Pol'!B7</f>
        <v>61</v>
      </c>
      <c r="B7" s="70" t="str">
        <f>'S05 05-03 Pol'!C7</f>
        <v>Upravy povrchů vnitřní</v>
      </c>
      <c r="D7" s="231"/>
      <c r="E7" s="334">
        <f>'S05 05-03 Pol'!BA10</f>
        <v>0</v>
      </c>
      <c r="F7" s="335">
        <f>'S05 05-03 Pol'!BB10</f>
        <v>0</v>
      </c>
      <c r="G7" s="335">
        <f>'S05 05-03 Pol'!BC10</f>
        <v>0</v>
      </c>
      <c r="H7" s="335">
        <f>'S05 05-03 Pol'!BD10</f>
        <v>0</v>
      </c>
      <c r="I7" s="336">
        <f>'S05 05-03 Pol'!BE10</f>
        <v>0</v>
      </c>
    </row>
    <row r="8" spans="1:57" s="138" customFormat="1" x14ac:dyDescent="0.2">
      <c r="A8" s="333" t="str">
        <f>'S05 05-03 Pol'!B11</f>
        <v>97</v>
      </c>
      <c r="B8" s="70" t="str">
        <f>'S05 05-03 Pol'!C11</f>
        <v>Prorážení otvorů</v>
      </c>
      <c r="D8" s="231"/>
      <c r="E8" s="334">
        <f>'S05 05-03 Pol'!BA19</f>
        <v>0</v>
      </c>
      <c r="F8" s="335">
        <f>'S05 05-03 Pol'!BB19</f>
        <v>0</v>
      </c>
      <c r="G8" s="335">
        <f>'S05 05-03 Pol'!BC19</f>
        <v>0</v>
      </c>
      <c r="H8" s="335">
        <f>'S05 05-03 Pol'!BD19</f>
        <v>0</v>
      </c>
      <c r="I8" s="336">
        <f>'S05 05-03 Pol'!BE19</f>
        <v>0</v>
      </c>
    </row>
    <row r="9" spans="1:57" s="138" customFormat="1" x14ac:dyDescent="0.2">
      <c r="A9" s="333" t="str">
        <f>'S05 05-03 Pol'!B20</f>
        <v>99</v>
      </c>
      <c r="B9" s="70" t="str">
        <f>'S05 05-03 Pol'!C20</f>
        <v>Staveništní přesun hmot</v>
      </c>
      <c r="D9" s="231"/>
      <c r="E9" s="334">
        <f>'S05 05-03 Pol'!BA22</f>
        <v>0</v>
      </c>
      <c r="F9" s="335">
        <f>'S05 05-03 Pol'!BB22</f>
        <v>0</v>
      </c>
      <c r="G9" s="335">
        <f>'S05 05-03 Pol'!BC22</f>
        <v>0</v>
      </c>
      <c r="H9" s="335">
        <f>'S05 05-03 Pol'!BD22</f>
        <v>0</v>
      </c>
      <c r="I9" s="336">
        <f>'S05 05-03 Pol'!BE22</f>
        <v>0</v>
      </c>
    </row>
    <row r="10" spans="1:57" s="138" customFormat="1" x14ac:dyDescent="0.2">
      <c r="A10" s="333" t="str">
        <f>'S05 05-03 Pol'!B23</f>
        <v>M21</v>
      </c>
      <c r="B10" s="70" t="str">
        <f>'S05 05-03 Pol'!C23</f>
        <v>Elektromontáže</v>
      </c>
      <c r="D10" s="231"/>
      <c r="E10" s="334">
        <f>'S05 05-03 Pol'!BA174</f>
        <v>0</v>
      </c>
      <c r="F10" s="335">
        <f>'S05 05-03 Pol'!BB174</f>
        <v>0</v>
      </c>
      <c r="G10" s="335">
        <f>'S05 05-03 Pol'!BC174</f>
        <v>0</v>
      </c>
      <c r="H10" s="335">
        <f>'S05 05-03 Pol'!BD174</f>
        <v>0</v>
      </c>
      <c r="I10" s="336">
        <f>'S05 05-03 Pol'!BE174</f>
        <v>0</v>
      </c>
    </row>
    <row r="11" spans="1:57" s="138" customFormat="1" x14ac:dyDescent="0.2">
      <c r="A11" s="333" t="str">
        <f>'S05 05-03 Pol'!B175</f>
        <v>M22</v>
      </c>
      <c r="B11" s="70" t="str">
        <f>'S05 05-03 Pol'!C175</f>
        <v>Montáž sdělovací a zabezp. techniky</v>
      </c>
      <c r="D11" s="231"/>
      <c r="E11" s="334">
        <f>'S05 05-03 Pol'!BA236</f>
        <v>0</v>
      </c>
      <c r="F11" s="335">
        <f>'S05 05-03 Pol'!BB236</f>
        <v>0</v>
      </c>
      <c r="G11" s="335">
        <f>'S05 05-03 Pol'!BC236</f>
        <v>0</v>
      </c>
      <c r="H11" s="335">
        <f>'S05 05-03 Pol'!BD236</f>
        <v>0</v>
      </c>
      <c r="I11" s="336">
        <f>'S05 05-03 Pol'!BE236</f>
        <v>0</v>
      </c>
    </row>
    <row r="12" spans="1:57" s="138" customFormat="1" ht="13.5" thickBot="1" x14ac:dyDescent="0.25">
      <c r="A12" s="333" t="str">
        <f>'S05 05-03 Pol'!B237</f>
        <v>D96</v>
      </c>
      <c r="B12" s="70" t="str">
        <f>'S05 05-03 Pol'!C237</f>
        <v>Přesuny suti a vybouraných hmot</v>
      </c>
      <c r="D12" s="231"/>
      <c r="E12" s="334">
        <f>'S05 05-03 Pol'!BA242</f>
        <v>0</v>
      </c>
      <c r="F12" s="335">
        <f>'S05 05-03 Pol'!BB242</f>
        <v>0</v>
      </c>
      <c r="G12" s="335">
        <f>'S05 05-03 Pol'!BC242</f>
        <v>0</v>
      </c>
      <c r="H12" s="335">
        <f>'S05 05-03 Pol'!BD242</f>
        <v>0</v>
      </c>
      <c r="I12" s="336">
        <f>'S05 05-03 Pol'!BE242</f>
        <v>0</v>
      </c>
    </row>
    <row r="13" spans="1:57" s="14" customFormat="1" ht="13.5" thickBot="1" x14ac:dyDescent="0.25">
      <c r="A13" s="232"/>
      <c r="B13" s="233" t="s">
        <v>79</v>
      </c>
      <c r="C13" s="233"/>
      <c r="D13" s="234"/>
      <c r="E13" s="235">
        <f>SUM(E7:E12)</f>
        <v>0</v>
      </c>
      <c r="F13" s="236">
        <f>SUM(F7:F12)</f>
        <v>0</v>
      </c>
      <c r="G13" s="236">
        <f>SUM(G7:G12)</f>
        <v>0</v>
      </c>
      <c r="H13" s="236">
        <f>SUM(H7:H12)</f>
        <v>0</v>
      </c>
      <c r="I13" s="237">
        <f>SUM(I7:I12)</f>
        <v>0</v>
      </c>
    </row>
    <row r="14" spans="1:57" x14ac:dyDescent="0.2">
      <c r="A14" s="138"/>
      <c r="B14" s="138"/>
      <c r="C14" s="138"/>
      <c r="D14" s="138"/>
      <c r="E14" s="138"/>
      <c r="F14" s="138"/>
      <c r="G14" s="138"/>
      <c r="H14" s="138"/>
      <c r="I14" s="138"/>
    </row>
    <row r="15" spans="1:57" ht="19.5" customHeight="1" x14ac:dyDescent="0.25">
      <c r="A15" s="223" t="s">
        <v>80</v>
      </c>
      <c r="B15" s="223"/>
      <c r="C15" s="223"/>
      <c r="D15" s="223"/>
      <c r="E15" s="223"/>
      <c r="F15" s="223"/>
      <c r="G15" s="238"/>
      <c r="H15" s="223"/>
      <c r="I15" s="223"/>
      <c r="BA15" s="144"/>
      <c r="BB15" s="144"/>
      <c r="BC15" s="144"/>
      <c r="BD15" s="144"/>
      <c r="BE15" s="144"/>
    </row>
    <row r="16" spans="1:57" ht="13.5" thickBot="1" x14ac:dyDescent="0.25"/>
    <row r="17" spans="1:53" x14ac:dyDescent="0.2">
      <c r="A17" s="176" t="s">
        <v>81</v>
      </c>
      <c r="B17" s="177"/>
      <c r="C17" s="177"/>
      <c r="D17" s="239"/>
      <c r="E17" s="240" t="s">
        <v>82</v>
      </c>
      <c r="F17" s="241" t="s">
        <v>12</v>
      </c>
      <c r="G17" s="242" t="s">
        <v>83</v>
      </c>
      <c r="H17" s="243"/>
      <c r="I17" s="244" t="s">
        <v>82</v>
      </c>
    </row>
    <row r="18" spans="1:53" x14ac:dyDescent="0.2">
      <c r="A18" s="168" t="s">
        <v>145</v>
      </c>
      <c r="B18" s="159"/>
      <c r="C18" s="159"/>
      <c r="D18" s="245"/>
      <c r="E18" s="246"/>
      <c r="F18" s="247"/>
      <c r="G18" s="248">
        <v>0</v>
      </c>
      <c r="H18" s="249"/>
      <c r="I18" s="250">
        <f>E18+F18*G18/100</f>
        <v>0</v>
      </c>
      <c r="BA18" s="1">
        <v>0</v>
      </c>
    </row>
    <row r="19" spans="1:53" x14ac:dyDescent="0.2">
      <c r="A19" s="168" t="s">
        <v>146</v>
      </c>
      <c r="B19" s="159"/>
      <c r="C19" s="159"/>
      <c r="D19" s="245"/>
      <c r="E19" s="246"/>
      <c r="F19" s="247"/>
      <c r="G19" s="248">
        <v>0</v>
      </c>
      <c r="H19" s="249"/>
      <c r="I19" s="250">
        <f>E19+F19*G19/100</f>
        <v>0</v>
      </c>
      <c r="BA19" s="1">
        <v>0</v>
      </c>
    </row>
    <row r="20" spans="1:53" x14ac:dyDescent="0.2">
      <c r="A20" s="168" t="s">
        <v>147</v>
      </c>
      <c r="B20" s="159"/>
      <c r="C20" s="159"/>
      <c r="D20" s="245"/>
      <c r="E20" s="246"/>
      <c r="F20" s="247"/>
      <c r="G20" s="248">
        <v>0</v>
      </c>
      <c r="H20" s="249"/>
      <c r="I20" s="250">
        <f>E20+F20*G20/100</f>
        <v>0</v>
      </c>
      <c r="BA20" s="1">
        <v>0</v>
      </c>
    </row>
    <row r="21" spans="1:53" x14ac:dyDescent="0.2">
      <c r="A21" s="168" t="s">
        <v>148</v>
      </c>
      <c r="B21" s="159"/>
      <c r="C21" s="159"/>
      <c r="D21" s="245"/>
      <c r="E21" s="246"/>
      <c r="F21" s="247"/>
      <c r="G21" s="248">
        <v>0</v>
      </c>
      <c r="H21" s="249"/>
      <c r="I21" s="250">
        <f>E21+F21*G21/100</f>
        <v>0</v>
      </c>
      <c r="BA21" s="1">
        <v>0</v>
      </c>
    </row>
    <row r="22" spans="1:53" x14ac:dyDescent="0.2">
      <c r="A22" s="168" t="s">
        <v>149</v>
      </c>
      <c r="B22" s="159"/>
      <c r="C22" s="159"/>
      <c r="D22" s="245"/>
      <c r="E22" s="246"/>
      <c r="F22" s="247"/>
      <c r="G22" s="248">
        <v>0</v>
      </c>
      <c r="H22" s="249"/>
      <c r="I22" s="250">
        <f>E22+F22*G22/100</f>
        <v>0</v>
      </c>
      <c r="BA22" s="1">
        <v>1</v>
      </c>
    </row>
    <row r="23" spans="1:53" x14ac:dyDescent="0.2">
      <c r="A23" s="168" t="s">
        <v>150</v>
      </c>
      <c r="B23" s="159"/>
      <c r="C23" s="159"/>
      <c r="D23" s="245"/>
      <c r="E23" s="246"/>
      <c r="F23" s="247"/>
      <c r="G23" s="248">
        <v>0</v>
      </c>
      <c r="H23" s="249"/>
      <c r="I23" s="250">
        <f>E23+F23*G23/100</f>
        <v>0</v>
      </c>
      <c r="BA23" s="1">
        <v>1</v>
      </c>
    </row>
    <row r="24" spans="1:53" x14ac:dyDescent="0.2">
      <c r="A24" s="168" t="s">
        <v>151</v>
      </c>
      <c r="B24" s="159"/>
      <c r="C24" s="159"/>
      <c r="D24" s="245"/>
      <c r="E24" s="246"/>
      <c r="F24" s="247"/>
      <c r="G24" s="248">
        <v>0</v>
      </c>
      <c r="H24" s="249"/>
      <c r="I24" s="250">
        <f>E24+F24*G24/100</f>
        <v>0</v>
      </c>
      <c r="BA24" s="1">
        <v>2</v>
      </c>
    </row>
    <row r="25" spans="1:53" x14ac:dyDescent="0.2">
      <c r="A25" s="168" t="s">
        <v>152</v>
      </c>
      <c r="B25" s="159"/>
      <c r="C25" s="159"/>
      <c r="D25" s="245"/>
      <c r="E25" s="246"/>
      <c r="F25" s="247"/>
      <c r="G25" s="248">
        <v>0</v>
      </c>
      <c r="H25" s="249"/>
      <c r="I25" s="250">
        <f>E25+F25*G25/100</f>
        <v>0</v>
      </c>
      <c r="BA25" s="1">
        <v>2</v>
      </c>
    </row>
    <row r="26" spans="1:53" ht="13.5" thickBot="1" x14ac:dyDescent="0.25">
      <c r="A26" s="251"/>
      <c r="B26" s="252" t="s">
        <v>84</v>
      </c>
      <c r="C26" s="253"/>
      <c r="D26" s="254"/>
      <c r="E26" s="255"/>
      <c r="F26" s="256"/>
      <c r="G26" s="256"/>
      <c r="H26" s="257">
        <f>SUM(I18:I25)</f>
        <v>0</v>
      </c>
      <c r="I26" s="258"/>
    </row>
    <row r="28" spans="1:53" x14ac:dyDescent="0.2">
      <c r="B28" s="14"/>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sheetData>
  <mergeCells count="4">
    <mergeCell ref="A1:B1"/>
    <mergeCell ref="A2:B2"/>
    <mergeCell ref="G2:I2"/>
    <mergeCell ref="H26:I26"/>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7"/>
  <dimension ref="A1:CB315"/>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'S05 05-03 Rek'!H1</f>
        <v>05-03</v>
      </c>
      <c r="G3" s="269"/>
    </row>
    <row r="4" spans="1:80" ht="13.5" thickBot="1" x14ac:dyDescent="0.25">
      <c r="A4" s="270" t="s">
        <v>76</v>
      </c>
      <c r="B4" s="215"/>
      <c r="C4" s="216" t="s">
        <v>1353</v>
      </c>
      <c r="D4" s="271"/>
      <c r="E4" s="272" t="str">
        <f>'S05 05-03 Rek'!G2</f>
        <v>Elektroinstalace SO 5</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286</v>
      </c>
      <c r="C7" s="285" t="s">
        <v>287</v>
      </c>
      <c r="D7" s="286"/>
      <c r="E7" s="287"/>
      <c r="F7" s="287"/>
      <c r="G7" s="288"/>
      <c r="H7" s="289"/>
      <c r="I7" s="290"/>
      <c r="J7" s="291"/>
      <c r="K7" s="292"/>
      <c r="O7" s="293">
        <v>1</v>
      </c>
    </row>
    <row r="8" spans="1:80" x14ac:dyDescent="0.2">
      <c r="A8" s="294">
        <v>1</v>
      </c>
      <c r="B8" s="295" t="s">
        <v>289</v>
      </c>
      <c r="C8" s="296" t="s">
        <v>290</v>
      </c>
      <c r="D8" s="297" t="s">
        <v>195</v>
      </c>
      <c r="E8" s="298">
        <v>55</v>
      </c>
      <c r="F8" s="298">
        <v>0</v>
      </c>
      <c r="G8" s="299">
        <f>E8*F8</f>
        <v>0</v>
      </c>
      <c r="H8" s="300">
        <v>0.10712000000000001</v>
      </c>
      <c r="I8" s="301">
        <f>E8*H8</f>
        <v>5.8916000000000004</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1736</v>
      </c>
      <c r="D9" s="311"/>
      <c r="E9" s="312">
        <v>55</v>
      </c>
      <c r="F9" s="313"/>
      <c r="G9" s="314"/>
      <c r="H9" s="315"/>
      <c r="I9" s="307"/>
      <c r="J9" s="316"/>
      <c r="K9" s="307"/>
      <c r="M9" s="308" t="s">
        <v>1736</v>
      </c>
      <c r="O9" s="293"/>
    </row>
    <row r="10" spans="1:80" x14ac:dyDescent="0.2">
      <c r="A10" s="317"/>
      <c r="B10" s="318" t="s">
        <v>101</v>
      </c>
      <c r="C10" s="319" t="s">
        <v>288</v>
      </c>
      <c r="D10" s="320"/>
      <c r="E10" s="321"/>
      <c r="F10" s="322"/>
      <c r="G10" s="323">
        <f>SUM(G7:G9)</f>
        <v>0</v>
      </c>
      <c r="H10" s="324"/>
      <c r="I10" s="325">
        <f>SUM(I7:I9)</f>
        <v>5.8916000000000004</v>
      </c>
      <c r="J10" s="324"/>
      <c r="K10" s="325">
        <f>SUM(K7:K9)</f>
        <v>0</v>
      </c>
      <c r="O10" s="293">
        <v>4</v>
      </c>
      <c r="BA10" s="326">
        <f>SUM(BA7:BA9)</f>
        <v>0</v>
      </c>
      <c r="BB10" s="326">
        <f>SUM(BB7:BB9)</f>
        <v>0</v>
      </c>
      <c r="BC10" s="326">
        <f>SUM(BC7:BC9)</f>
        <v>0</v>
      </c>
      <c r="BD10" s="326">
        <f>SUM(BD7:BD9)</f>
        <v>0</v>
      </c>
      <c r="BE10" s="326">
        <f>SUM(BE7:BE9)</f>
        <v>0</v>
      </c>
    </row>
    <row r="11" spans="1:80" x14ac:dyDescent="0.2">
      <c r="A11" s="283" t="s">
        <v>97</v>
      </c>
      <c r="B11" s="284" t="s">
        <v>292</v>
      </c>
      <c r="C11" s="285" t="s">
        <v>293</v>
      </c>
      <c r="D11" s="286"/>
      <c r="E11" s="287"/>
      <c r="F11" s="287"/>
      <c r="G11" s="288"/>
      <c r="H11" s="289"/>
      <c r="I11" s="290"/>
      <c r="J11" s="291"/>
      <c r="K11" s="292"/>
      <c r="O11" s="293">
        <v>1</v>
      </c>
    </row>
    <row r="12" spans="1:80" x14ac:dyDescent="0.2">
      <c r="A12" s="294">
        <v>2</v>
      </c>
      <c r="B12" s="295" t="s">
        <v>1737</v>
      </c>
      <c r="C12" s="296" t="s">
        <v>1738</v>
      </c>
      <c r="D12" s="297" t="s">
        <v>265</v>
      </c>
      <c r="E12" s="298">
        <v>20</v>
      </c>
      <c r="F12" s="298">
        <v>0</v>
      </c>
      <c r="G12" s="299">
        <f>E12*F12</f>
        <v>0</v>
      </c>
      <c r="H12" s="300">
        <v>0</v>
      </c>
      <c r="I12" s="301">
        <f>E12*H12</f>
        <v>0</v>
      </c>
      <c r="J12" s="300">
        <v>-1E-3</v>
      </c>
      <c r="K12" s="301">
        <f>E12*J12</f>
        <v>-0.02</v>
      </c>
      <c r="O12" s="293">
        <v>2</v>
      </c>
      <c r="AA12" s="262">
        <v>1</v>
      </c>
      <c r="AB12" s="262">
        <v>1</v>
      </c>
      <c r="AC12" s="262">
        <v>1</v>
      </c>
      <c r="AZ12" s="262">
        <v>1</v>
      </c>
      <c r="BA12" s="262">
        <f>IF(AZ12=1,G12,0)</f>
        <v>0</v>
      </c>
      <c r="BB12" s="262">
        <f>IF(AZ12=2,G12,0)</f>
        <v>0</v>
      </c>
      <c r="BC12" s="262">
        <f>IF(AZ12=3,G12,0)</f>
        <v>0</v>
      </c>
      <c r="BD12" s="262">
        <f>IF(AZ12=4,G12,0)</f>
        <v>0</v>
      </c>
      <c r="BE12" s="262">
        <f>IF(AZ12=5,G12,0)</f>
        <v>0</v>
      </c>
      <c r="CA12" s="293">
        <v>1</v>
      </c>
      <c r="CB12" s="293">
        <v>1</v>
      </c>
    </row>
    <row r="13" spans="1:80" x14ac:dyDescent="0.2">
      <c r="A13" s="302"/>
      <c r="B13" s="309"/>
      <c r="C13" s="310" t="s">
        <v>246</v>
      </c>
      <c r="D13" s="311"/>
      <c r="E13" s="312">
        <v>20</v>
      </c>
      <c r="F13" s="313"/>
      <c r="G13" s="314"/>
      <c r="H13" s="315"/>
      <c r="I13" s="307"/>
      <c r="J13" s="316"/>
      <c r="K13" s="307"/>
      <c r="M13" s="308">
        <v>20</v>
      </c>
      <c r="O13" s="293"/>
    </row>
    <row r="14" spans="1:80" x14ac:dyDescent="0.2">
      <c r="A14" s="294">
        <v>3</v>
      </c>
      <c r="B14" s="295" t="s">
        <v>1739</v>
      </c>
      <c r="C14" s="296" t="s">
        <v>1740</v>
      </c>
      <c r="D14" s="297" t="s">
        <v>265</v>
      </c>
      <c r="E14" s="298">
        <v>2</v>
      </c>
      <c r="F14" s="298">
        <v>0</v>
      </c>
      <c r="G14" s="299">
        <f>E14*F14</f>
        <v>0</v>
      </c>
      <c r="H14" s="300">
        <v>6.7000000000000002E-4</v>
      </c>
      <c r="I14" s="301">
        <f>E14*H14</f>
        <v>1.34E-3</v>
      </c>
      <c r="J14" s="300">
        <v>-2E-3</v>
      </c>
      <c r="K14" s="301">
        <f>E14*J14</f>
        <v>-4.0000000000000001E-3</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x14ac:dyDescent="0.2">
      <c r="A15" s="302"/>
      <c r="B15" s="309"/>
      <c r="C15" s="310" t="s">
        <v>154</v>
      </c>
      <c r="D15" s="311"/>
      <c r="E15" s="312">
        <v>2</v>
      </c>
      <c r="F15" s="313"/>
      <c r="G15" s="314"/>
      <c r="H15" s="315"/>
      <c r="I15" s="307"/>
      <c r="J15" s="316"/>
      <c r="K15" s="307"/>
      <c r="M15" s="308">
        <v>2</v>
      </c>
      <c r="O15" s="293"/>
    </row>
    <row r="16" spans="1:80" x14ac:dyDescent="0.2">
      <c r="A16" s="294">
        <v>4</v>
      </c>
      <c r="B16" s="295" t="s">
        <v>1693</v>
      </c>
      <c r="C16" s="296" t="s">
        <v>1694</v>
      </c>
      <c r="D16" s="297" t="s">
        <v>202</v>
      </c>
      <c r="E16" s="298">
        <v>55</v>
      </c>
      <c r="F16" s="298">
        <v>0</v>
      </c>
      <c r="G16" s="299">
        <f>E16*F16</f>
        <v>0</v>
      </c>
      <c r="H16" s="300">
        <v>4.8999999999999998E-4</v>
      </c>
      <c r="I16" s="301">
        <f>E16*H16</f>
        <v>2.6949999999999998E-2</v>
      </c>
      <c r="J16" s="300">
        <v>-6.0000000000000001E-3</v>
      </c>
      <c r="K16" s="301">
        <f>E16*J16</f>
        <v>-0.33</v>
      </c>
      <c r="O16" s="293">
        <v>2</v>
      </c>
      <c r="AA16" s="262">
        <v>1</v>
      </c>
      <c r="AB16" s="262">
        <v>1</v>
      </c>
      <c r="AC16" s="262">
        <v>1</v>
      </c>
      <c r="AZ16" s="262">
        <v>1</v>
      </c>
      <c r="BA16" s="262">
        <f>IF(AZ16=1,G16,0)</f>
        <v>0</v>
      </c>
      <c r="BB16" s="262">
        <f>IF(AZ16=2,G16,0)</f>
        <v>0</v>
      </c>
      <c r="BC16" s="262">
        <f>IF(AZ16=3,G16,0)</f>
        <v>0</v>
      </c>
      <c r="BD16" s="262">
        <f>IF(AZ16=4,G16,0)</f>
        <v>0</v>
      </c>
      <c r="BE16" s="262">
        <f>IF(AZ16=5,G16,0)</f>
        <v>0</v>
      </c>
      <c r="CA16" s="293">
        <v>1</v>
      </c>
      <c r="CB16" s="293">
        <v>1</v>
      </c>
    </row>
    <row r="17" spans="1:80" x14ac:dyDescent="0.2">
      <c r="A17" s="302"/>
      <c r="B17" s="303"/>
      <c r="C17" s="304"/>
      <c r="D17" s="305"/>
      <c r="E17" s="305"/>
      <c r="F17" s="305"/>
      <c r="G17" s="306"/>
      <c r="I17" s="307"/>
      <c r="K17" s="307"/>
      <c r="L17" s="308"/>
      <c r="O17" s="293">
        <v>3</v>
      </c>
    </row>
    <row r="18" spans="1:80" x14ac:dyDescent="0.2">
      <c r="A18" s="302"/>
      <c r="B18" s="309"/>
      <c r="C18" s="310" t="s">
        <v>1736</v>
      </c>
      <c r="D18" s="311"/>
      <c r="E18" s="312">
        <v>55</v>
      </c>
      <c r="F18" s="313"/>
      <c r="G18" s="314"/>
      <c r="H18" s="315"/>
      <c r="I18" s="307"/>
      <c r="J18" s="316"/>
      <c r="K18" s="307"/>
      <c r="M18" s="308" t="s">
        <v>1736</v>
      </c>
      <c r="O18" s="293"/>
    </row>
    <row r="19" spans="1:80" x14ac:dyDescent="0.2">
      <c r="A19" s="317"/>
      <c r="B19" s="318" t="s">
        <v>101</v>
      </c>
      <c r="C19" s="319" t="s">
        <v>294</v>
      </c>
      <c r="D19" s="320"/>
      <c r="E19" s="321"/>
      <c r="F19" s="322"/>
      <c r="G19" s="323">
        <f>SUM(G11:G18)</f>
        <v>0</v>
      </c>
      <c r="H19" s="324"/>
      <c r="I19" s="325">
        <f>SUM(I11:I18)</f>
        <v>2.8289999999999999E-2</v>
      </c>
      <c r="J19" s="324"/>
      <c r="K19" s="325">
        <f>SUM(K11:K18)</f>
        <v>-0.35400000000000004</v>
      </c>
      <c r="O19" s="293">
        <v>4</v>
      </c>
      <c r="BA19" s="326">
        <f>SUM(BA11:BA18)</f>
        <v>0</v>
      </c>
      <c r="BB19" s="326">
        <f>SUM(BB11:BB18)</f>
        <v>0</v>
      </c>
      <c r="BC19" s="326">
        <f>SUM(BC11:BC18)</f>
        <v>0</v>
      </c>
      <c r="BD19" s="326">
        <f>SUM(BD11:BD18)</f>
        <v>0</v>
      </c>
      <c r="BE19" s="326">
        <f>SUM(BE11:BE18)</f>
        <v>0</v>
      </c>
    </row>
    <row r="20" spans="1:80" x14ac:dyDescent="0.2">
      <c r="A20" s="283" t="s">
        <v>97</v>
      </c>
      <c r="B20" s="284" t="s">
        <v>222</v>
      </c>
      <c r="C20" s="285" t="s">
        <v>223</v>
      </c>
      <c r="D20" s="286"/>
      <c r="E20" s="287"/>
      <c r="F20" s="287"/>
      <c r="G20" s="288"/>
      <c r="H20" s="289"/>
      <c r="I20" s="290"/>
      <c r="J20" s="291"/>
      <c r="K20" s="292"/>
      <c r="O20" s="293">
        <v>1</v>
      </c>
    </row>
    <row r="21" spans="1:80" x14ac:dyDescent="0.2">
      <c r="A21" s="294">
        <v>5</v>
      </c>
      <c r="B21" s="295" t="s">
        <v>1696</v>
      </c>
      <c r="C21" s="296" t="s">
        <v>226</v>
      </c>
      <c r="D21" s="297" t="s">
        <v>227</v>
      </c>
      <c r="E21" s="298">
        <v>5.9198899999999997</v>
      </c>
      <c r="F21" s="298">
        <v>0</v>
      </c>
      <c r="G21" s="299">
        <f>E21*F21</f>
        <v>0</v>
      </c>
      <c r="H21" s="300">
        <v>0</v>
      </c>
      <c r="I21" s="301">
        <f>E21*H21</f>
        <v>0</v>
      </c>
      <c r="J21" s="300"/>
      <c r="K21" s="301">
        <f>E21*J21</f>
        <v>0</v>
      </c>
      <c r="O21" s="293">
        <v>2</v>
      </c>
      <c r="AA21" s="262">
        <v>7</v>
      </c>
      <c r="AB21" s="262">
        <v>1</v>
      </c>
      <c r="AC21" s="262">
        <v>2</v>
      </c>
      <c r="AZ21" s="262">
        <v>1</v>
      </c>
      <c r="BA21" s="262">
        <f>IF(AZ21=1,G21,0)</f>
        <v>0</v>
      </c>
      <c r="BB21" s="262">
        <f>IF(AZ21=2,G21,0)</f>
        <v>0</v>
      </c>
      <c r="BC21" s="262">
        <f>IF(AZ21=3,G21,0)</f>
        <v>0</v>
      </c>
      <c r="BD21" s="262">
        <f>IF(AZ21=4,G21,0)</f>
        <v>0</v>
      </c>
      <c r="BE21" s="262">
        <f>IF(AZ21=5,G21,0)</f>
        <v>0</v>
      </c>
      <c r="CA21" s="293">
        <v>7</v>
      </c>
      <c r="CB21" s="293">
        <v>1</v>
      </c>
    </row>
    <row r="22" spans="1:80" x14ac:dyDescent="0.2">
      <c r="A22" s="317"/>
      <c r="B22" s="318" t="s">
        <v>101</v>
      </c>
      <c r="C22" s="319" t="s">
        <v>224</v>
      </c>
      <c r="D22" s="320"/>
      <c r="E22" s="321"/>
      <c r="F22" s="322"/>
      <c r="G22" s="323">
        <f>SUM(G20:G21)</f>
        <v>0</v>
      </c>
      <c r="H22" s="324"/>
      <c r="I22" s="325">
        <f>SUM(I20:I21)</f>
        <v>0</v>
      </c>
      <c r="J22" s="324"/>
      <c r="K22" s="325">
        <f>SUM(K20:K21)</f>
        <v>0</v>
      </c>
      <c r="O22" s="293">
        <v>4</v>
      </c>
      <c r="BA22" s="326">
        <f>SUM(BA20:BA21)</f>
        <v>0</v>
      </c>
      <c r="BB22" s="326">
        <f>SUM(BB20:BB21)</f>
        <v>0</v>
      </c>
      <c r="BC22" s="326">
        <f>SUM(BC20:BC21)</f>
        <v>0</v>
      </c>
      <c r="BD22" s="326">
        <f>SUM(BD20:BD21)</f>
        <v>0</v>
      </c>
      <c r="BE22" s="326">
        <f>SUM(BE20:BE21)</f>
        <v>0</v>
      </c>
    </row>
    <row r="23" spans="1:80" x14ac:dyDescent="0.2">
      <c r="A23" s="283" t="s">
        <v>97</v>
      </c>
      <c r="B23" s="284" t="s">
        <v>299</v>
      </c>
      <c r="C23" s="285" t="s">
        <v>300</v>
      </c>
      <c r="D23" s="286"/>
      <c r="E23" s="287"/>
      <c r="F23" s="287"/>
      <c r="G23" s="288"/>
      <c r="H23" s="289"/>
      <c r="I23" s="290"/>
      <c r="J23" s="291"/>
      <c r="K23" s="292"/>
      <c r="O23" s="293">
        <v>1</v>
      </c>
    </row>
    <row r="24" spans="1:80" x14ac:dyDescent="0.2">
      <c r="A24" s="294">
        <v>6</v>
      </c>
      <c r="B24" s="295" t="s">
        <v>1741</v>
      </c>
      <c r="C24" s="296" t="s">
        <v>1742</v>
      </c>
      <c r="D24" s="297" t="s">
        <v>265</v>
      </c>
      <c r="E24" s="298">
        <v>7</v>
      </c>
      <c r="F24" s="298">
        <v>0</v>
      </c>
      <c r="G24" s="299">
        <f>E24*F24</f>
        <v>0</v>
      </c>
      <c r="H24" s="300">
        <v>0</v>
      </c>
      <c r="I24" s="301">
        <f>E24*H24</f>
        <v>0</v>
      </c>
      <c r="J24" s="300">
        <v>0</v>
      </c>
      <c r="K24" s="301">
        <f>E24*J24</f>
        <v>0</v>
      </c>
      <c r="O24" s="293">
        <v>2</v>
      </c>
      <c r="AA24" s="262">
        <v>1</v>
      </c>
      <c r="AB24" s="262">
        <v>0</v>
      </c>
      <c r="AC24" s="262">
        <v>0</v>
      </c>
      <c r="AZ24" s="262">
        <v>4</v>
      </c>
      <c r="BA24" s="262">
        <f>IF(AZ24=1,G24,0)</f>
        <v>0</v>
      </c>
      <c r="BB24" s="262">
        <f>IF(AZ24=2,G24,0)</f>
        <v>0</v>
      </c>
      <c r="BC24" s="262">
        <f>IF(AZ24=3,G24,0)</f>
        <v>0</v>
      </c>
      <c r="BD24" s="262">
        <f>IF(AZ24=4,G24,0)</f>
        <v>0</v>
      </c>
      <c r="BE24" s="262">
        <f>IF(AZ24=5,G24,0)</f>
        <v>0</v>
      </c>
      <c r="CA24" s="293">
        <v>1</v>
      </c>
      <c r="CB24" s="293">
        <v>0</v>
      </c>
    </row>
    <row r="25" spans="1:80" x14ac:dyDescent="0.2">
      <c r="A25" s="302"/>
      <c r="B25" s="309"/>
      <c r="C25" s="310" t="s">
        <v>1743</v>
      </c>
      <c r="D25" s="311"/>
      <c r="E25" s="312">
        <v>7</v>
      </c>
      <c r="F25" s="313"/>
      <c r="G25" s="314"/>
      <c r="H25" s="315"/>
      <c r="I25" s="307"/>
      <c r="J25" s="316"/>
      <c r="K25" s="307"/>
      <c r="M25" s="308" t="s">
        <v>1743</v>
      </c>
      <c r="O25" s="293"/>
    </row>
    <row r="26" spans="1:80" x14ac:dyDescent="0.2">
      <c r="A26" s="294">
        <v>7</v>
      </c>
      <c r="B26" s="295" t="s">
        <v>1744</v>
      </c>
      <c r="C26" s="296" t="s">
        <v>1745</v>
      </c>
      <c r="D26" s="297" t="s">
        <v>265</v>
      </c>
      <c r="E26" s="298">
        <v>50</v>
      </c>
      <c r="F26" s="298">
        <v>0</v>
      </c>
      <c r="G26" s="299">
        <f>E26*F26</f>
        <v>0</v>
      </c>
      <c r="H26" s="300">
        <v>0</v>
      </c>
      <c r="I26" s="301">
        <f>E26*H26</f>
        <v>0</v>
      </c>
      <c r="J26" s="300">
        <v>0</v>
      </c>
      <c r="K26" s="301">
        <f>E26*J26</f>
        <v>0</v>
      </c>
      <c r="O26" s="293">
        <v>2</v>
      </c>
      <c r="AA26" s="262">
        <v>1</v>
      </c>
      <c r="AB26" s="262">
        <v>9</v>
      </c>
      <c r="AC26" s="262">
        <v>9</v>
      </c>
      <c r="AZ26" s="262">
        <v>4</v>
      </c>
      <c r="BA26" s="262">
        <f>IF(AZ26=1,G26,0)</f>
        <v>0</v>
      </c>
      <c r="BB26" s="262">
        <f>IF(AZ26=2,G26,0)</f>
        <v>0</v>
      </c>
      <c r="BC26" s="262">
        <f>IF(AZ26=3,G26,0)</f>
        <v>0</v>
      </c>
      <c r="BD26" s="262">
        <f>IF(AZ26=4,G26,0)</f>
        <v>0</v>
      </c>
      <c r="BE26" s="262">
        <f>IF(AZ26=5,G26,0)</f>
        <v>0</v>
      </c>
      <c r="CA26" s="293">
        <v>1</v>
      </c>
      <c r="CB26" s="293">
        <v>9</v>
      </c>
    </row>
    <row r="27" spans="1:80" x14ac:dyDescent="0.2">
      <c r="A27" s="302"/>
      <c r="B27" s="303"/>
      <c r="C27" s="304" t="s">
        <v>1746</v>
      </c>
      <c r="D27" s="305"/>
      <c r="E27" s="305"/>
      <c r="F27" s="305"/>
      <c r="G27" s="306"/>
      <c r="I27" s="307"/>
      <c r="K27" s="307"/>
      <c r="L27" s="308" t="s">
        <v>1746</v>
      </c>
      <c r="O27" s="293">
        <v>3</v>
      </c>
    </row>
    <row r="28" spans="1:80" x14ac:dyDescent="0.2">
      <c r="A28" s="302"/>
      <c r="B28" s="309"/>
      <c r="C28" s="310" t="s">
        <v>1747</v>
      </c>
      <c r="D28" s="311"/>
      <c r="E28" s="312">
        <v>50</v>
      </c>
      <c r="F28" s="313"/>
      <c r="G28" s="314"/>
      <c r="H28" s="315"/>
      <c r="I28" s="307"/>
      <c r="J28" s="316"/>
      <c r="K28" s="307"/>
      <c r="M28" s="308">
        <v>50</v>
      </c>
      <c r="O28" s="293"/>
    </row>
    <row r="29" spans="1:80" x14ac:dyDescent="0.2">
      <c r="A29" s="294">
        <v>8</v>
      </c>
      <c r="B29" s="295" t="s">
        <v>1748</v>
      </c>
      <c r="C29" s="296" t="s">
        <v>1749</v>
      </c>
      <c r="D29" s="297" t="s">
        <v>265</v>
      </c>
      <c r="E29" s="298">
        <v>12</v>
      </c>
      <c r="F29" s="298">
        <v>0</v>
      </c>
      <c r="G29" s="299">
        <f>E29*F29</f>
        <v>0</v>
      </c>
      <c r="H29" s="300">
        <v>0</v>
      </c>
      <c r="I29" s="301">
        <f>E29*H29</f>
        <v>0</v>
      </c>
      <c r="J29" s="300">
        <v>0</v>
      </c>
      <c r="K29" s="301">
        <f>E29*J29</f>
        <v>0</v>
      </c>
      <c r="O29" s="293">
        <v>2</v>
      </c>
      <c r="AA29" s="262">
        <v>1</v>
      </c>
      <c r="AB29" s="262">
        <v>9</v>
      </c>
      <c r="AC29" s="262">
        <v>9</v>
      </c>
      <c r="AZ29" s="262">
        <v>4</v>
      </c>
      <c r="BA29" s="262">
        <f>IF(AZ29=1,G29,0)</f>
        <v>0</v>
      </c>
      <c r="BB29" s="262">
        <f>IF(AZ29=2,G29,0)</f>
        <v>0</v>
      </c>
      <c r="BC29" s="262">
        <f>IF(AZ29=3,G29,0)</f>
        <v>0</v>
      </c>
      <c r="BD29" s="262">
        <f>IF(AZ29=4,G29,0)</f>
        <v>0</v>
      </c>
      <c r="BE29" s="262">
        <f>IF(AZ29=5,G29,0)</f>
        <v>0</v>
      </c>
      <c r="CA29" s="293">
        <v>1</v>
      </c>
      <c r="CB29" s="293">
        <v>9</v>
      </c>
    </row>
    <row r="30" spans="1:80" x14ac:dyDescent="0.2">
      <c r="A30" s="302"/>
      <c r="B30" s="309"/>
      <c r="C30" s="310" t="s">
        <v>1750</v>
      </c>
      <c r="D30" s="311"/>
      <c r="E30" s="312">
        <v>12</v>
      </c>
      <c r="F30" s="313"/>
      <c r="G30" s="314"/>
      <c r="H30" s="315"/>
      <c r="I30" s="307"/>
      <c r="J30" s="316"/>
      <c r="K30" s="307"/>
      <c r="M30" s="308">
        <v>12</v>
      </c>
      <c r="O30" s="293"/>
    </row>
    <row r="31" spans="1:80" x14ac:dyDescent="0.2">
      <c r="A31" s="294">
        <v>9</v>
      </c>
      <c r="B31" s="295" t="s">
        <v>1751</v>
      </c>
      <c r="C31" s="296" t="s">
        <v>1752</v>
      </c>
      <c r="D31" s="297" t="s">
        <v>265</v>
      </c>
      <c r="E31" s="298">
        <v>16</v>
      </c>
      <c r="F31" s="298">
        <v>0</v>
      </c>
      <c r="G31" s="299">
        <f>E31*F31</f>
        <v>0</v>
      </c>
      <c r="H31" s="300">
        <v>0</v>
      </c>
      <c r="I31" s="301">
        <f>E31*H31</f>
        <v>0</v>
      </c>
      <c r="J31" s="300">
        <v>0</v>
      </c>
      <c r="K31" s="301">
        <f>E31*J31</f>
        <v>0</v>
      </c>
      <c r="O31" s="293">
        <v>2</v>
      </c>
      <c r="AA31" s="262">
        <v>1</v>
      </c>
      <c r="AB31" s="262">
        <v>9</v>
      </c>
      <c r="AC31" s="262">
        <v>9</v>
      </c>
      <c r="AZ31" s="262">
        <v>4</v>
      </c>
      <c r="BA31" s="262">
        <f>IF(AZ31=1,G31,0)</f>
        <v>0</v>
      </c>
      <c r="BB31" s="262">
        <f>IF(AZ31=2,G31,0)</f>
        <v>0</v>
      </c>
      <c r="BC31" s="262">
        <f>IF(AZ31=3,G31,0)</f>
        <v>0</v>
      </c>
      <c r="BD31" s="262">
        <f>IF(AZ31=4,G31,0)</f>
        <v>0</v>
      </c>
      <c r="BE31" s="262">
        <f>IF(AZ31=5,G31,0)</f>
        <v>0</v>
      </c>
      <c r="CA31" s="293">
        <v>1</v>
      </c>
      <c r="CB31" s="293">
        <v>9</v>
      </c>
    </row>
    <row r="32" spans="1:80" x14ac:dyDescent="0.2">
      <c r="A32" s="302"/>
      <c r="B32" s="303"/>
      <c r="C32" s="304" t="s">
        <v>1753</v>
      </c>
      <c r="D32" s="305"/>
      <c r="E32" s="305"/>
      <c r="F32" s="305"/>
      <c r="G32" s="306"/>
      <c r="I32" s="307"/>
      <c r="K32" s="307"/>
      <c r="L32" s="308" t="s">
        <v>1753</v>
      </c>
      <c r="O32" s="293">
        <v>3</v>
      </c>
    </row>
    <row r="33" spans="1:80" x14ac:dyDescent="0.2">
      <c r="A33" s="302"/>
      <c r="B33" s="309"/>
      <c r="C33" s="310" t="s">
        <v>203</v>
      </c>
      <c r="D33" s="311"/>
      <c r="E33" s="312">
        <v>16</v>
      </c>
      <c r="F33" s="313"/>
      <c r="G33" s="314"/>
      <c r="H33" s="315"/>
      <c r="I33" s="307"/>
      <c r="J33" s="316"/>
      <c r="K33" s="307"/>
      <c r="M33" s="308">
        <v>16</v>
      </c>
      <c r="O33" s="293"/>
    </row>
    <row r="34" spans="1:80" ht="22.5" x14ac:dyDescent="0.2">
      <c r="A34" s="294">
        <v>10</v>
      </c>
      <c r="B34" s="295" t="s">
        <v>1754</v>
      </c>
      <c r="C34" s="296" t="s">
        <v>1755</v>
      </c>
      <c r="D34" s="297" t="s">
        <v>265</v>
      </c>
      <c r="E34" s="298">
        <v>1</v>
      </c>
      <c r="F34" s="298">
        <v>0</v>
      </c>
      <c r="G34" s="299">
        <f>E34*F34</f>
        <v>0</v>
      </c>
      <c r="H34" s="300">
        <v>1.0000000000000001E-5</v>
      </c>
      <c r="I34" s="301">
        <f>E34*H34</f>
        <v>1.0000000000000001E-5</v>
      </c>
      <c r="J34" s="300">
        <v>0</v>
      </c>
      <c r="K34" s="301">
        <f>E34*J34</f>
        <v>0</v>
      </c>
      <c r="O34" s="293">
        <v>2</v>
      </c>
      <c r="AA34" s="262">
        <v>1</v>
      </c>
      <c r="AB34" s="262">
        <v>9</v>
      </c>
      <c r="AC34" s="262">
        <v>9</v>
      </c>
      <c r="AZ34" s="262">
        <v>4</v>
      </c>
      <c r="BA34" s="262">
        <f>IF(AZ34=1,G34,0)</f>
        <v>0</v>
      </c>
      <c r="BB34" s="262">
        <f>IF(AZ34=2,G34,0)</f>
        <v>0</v>
      </c>
      <c r="BC34" s="262">
        <f>IF(AZ34=3,G34,0)</f>
        <v>0</v>
      </c>
      <c r="BD34" s="262">
        <f>IF(AZ34=4,G34,0)</f>
        <v>0</v>
      </c>
      <c r="BE34" s="262">
        <f>IF(AZ34=5,G34,0)</f>
        <v>0</v>
      </c>
      <c r="CA34" s="293">
        <v>1</v>
      </c>
      <c r="CB34" s="293">
        <v>9</v>
      </c>
    </row>
    <row r="35" spans="1:80" x14ac:dyDescent="0.2">
      <c r="A35" s="302"/>
      <c r="B35" s="309"/>
      <c r="C35" s="310" t="s">
        <v>98</v>
      </c>
      <c r="D35" s="311"/>
      <c r="E35" s="312">
        <v>1</v>
      </c>
      <c r="F35" s="313"/>
      <c r="G35" s="314"/>
      <c r="H35" s="315"/>
      <c r="I35" s="307"/>
      <c r="J35" s="316"/>
      <c r="K35" s="307"/>
      <c r="M35" s="308">
        <v>1</v>
      </c>
      <c r="O35" s="293"/>
    </row>
    <row r="36" spans="1:80" x14ac:dyDescent="0.2">
      <c r="A36" s="294">
        <v>11</v>
      </c>
      <c r="B36" s="295" t="s">
        <v>1756</v>
      </c>
      <c r="C36" s="296" t="s">
        <v>1757</v>
      </c>
      <c r="D36" s="297" t="s">
        <v>265</v>
      </c>
      <c r="E36" s="298">
        <v>1</v>
      </c>
      <c r="F36" s="298">
        <v>0</v>
      </c>
      <c r="G36" s="299">
        <f>E36*F36</f>
        <v>0</v>
      </c>
      <c r="H36" s="300">
        <v>0</v>
      </c>
      <c r="I36" s="301">
        <f>E36*H36</f>
        <v>0</v>
      </c>
      <c r="J36" s="300">
        <v>0</v>
      </c>
      <c r="K36" s="301">
        <f>E36*J36</f>
        <v>0</v>
      </c>
      <c r="O36" s="293">
        <v>2</v>
      </c>
      <c r="AA36" s="262">
        <v>1</v>
      </c>
      <c r="AB36" s="262">
        <v>9</v>
      </c>
      <c r="AC36" s="262">
        <v>9</v>
      </c>
      <c r="AZ36" s="262">
        <v>4</v>
      </c>
      <c r="BA36" s="262">
        <f>IF(AZ36=1,G36,0)</f>
        <v>0</v>
      </c>
      <c r="BB36" s="262">
        <f>IF(AZ36=2,G36,0)</f>
        <v>0</v>
      </c>
      <c r="BC36" s="262">
        <f>IF(AZ36=3,G36,0)</f>
        <v>0</v>
      </c>
      <c r="BD36" s="262">
        <f>IF(AZ36=4,G36,0)</f>
        <v>0</v>
      </c>
      <c r="BE36" s="262">
        <f>IF(AZ36=5,G36,0)</f>
        <v>0</v>
      </c>
      <c r="CA36" s="293">
        <v>1</v>
      </c>
      <c r="CB36" s="293">
        <v>9</v>
      </c>
    </row>
    <row r="37" spans="1:80" x14ac:dyDescent="0.2">
      <c r="A37" s="302"/>
      <c r="B37" s="303"/>
      <c r="C37" s="304" t="s">
        <v>1758</v>
      </c>
      <c r="D37" s="305"/>
      <c r="E37" s="305"/>
      <c r="F37" s="305"/>
      <c r="G37" s="306"/>
      <c r="I37" s="307"/>
      <c r="K37" s="307"/>
      <c r="L37" s="308" t="s">
        <v>1758</v>
      </c>
      <c r="O37" s="293">
        <v>3</v>
      </c>
    </row>
    <row r="38" spans="1:80" x14ac:dyDescent="0.2">
      <c r="A38" s="302"/>
      <c r="B38" s="309"/>
      <c r="C38" s="310" t="s">
        <v>98</v>
      </c>
      <c r="D38" s="311"/>
      <c r="E38" s="312">
        <v>1</v>
      </c>
      <c r="F38" s="313"/>
      <c r="G38" s="314"/>
      <c r="H38" s="315"/>
      <c r="I38" s="307"/>
      <c r="J38" s="316"/>
      <c r="K38" s="307"/>
      <c r="M38" s="308">
        <v>1</v>
      </c>
      <c r="O38" s="293"/>
    </row>
    <row r="39" spans="1:80" ht="22.5" x14ac:dyDescent="0.2">
      <c r="A39" s="294">
        <v>12</v>
      </c>
      <c r="B39" s="295" t="s">
        <v>1759</v>
      </c>
      <c r="C39" s="296" t="s">
        <v>1760</v>
      </c>
      <c r="D39" s="297" t="s">
        <v>265</v>
      </c>
      <c r="E39" s="298">
        <v>3</v>
      </c>
      <c r="F39" s="298">
        <v>0</v>
      </c>
      <c r="G39" s="299">
        <f>E39*F39</f>
        <v>0</v>
      </c>
      <c r="H39" s="300">
        <v>6.0000000000000002E-5</v>
      </c>
      <c r="I39" s="301">
        <f>E39*H39</f>
        <v>1.8000000000000001E-4</v>
      </c>
      <c r="J39" s="300">
        <v>0</v>
      </c>
      <c r="K39" s="301">
        <f>E39*J39</f>
        <v>0</v>
      </c>
      <c r="O39" s="293">
        <v>2</v>
      </c>
      <c r="AA39" s="262">
        <v>1</v>
      </c>
      <c r="AB39" s="262">
        <v>9</v>
      </c>
      <c r="AC39" s="262">
        <v>9</v>
      </c>
      <c r="AZ39" s="262">
        <v>4</v>
      </c>
      <c r="BA39" s="262">
        <f>IF(AZ39=1,G39,0)</f>
        <v>0</v>
      </c>
      <c r="BB39" s="262">
        <f>IF(AZ39=2,G39,0)</f>
        <v>0</v>
      </c>
      <c r="BC39" s="262">
        <f>IF(AZ39=3,G39,0)</f>
        <v>0</v>
      </c>
      <c r="BD39" s="262">
        <f>IF(AZ39=4,G39,0)</f>
        <v>0</v>
      </c>
      <c r="BE39" s="262">
        <f>IF(AZ39=5,G39,0)</f>
        <v>0</v>
      </c>
      <c r="CA39" s="293">
        <v>1</v>
      </c>
      <c r="CB39" s="293">
        <v>9</v>
      </c>
    </row>
    <row r="40" spans="1:80" x14ac:dyDescent="0.2">
      <c r="A40" s="302"/>
      <c r="B40" s="303"/>
      <c r="C40" s="304" t="s">
        <v>1761</v>
      </c>
      <c r="D40" s="305"/>
      <c r="E40" s="305"/>
      <c r="F40" s="305"/>
      <c r="G40" s="306"/>
      <c r="I40" s="307"/>
      <c r="K40" s="307"/>
      <c r="L40" s="308" t="s">
        <v>1761</v>
      </c>
      <c r="O40" s="293">
        <v>3</v>
      </c>
    </row>
    <row r="41" spans="1:80" x14ac:dyDescent="0.2">
      <c r="A41" s="302"/>
      <c r="B41" s="309"/>
      <c r="C41" s="310" t="s">
        <v>426</v>
      </c>
      <c r="D41" s="311"/>
      <c r="E41" s="312">
        <v>3</v>
      </c>
      <c r="F41" s="313"/>
      <c r="G41" s="314"/>
      <c r="H41" s="315"/>
      <c r="I41" s="307"/>
      <c r="J41" s="316"/>
      <c r="K41" s="307"/>
      <c r="M41" s="308">
        <v>3</v>
      </c>
      <c r="O41" s="293"/>
    </row>
    <row r="42" spans="1:80" ht="22.5" x14ac:dyDescent="0.2">
      <c r="A42" s="294">
        <v>13</v>
      </c>
      <c r="B42" s="295" t="s">
        <v>1762</v>
      </c>
      <c r="C42" s="296" t="s">
        <v>1763</v>
      </c>
      <c r="D42" s="297" t="s">
        <v>265</v>
      </c>
      <c r="E42" s="298">
        <v>2</v>
      </c>
      <c r="F42" s="298">
        <v>0</v>
      </c>
      <c r="G42" s="299">
        <f>E42*F42</f>
        <v>0</v>
      </c>
      <c r="H42" s="300">
        <v>1.8000000000000001E-4</v>
      </c>
      <c r="I42" s="301">
        <f>E42*H42</f>
        <v>3.6000000000000002E-4</v>
      </c>
      <c r="J42" s="300">
        <v>0</v>
      </c>
      <c r="K42" s="301">
        <f>E42*J42</f>
        <v>0</v>
      </c>
      <c r="O42" s="293">
        <v>2</v>
      </c>
      <c r="AA42" s="262">
        <v>1</v>
      </c>
      <c r="AB42" s="262">
        <v>0</v>
      </c>
      <c r="AC42" s="262">
        <v>0</v>
      </c>
      <c r="AZ42" s="262">
        <v>4</v>
      </c>
      <c r="BA42" s="262">
        <f>IF(AZ42=1,G42,0)</f>
        <v>0</v>
      </c>
      <c r="BB42" s="262">
        <f>IF(AZ42=2,G42,0)</f>
        <v>0</v>
      </c>
      <c r="BC42" s="262">
        <f>IF(AZ42=3,G42,0)</f>
        <v>0</v>
      </c>
      <c r="BD42" s="262">
        <f>IF(AZ42=4,G42,0)</f>
        <v>0</v>
      </c>
      <c r="BE42" s="262">
        <f>IF(AZ42=5,G42,0)</f>
        <v>0</v>
      </c>
      <c r="CA42" s="293">
        <v>1</v>
      </c>
      <c r="CB42" s="293">
        <v>0</v>
      </c>
    </row>
    <row r="43" spans="1:80" x14ac:dyDescent="0.2">
      <c r="A43" s="302"/>
      <c r="B43" s="303"/>
      <c r="C43" s="304" t="s">
        <v>1764</v>
      </c>
      <c r="D43" s="305"/>
      <c r="E43" s="305"/>
      <c r="F43" s="305"/>
      <c r="G43" s="306"/>
      <c r="I43" s="307"/>
      <c r="K43" s="307"/>
      <c r="L43" s="308" t="s">
        <v>1764</v>
      </c>
      <c r="O43" s="293">
        <v>3</v>
      </c>
    </row>
    <row r="44" spans="1:80" x14ac:dyDescent="0.2">
      <c r="A44" s="302"/>
      <c r="B44" s="309"/>
      <c r="C44" s="310" t="s">
        <v>154</v>
      </c>
      <c r="D44" s="311"/>
      <c r="E44" s="312">
        <v>2</v>
      </c>
      <c r="F44" s="313"/>
      <c r="G44" s="314"/>
      <c r="H44" s="315"/>
      <c r="I44" s="307"/>
      <c r="J44" s="316"/>
      <c r="K44" s="307"/>
      <c r="M44" s="308">
        <v>2</v>
      </c>
      <c r="O44" s="293"/>
    </row>
    <row r="45" spans="1:80" x14ac:dyDescent="0.2">
      <c r="A45" s="294">
        <v>14</v>
      </c>
      <c r="B45" s="295" t="s">
        <v>1765</v>
      </c>
      <c r="C45" s="296" t="s">
        <v>1766</v>
      </c>
      <c r="D45" s="297" t="s">
        <v>265</v>
      </c>
      <c r="E45" s="298">
        <v>2</v>
      </c>
      <c r="F45" s="298">
        <v>0</v>
      </c>
      <c r="G45" s="299">
        <f>E45*F45</f>
        <v>0</v>
      </c>
      <c r="H45" s="300">
        <v>0</v>
      </c>
      <c r="I45" s="301">
        <f>E45*H45</f>
        <v>0</v>
      </c>
      <c r="J45" s="300">
        <v>0</v>
      </c>
      <c r="K45" s="301">
        <f>E45*J45</f>
        <v>0</v>
      </c>
      <c r="O45" s="293">
        <v>2</v>
      </c>
      <c r="AA45" s="262">
        <v>1</v>
      </c>
      <c r="AB45" s="262">
        <v>9</v>
      </c>
      <c r="AC45" s="262">
        <v>9</v>
      </c>
      <c r="AZ45" s="262">
        <v>4</v>
      </c>
      <c r="BA45" s="262">
        <f>IF(AZ45=1,G45,0)</f>
        <v>0</v>
      </c>
      <c r="BB45" s="262">
        <f>IF(AZ45=2,G45,0)</f>
        <v>0</v>
      </c>
      <c r="BC45" s="262">
        <f>IF(AZ45=3,G45,0)</f>
        <v>0</v>
      </c>
      <c r="BD45" s="262">
        <f>IF(AZ45=4,G45,0)</f>
        <v>0</v>
      </c>
      <c r="BE45" s="262">
        <f>IF(AZ45=5,G45,0)</f>
        <v>0</v>
      </c>
      <c r="CA45" s="293">
        <v>1</v>
      </c>
      <c r="CB45" s="293">
        <v>9</v>
      </c>
    </row>
    <row r="46" spans="1:80" x14ac:dyDescent="0.2">
      <c r="A46" s="302"/>
      <c r="B46" s="303"/>
      <c r="C46" s="304" t="s">
        <v>1767</v>
      </c>
      <c r="D46" s="305"/>
      <c r="E46" s="305"/>
      <c r="F46" s="305"/>
      <c r="G46" s="306"/>
      <c r="I46" s="307"/>
      <c r="K46" s="307"/>
      <c r="L46" s="308" t="s">
        <v>1767</v>
      </c>
      <c r="O46" s="293">
        <v>3</v>
      </c>
    </row>
    <row r="47" spans="1:80" x14ac:dyDescent="0.2">
      <c r="A47" s="302"/>
      <c r="B47" s="303"/>
      <c r="C47" s="304" t="s">
        <v>1768</v>
      </c>
      <c r="D47" s="305"/>
      <c r="E47" s="305"/>
      <c r="F47" s="305"/>
      <c r="G47" s="306"/>
      <c r="I47" s="307"/>
      <c r="K47" s="307"/>
      <c r="L47" s="308" t="s">
        <v>1768</v>
      </c>
      <c r="O47" s="293">
        <v>3</v>
      </c>
    </row>
    <row r="48" spans="1:80" x14ac:dyDescent="0.2">
      <c r="A48" s="302"/>
      <c r="B48" s="309"/>
      <c r="C48" s="310" t="s">
        <v>98</v>
      </c>
      <c r="D48" s="311"/>
      <c r="E48" s="312">
        <v>1</v>
      </c>
      <c r="F48" s="313"/>
      <c r="G48" s="314"/>
      <c r="H48" s="315"/>
      <c r="I48" s="307"/>
      <c r="J48" s="316"/>
      <c r="K48" s="307"/>
      <c r="M48" s="308">
        <v>1</v>
      </c>
      <c r="O48" s="293"/>
    </row>
    <row r="49" spans="1:80" x14ac:dyDescent="0.2">
      <c r="A49" s="302"/>
      <c r="B49" s="309"/>
      <c r="C49" s="310" t="s">
        <v>98</v>
      </c>
      <c r="D49" s="311"/>
      <c r="E49" s="312">
        <v>1</v>
      </c>
      <c r="F49" s="313"/>
      <c r="G49" s="314"/>
      <c r="H49" s="315"/>
      <c r="I49" s="307"/>
      <c r="J49" s="316"/>
      <c r="K49" s="307"/>
      <c r="M49" s="308">
        <v>1</v>
      </c>
      <c r="O49" s="293"/>
    </row>
    <row r="50" spans="1:80" x14ac:dyDescent="0.2">
      <c r="A50" s="294">
        <v>15</v>
      </c>
      <c r="B50" s="295" t="s">
        <v>1769</v>
      </c>
      <c r="C50" s="296" t="s">
        <v>1770</v>
      </c>
      <c r="D50" s="297" t="s">
        <v>265</v>
      </c>
      <c r="E50" s="298">
        <v>1</v>
      </c>
      <c r="F50" s="298">
        <v>0</v>
      </c>
      <c r="G50" s="299">
        <f>E50*F50</f>
        <v>0</v>
      </c>
      <c r="H50" s="300">
        <v>0</v>
      </c>
      <c r="I50" s="301">
        <f>E50*H50</f>
        <v>0</v>
      </c>
      <c r="J50" s="300">
        <v>0</v>
      </c>
      <c r="K50" s="301">
        <f>E50*J50</f>
        <v>0</v>
      </c>
      <c r="O50" s="293">
        <v>2</v>
      </c>
      <c r="AA50" s="262">
        <v>1</v>
      </c>
      <c r="AB50" s="262">
        <v>9</v>
      </c>
      <c r="AC50" s="262">
        <v>9</v>
      </c>
      <c r="AZ50" s="262">
        <v>4</v>
      </c>
      <c r="BA50" s="262">
        <f>IF(AZ50=1,G50,0)</f>
        <v>0</v>
      </c>
      <c r="BB50" s="262">
        <f>IF(AZ50=2,G50,0)</f>
        <v>0</v>
      </c>
      <c r="BC50" s="262">
        <f>IF(AZ50=3,G50,0)</f>
        <v>0</v>
      </c>
      <c r="BD50" s="262">
        <f>IF(AZ50=4,G50,0)</f>
        <v>0</v>
      </c>
      <c r="BE50" s="262">
        <f>IF(AZ50=5,G50,0)</f>
        <v>0</v>
      </c>
      <c r="CA50" s="293">
        <v>1</v>
      </c>
      <c r="CB50" s="293">
        <v>9</v>
      </c>
    </row>
    <row r="51" spans="1:80" x14ac:dyDescent="0.2">
      <c r="A51" s="302"/>
      <c r="B51" s="303"/>
      <c r="C51" s="304" t="s">
        <v>1767</v>
      </c>
      <c r="D51" s="305"/>
      <c r="E51" s="305"/>
      <c r="F51" s="305"/>
      <c r="G51" s="306"/>
      <c r="I51" s="307"/>
      <c r="K51" s="307"/>
      <c r="L51" s="308" t="s">
        <v>1767</v>
      </c>
      <c r="O51" s="293">
        <v>3</v>
      </c>
    </row>
    <row r="52" spans="1:80" x14ac:dyDescent="0.2">
      <c r="A52" s="302"/>
      <c r="B52" s="309"/>
      <c r="C52" s="310" t="s">
        <v>98</v>
      </c>
      <c r="D52" s="311"/>
      <c r="E52" s="312">
        <v>1</v>
      </c>
      <c r="F52" s="313"/>
      <c r="G52" s="314"/>
      <c r="H52" s="315"/>
      <c r="I52" s="307"/>
      <c r="J52" s="316"/>
      <c r="K52" s="307"/>
      <c r="M52" s="308">
        <v>1</v>
      </c>
      <c r="O52" s="293"/>
    </row>
    <row r="53" spans="1:80" x14ac:dyDescent="0.2">
      <c r="A53" s="294">
        <v>16</v>
      </c>
      <c r="B53" s="295" t="s">
        <v>1771</v>
      </c>
      <c r="C53" s="296" t="s">
        <v>1772</v>
      </c>
      <c r="D53" s="297" t="s">
        <v>265</v>
      </c>
      <c r="E53" s="298">
        <v>7</v>
      </c>
      <c r="F53" s="298">
        <v>0</v>
      </c>
      <c r="G53" s="299">
        <f>E53*F53</f>
        <v>0</v>
      </c>
      <c r="H53" s="300">
        <v>0</v>
      </c>
      <c r="I53" s="301">
        <f>E53*H53</f>
        <v>0</v>
      </c>
      <c r="J53" s="300">
        <v>0</v>
      </c>
      <c r="K53" s="301">
        <f>E53*J53</f>
        <v>0</v>
      </c>
      <c r="O53" s="293">
        <v>2</v>
      </c>
      <c r="AA53" s="262">
        <v>1</v>
      </c>
      <c r="AB53" s="262">
        <v>9</v>
      </c>
      <c r="AC53" s="262">
        <v>9</v>
      </c>
      <c r="AZ53" s="262">
        <v>4</v>
      </c>
      <c r="BA53" s="262">
        <f>IF(AZ53=1,G53,0)</f>
        <v>0</v>
      </c>
      <c r="BB53" s="262">
        <f>IF(AZ53=2,G53,0)</f>
        <v>0</v>
      </c>
      <c r="BC53" s="262">
        <f>IF(AZ53=3,G53,0)</f>
        <v>0</v>
      </c>
      <c r="BD53" s="262">
        <f>IF(AZ53=4,G53,0)</f>
        <v>0</v>
      </c>
      <c r="BE53" s="262">
        <f>IF(AZ53=5,G53,0)</f>
        <v>0</v>
      </c>
      <c r="CA53" s="293">
        <v>1</v>
      </c>
      <c r="CB53" s="293">
        <v>9</v>
      </c>
    </row>
    <row r="54" spans="1:80" x14ac:dyDescent="0.2">
      <c r="A54" s="302"/>
      <c r="B54" s="303"/>
      <c r="C54" s="304" t="s">
        <v>1773</v>
      </c>
      <c r="D54" s="305"/>
      <c r="E54" s="305"/>
      <c r="F54" s="305"/>
      <c r="G54" s="306"/>
      <c r="I54" s="307"/>
      <c r="K54" s="307"/>
      <c r="L54" s="308" t="s">
        <v>1773</v>
      </c>
      <c r="O54" s="293">
        <v>3</v>
      </c>
    </row>
    <row r="55" spans="1:80" x14ac:dyDescent="0.2">
      <c r="A55" s="302"/>
      <c r="B55" s="309"/>
      <c r="C55" s="310" t="s">
        <v>1774</v>
      </c>
      <c r="D55" s="311"/>
      <c r="E55" s="312">
        <v>7</v>
      </c>
      <c r="F55" s="313"/>
      <c r="G55" s="314"/>
      <c r="H55" s="315"/>
      <c r="I55" s="307"/>
      <c r="J55" s="316"/>
      <c r="K55" s="307"/>
      <c r="M55" s="308">
        <v>7</v>
      </c>
      <c r="O55" s="293"/>
    </row>
    <row r="56" spans="1:80" x14ac:dyDescent="0.2">
      <c r="A56" s="294">
        <v>17</v>
      </c>
      <c r="B56" s="295" t="s">
        <v>1775</v>
      </c>
      <c r="C56" s="296" t="s">
        <v>1776</v>
      </c>
      <c r="D56" s="297" t="s">
        <v>265</v>
      </c>
      <c r="E56" s="298">
        <v>3</v>
      </c>
      <c r="F56" s="298">
        <v>0</v>
      </c>
      <c r="G56" s="299">
        <f>E56*F56</f>
        <v>0</v>
      </c>
      <c r="H56" s="300">
        <v>0</v>
      </c>
      <c r="I56" s="301">
        <f>E56*H56</f>
        <v>0</v>
      </c>
      <c r="J56" s="300">
        <v>0</v>
      </c>
      <c r="K56" s="301">
        <f>E56*J56</f>
        <v>0</v>
      </c>
      <c r="O56" s="293">
        <v>2</v>
      </c>
      <c r="AA56" s="262">
        <v>1</v>
      </c>
      <c r="AB56" s="262">
        <v>9</v>
      </c>
      <c r="AC56" s="262">
        <v>9</v>
      </c>
      <c r="AZ56" s="262">
        <v>4</v>
      </c>
      <c r="BA56" s="262">
        <f>IF(AZ56=1,G56,0)</f>
        <v>0</v>
      </c>
      <c r="BB56" s="262">
        <f>IF(AZ56=2,G56,0)</f>
        <v>0</v>
      </c>
      <c r="BC56" s="262">
        <f>IF(AZ56=3,G56,0)</f>
        <v>0</v>
      </c>
      <c r="BD56" s="262">
        <f>IF(AZ56=4,G56,0)</f>
        <v>0</v>
      </c>
      <c r="BE56" s="262">
        <f>IF(AZ56=5,G56,0)</f>
        <v>0</v>
      </c>
      <c r="CA56" s="293">
        <v>1</v>
      </c>
      <c r="CB56" s="293">
        <v>9</v>
      </c>
    </row>
    <row r="57" spans="1:80" x14ac:dyDescent="0.2">
      <c r="A57" s="302"/>
      <c r="B57" s="303"/>
      <c r="C57" s="304" t="s">
        <v>1777</v>
      </c>
      <c r="D57" s="305"/>
      <c r="E57" s="305"/>
      <c r="F57" s="305"/>
      <c r="G57" s="306"/>
      <c r="I57" s="307"/>
      <c r="K57" s="307"/>
      <c r="L57" s="308" t="s">
        <v>1777</v>
      </c>
      <c r="O57" s="293">
        <v>3</v>
      </c>
    </row>
    <row r="58" spans="1:80" x14ac:dyDescent="0.2">
      <c r="A58" s="302"/>
      <c r="B58" s="309"/>
      <c r="C58" s="310" t="s">
        <v>426</v>
      </c>
      <c r="D58" s="311"/>
      <c r="E58" s="312">
        <v>3</v>
      </c>
      <c r="F58" s="313"/>
      <c r="G58" s="314"/>
      <c r="H58" s="315"/>
      <c r="I58" s="307"/>
      <c r="J58" s="316"/>
      <c r="K58" s="307"/>
      <c r="M58" s="308">
        <v>3</v>
      </c>
      <c r="O58" s="293"/>
    </row>
    <row r="59" spans="1:80" x14ac:dyDescent="0.2">
      <c r="A59" s="294">
        <v>18</v>
      </c>
      <c r="B59" s="295" t="s">
        <v>1778</v>
      </c>
      <c r="C59" s="296" t="s">
        <v>1779</v>
      </c>
      <c r="D59" s="297" t="s">
        <v>265</v>
      </c>
      <c r="E59" s="298">
        <v>1</v>
      </c>
      <c r="F59" s="298">
        <v>0</v>
      </c>
      <c r="G59" s="299">
        <f>E59*F59</f>
        <v>0</v>
      </c>
      <c r="H59" s="300">
        <v>0</v>
      </c>
      <c r="I59" s="301">
        <f>E59*H59</f>
        <v>0</v>
      </c>
      <c r="J59" s="300">
        <v>0</v>
      </c>
      <c r="K59" s="301">
        <f>E59*J59</f>
        <v>0</v>
      </c>
      <c r="O59" s="293">
        <v>2</v>
      </c>
      <c r="AA59" s="262">
        <v>1</v>
      </c>
      <c r="AB59" s="262">
        <v>0</v>
      </c>
      <c r="AC59" s="262">
        <v>0</v>
      </c>
      <c r="AZ59" s="262">
        <v>4</v>
      </c>
      <c r="BA59" s="262">
        <f>IF(AZ59=1,G59,0)</f>
        <v>0</v>
      </c>
      <c r="BB59" s="262">
        <f>IF(AZ59=2,G59,0)</f>
        <v>0</v>
      </c>
      <c r="BC59" s="262">
        <f>IF(AZ59=3,G59,0)</f>
        <v>0</v>
      </c>
      <c r="BD59" s="262">
        <f>IF(AZ59=4,G59,0)</f>
        <v>0</v>
      </c>
      <c r="BE59" s="262">
        <f>IF(AZ59=5,G59,0)</f>
        <v>0</v>
      </c>
      <c r="CA59" s="293">
        <v>1</v>
      </c>
      <c r="CB59" s="293">
        <v>0</v>
      </c>
    </row>
    <row r="60" spans="1:80" x14ac:dyDescent="0.2">
      <c r="A60" s="302"/>
      <c r="B60" s="303"/>
      <c r="C60" s="304" t="s">
        <v>1780</v>
      </c>
      <c r="D60" s="305"/>
      <c r="E60" s="305"/>
      <c r="F60" s="305"/>
      <c r="G60" s="306"/>
      <c r="I60" s="307"/>
      <c r="K60" s="307"/>
      <c r="L60" s="308" t="s">
        <v>1780</v>
      </c>
      <c r="O60" s="293">
        <v>3</v>
      </c>
    </row>
    <row r="61" spans="1:80" x14ac:dyDescent="0.2">
      <c r="A61" s="302"/>
      <c r="B61" s="309"/>
      <c r="C61" s="310" t="s">
        <v>1781</v>
      </c>
      <c r="D61" s="311"/>
      <c r="E61" s="312">
        <v>1</v>
      </c>
      <c r="F61" s="313"/>
      <c r="G61" s="314"/>
      <c r="H61" s="315"/>
      <c r="I61" s="307"/>
      <c r="J61" s="316"/>
      <c r="K61" s="307"/>
      <c r="M61" s="308" t="s">
        <v>1781</v>
      </c>
      <c r="O61" s="293"/>
    </row>
    <row r="62" spans="1:80" x14ac:dyDescent="0.2">
      <c r="A62" s="294">
        <v>19</v>
      </c>
      <c r="B62" s="295" t="s">
        <v>1782</v>
      </c>
      <c r="C62" s="296" t="s">
        <v>1783</v>
      </c>
      <c r="D62" s="297" t="s">
        <v>265</v>
      </c>
      <c r="E62" s="298">
        <v>2</v>
      </c>
      <c r="F62" s="298">
        <v>0</v>
      </c>
      <c r="G62" s="299">
        <f>E62*F62</f>
        <v>0</v>
      </c>
      <c r="H62" s="300">
        <v>0</v>
      </c>
      <c r="I62" s="301">
        <f>E62*H62</f>
        <v>0</v>
      </c>
      <c r="J62" s="300">
        <v>0</v>
      </c>
      <c r="K62" s="301">
        <f>E62*J62</f>
        <v>0</v>
      </c>
      <c r="O62" s="293">
        <v>2</v>
      </c>
      <c r="AA62" s="262">
        <v>1</v>
      </c>
      <c r="AB62" s="262">
        <v>0</v>
      </c>
      <c r="AC62" s="262">
        <v>0</v>
      </c>
      <c r="AZ62" s="262">
        <v>4</v>
      </c>
      <c r="BA62" s="262">
        <f>IF(AZ62=1,G62,0)</f>
        <v>0</v>
      </c>
      <c r="BB62" s="262">
        <f>IF(AZ62=2,G62,0)</f>
        <v>0</v>
      </c>
      <c r="BC62" s="262">
        <f>IF(AZ62=3,G62,0)</f>
        <v>0</v>
      </c>
      <c r="BD62" s="262">
        <f>IF(AZ62=4,G62,0)</f>
        <v>0</v>
      </c>
      <c r="BE62" s="262">
        <f>IF(AZ62=5,G62,0)</f>
        <v>0</v>
      </c>
      <c r="CA62" s="293">
        <v>1</v>
      </c>
      <c r="CB62" s="293">
        <v>0</v>
      </c>
    </row>
    <row r="63" spans="1:80" x14ac:dyDescent="0.2">
      <c r="A63" s="302"/>
      <c r="B63" s="309"/>
      <c r="C63" s="310" t="s">
        <v>1784</v>
      </c>
      <c r="D63" s="311"/>
      <c r="E63" s="312">
        <v>2</v>
      </c>
      <c r="F63" s="313"/>
      <c r="G63" s="314"/>
      <c r="H63" s="315"/>
      <c r="I63" s="307"/>
      <c r="J63" s="316"/>
      <c r="K63" s="307"/>
      <c r="M63" s="308" t="s">
        <v>1784</v>
      </c>
      <c r="O63" s="293"/>
    </row>
    <row r="64" spans="1:80" x14ac:dyDescent="0.2">
      <c r="A64" s="294">
        <v>20</v>
      </c>
      <c r="B64" s="295" t="s">
        <v>1785</v>
      </c>
      <c r="C64" s="296" t="s">
        <v>1786</v>
      </c>
      <c r="D64" s="297" t="s">
        <v>265</v>
      </c>
      <c r="E64" s="298">
        <v>1</v>
      </c>
      <c r="F64" s="298">
        <v>0</v>
      </c>
      <c r="G64" s="299">
        <f>E64*F64</f>
        <v>0</v>
      </c>
      <c r="H64" s="300">
        <v>0</v>
      </c>
      <c r="I64" s="301">
        <f>E64*H64</f>
        <v>0</v>
      </c>
      <c r="J64" s="300">
        <v>0</v>
      </c>
      <c r="K64" s="301">
        <f>E64*J64</f>
        <v>0</v>
      </c>
      <c r="O64" s="293">
        <v>2</v>
      </c>
      <c r="AA64" s="262">
        <v>1</v>
      </c>
      <c r="AB64" s="262">
        <v>9</v>
      </c>
      <c r="AC64" s="262">
        <v>9</v>
      </c>
      <c r="AZ64" s="262">
        <v>4</v>
      </c>
      <c r="BA64" s="262">
        <f>IF(AZ64=1,G64,0)</f>
        <v>0</v>
      </c>
      <c r="BB64" s="262">
        <f>IF(AZ64=2,G64,0)</f>
        <v>0</v>
      </c>
      <c r="BC64" s="262">
        <f>IF(AZ64=3,G64,0)</f>
        <v>0</v>
      </c>
      <c r="BD64" s="262">
        <f>IF(AZ64=4,G64,0)</f>
        <v>0</v>
      </c>
      <c r="BE64" s="262">
        <f>IF(AZ64=5,G64,0)</f>
        <v>0</v>
      </c>
      <c r="CA64" s="293">
        <v>1</v>
      </c>
      <c r="CB64" s="293">
        <v>9</v>
      </c>
    </row>
    <row r="65" spans="1:80" x14ac:dyDescent="0.2">
      <c r="A65" s="302"/>
      <c r="B65" s="309"/>
      <c r="C65" s="310" t="s">
        <v>98</v>
      </c>
      <c r="D65" s="311"/>
      <c r="E65" s="312">
        <v>1</v>
      </c>
      <c r="F65" s="313"/>
      <c r="G65" s="314"/>
      <c r="H65" s="315"/>
      <c r="I65" s="307"/>
      <c r="J65" s="316"/>
      <c r="K65" s="307"/>
      <c r="M65" s="308">
        <v>1</v>
      </c>
      <c r="O65" s="293"/>
    </row>
    <row r="66" spans="1:80" ht="22.5" x14ac:dyDescent="0.2">
      <c r="A66" s="294">
        <v>21</v>
      </c>
      <c r="B66" s="295" t="s">
        <v>1787</v>
      </c>
      <c r="C66" s="296" t="s">
        <v>1788</v>
      </c>
      <c r="D66" s="297" t="s">
        <v>265</v>
      </c>
      <c r="E66" s="298">
        <v>2</v>
      </c>
      <c r="F66" s="298">
        <v>0</v>
      </c>
      <c r="G66" s="299">
        <f>E66*F66</f>
        <v>0</v>
      </c>
      <c r="H66" s="300">
        <v>0.01</v>
      </c>
      <c r="I66" s="301">
        <f>E66*H66</f>
        <v>0.02</v>
      </c>
      <c r="J66" s="300">
        <v>0</v>
      </c>
      <c r="K66" s="301">
        <f>E66*J66</f>
        <v>0</v>
      </c>
      <c r="O66" s="293">
        <v>2</v>
      </c>
      <c r="AA66" s="262">
        <v>1</v>
      </c>
      <c r="AB66" s="262">
        <v>0</v>
      </c>
      <c r="AC66" s="262">
        <v>0</v>
      </c>
      <c r="AZ66" s="262">
        <v>4</v>
      </c>
      <c r="BA66" s="262">
        <f>IF(AZ66=1,G66,0)</f>
        <v>0</v>
      </c>
      <c r="BB66" s="262">
        <f>IF(AZ66=2,G66,0)</f>
        <v>0</v>
      </c>
      <c r="BC66" s="262">
        <f>IF(AZ66=3,G66,0)</f>
        <v>0</v>
      </c>
      <c r="BD66" s="262">
        <f>IF(AZ66=4,G66,0)</f>
        <v>0</v>
      </c>
      <c r="BE66" s="262">
        <f>IF(AZ66=5,G66,0)</f>
        <v>0</v>
      </c>
      <c r="CA66" s="293">
        <v>1</v>
      </c>
      <c r="CB66" s="293">
        <v>0</v>
      </c>
    </row>
    <row r="67" spans="1:80" x14ac:dyDescent="0.2">
      <c r="A67" s="302"/>
      <c r="B67" s="303"/>
      <c r="C67" s="304" t="s">
        <v>1789</v>
      </c>
      <c r="D67" s="305"/>
      <c r="E67" s="305"/>
      <c r="F67" s="305"/>
      <c r="G67" s="306"/>
      <c r="I67" s="307"/>
      <c r="K67" s="307"/>
      <c r="L67" s="308" t="s">
        <v>1789</v>
      </c>
      <c r="O67" s="293">
        <v>3</v>
      </c>
    </row>
    <row r="68" spans="1:80" ht="22.5" x14ac:dyDescent="0.2">
      <c r="A68" s="302"/>
      <c r="B68" s="303"/>
      <c r="C68" s="304" t="s">
        <v>1253</v>
      </c>
      <c r="D68" s="305"/>
      <c r="E68" s="305"/>
      <c r="F68" s="305"/>
      <c r="G68" s="306"/>
      <c r="I68" s="307"/>
      <c r="K68" s="307"/>
      <c r="L68" s="308" t="s">
        <v>1253</v>
      </c>
      <c r="O68" s="293">
        <v>3</v>
      </c>
    </row>
    <row r="69" spans="1:80" x14ac:dyDescent="0.2">
      <c r="A69" s="302"/>
      <c r="B69" s="303"/>
      <c r="C69" s="304" t="s">
        <v>1790</v>
      </c>
      <c r="D69" s="305"/>
      <c r="E69" s="305"/>
      <c r="F69" s="305"/>
      <c r="G69" s="306"/>
      <c r="I69" s="307"/>
      <c r="K69" s="307"/>
      <c r="L69" s="308" t="s">
        <v>1790</v>
      </c>
      <c r="O69" s="293">
        <v>3</v>
      </c>
    </row>
    <row r="70" spans="1:80" x14ac:dyDescent="0.2">
      <c r="A70" s="302"/>
      <c r="B70" s="303"/>
      <c r="C70" s="304" t="s">
        <v>1791</v>
      </c>
      <c r="D70" s="305"/>
      <c r="E70" s="305"/>
      <c r="F70" s="305"/>
      <c r="G70" s="306"/>
      <c r="I70" s="307"/>
      <c r="K70" s="307"/>
      <c r="L70" s="308" t="s">
        <v>1791</v>
      </c>
      <c r="O70" s="293">
        <v>3</v>
      </c>
    </row>
    <row r="71" spans="1:80" x14ac:dyDescent="0.2">
      <c r="A71" s="302"/>
      <c r="B71" s="303"/>
      <c r="C71" s="304" t="s">
        <v>1792</v>
      </c>
      <c r="D71" s="305"/>
      <c r="E71" s="305"/>
      <c r="F71" s="305"/>
      <c r="G71" s="306"/>
      <c r="I71" s="307"/>
      <c r="K71" s="307"/>
      <c r="L71" s="308" t="s">
        <v>1792</v>
      </c>
      <c r="O71" s="293">
        <v>3</v>
      </c>
    </row>
    <row r="72" spans="1:80" x14ac:dyDescent="0.2">
      <c r="A72" s="302"/>
      <c r="B72" s="303"/>
      <c r="C72" s="304" t="s">
        <v>1793</v>
      </c>
      <c r="D72" s="305"/>
      <c r="E72" s="305"/>
      <c r="F72" s="305"/>
      <c r="G72" s="306"/>
      <c r="I72" s="307"/>
      <c r="K72" s="307"/>
      <c r="L72" s="308" t="s">
        <v>1793</v>
      </c>
      <c r="O72" s="293">
        <v>3</v>
      </c>
    </row>
    <row r="73" spans="1:80" x14ac:dyDescent="0.2">
      <c r="A73" s="302"/>
      <c r="B73" s="303"/>
      <c r="C73" s="304" t="s">
        <v>1794</v>
      </c>
      <c r="D73" s="305"/>
      <c r="E73" s="305"/>
      <c r="F73" s="305"/>
      <c r="G73" s="306"/>
      <c r="I73" s="307"/>
      <c r="K73" s="307"/>
      <c r="L73" s="308" t="s">
        <v>1794</v>
      </c>
      <c r="O73" s="293">
        <v>3</v>
      </c>
    </row>
    <row r="74" spans="1:80" x14ac:dyDescent="0.2">
      <c r="A74" s="302"/>
      <c r="B74" s="303"/>
      <c r="C74" s="304" t="s">
        <v>1795</v>
      </c>
      <c r="D74" s="305"/>
      <c r="E74" s="305"/>
      <c r="F74" s="305"/>
      <c r="G74" s="306"/>
      <c r="I74" s="307"/>
      <c r="K74" s="307"/>
      <c r="L74" s="308" t="s">
        <v>1795</v>
      </c>
      <c r="O74" s="293">
        <v>3</v>
      </c>
    </row>
    <row r="75" spans="1:80" x14ac:dyDescent="0.2">
      <c r="A75" s="302"/>
      <c r="B75" s="303"/>
      <c r="C75" s="304" t="s">
        <v>1796</v>
      </c>
      <c r="D75" s="305"/>
      <c r="E75" s="305"/>
      <c r="F75" s="305"/>
      <c r="G75" s="306"/>
      <c r="I75" s="307"/>
      <c r="K75" s="307"/>
      <c r="L75" s="308" t="s">
        <v>1796</v>
      </c>
      <c r="O75" s="293">
        <v>3</v>
      </c>
    </row>
    <row r="76" spans="1:80" x14ac:dyDescent="0.2">
      <c r="A76" s="302"/>
      <c r="B76" s="303"/>
      <c r="C76" s="304"/>
      <c r="D76" s="305"/>
      <c r="E76" s="305"/>
      <c r="F76" s="305"/>
      <c r="G76" s="306"/>
      <c r="I76" s="307"/>
      <c r="K76" s="307"/>
      <c r="L76" s="308"/>
      <c r="O76" s="293">
        <v>3</v>
      </c>
    </row>
    <row r="77" spans="1:80" x14ac:dyDescent="0.2">
      <c r="A77" s="302"/>
      <c r="B77" s="303"/>
      <c r="C77" s="304" t="s">
        <v>1261</v>
      </c>
      <c r="D77" s="305"/>
      <c r="E77" s="305"/>
      <c r="F77" s="305"/>
      <c r="G77" s="306"/>
      <c r="I77" s="307"/>
      <c r="K77" s="307"/>
      <c r="L77" s="308" t="s">
        <v>1261</v>
      </c>
      <c r="O77" s="293">
        <v>3</v>
      </c>
    </row>
    <row r="78" spans="1:80" x14ac:dyDescent="0.2">
      <c r="A78" s="302"/>
      <c r="B78" s="303"/>
      <c r="C78" s="304" t="s">
        <v>1262</v>
      </c>
      <c r="D78" s="305"/>
      <c r="E78" s="305"/>
      <c r="F78" s="305"/>
      <c r="G78" s="306"/>
      <c r="I78" s="307"/>
      <c r="K78" s="307"/>
      <c r="L78" s="308" t="s">
        <v>1262</v>
      </c>
      <c r="O78" s="293">
        <v>3</v>
      </c>
    </row>
    <row r="79" spans="1:80" x14ac:dyDescent="0.2">
      <c r="A79" s="302"/>
      <c r="B79" s="309"/>
      <c r="C79" s="310" t="s">
        <v>154</v>
      </c>
      <c r="D79" s="311"/>
      <c r="E79" s="312">
        <v>2</v>
      </c>
      <c r="F79" s="313"/>
      <c r="G79" s="314"/>
      <c r="H79" s="315"/>
      <c r="I79" s="307"/>
      <c r="J79" s="316"/>
      <c r="K79" s="307"/>
      <c r="M79" s="308">
        <v>2</v>
      </c>
      <c r="O79" s="293"/>
    </row>
    <row r="80" spans="1:80" x14ac:dyDescent="0.2">
      <c r="A80" s="294">
        <v>22</v>
      </c>
      <c r="B80" s="295" t="s">
        <v>1797</v>
      </c>
      <c r="C80" s="296" t="s">
        <v>1798</v>
      </c>
      <c r="D80" s="297" t="s">
        <v>100</v>
      </c>
      <c r="E80" s="298">
        <v>4</v>
      </c>
      <c r="F80" s="298">
        <v>0</v>
      </c>
      <c r="G80" s="299">
        <f>E80*F80</f>
        <v>0</v>
      </c>
      <c r="H80" s="300">
        <v>0</v>
      </c>
      <c r="I80" s="301">
        <f>E80*H80</f>
        <v>0</v>
      </c>
      <c r="J80" s="300">
        <v>0</v>
      </c>
      <c r="K80" s="301">
        <f>E80*J80</f>
        <v>0</v>
      </c>
      <c r="O80" s="293">
        <v>2</v>
      </c>
      <c r="AA80" s="262">
        <v>1</v>
      </c>
      <c r="AB80" s="262">
        <v>0</v>
      </c>
      <c r="AC80" s="262">
        <v>0</v>
      </c>
      <c r="AZ80" s="262">
        <v>4</v>
      </c>
      <c r="BA80" s="262">
        <f>IF(AZ80=1,G80,0)</f>
        <v>0</v>
      </c>
      <c r="BB80" s="262">
        <f>IF(AZ80=2,G80,0)</f>
        <v>0</v>
      </c>
      <c r="BC80" s="262">
        <f>IF(AZ80=3,G80,0)</f>
        <v>0</v>
      </c>
      <c r="BD80" s="262">
        <f>IF(AZ80=4,G80,0)</f>
        <v>0</v>
      </c>
      <c r="BE80" s="262">
        <f>IF(AZ80=5,G80,0)</f>
        <v>0</v>
      </c>
      <c r="CA80" s="293">
        <v>1</v>
      </c>
      <c r="CB80" s="293">
        <v>0</v>
      </c>
    </row>
    <row r="81" spans="1:80" x14ac:dyDescent="0.2">
      <c r="A81" s="302"/>
      <c r="B81" s="309"/>
      <c r="C81" s="310" t="s">
        <v>309</v>
      </c>
      <c r="D81" s="311"/>
      <c r="E81" s="312">
        <v>4</v>
      </c>
      <c r="F81" s="313"/>
      <c r="G81" s="314"/>
      <c r="H81" s="315"/>
      <c r="I81" s="307"/>
      <c r="J81" s="316"/>
      <c r="K81" s="307"/>
      <c r="M81" s="308">
        <v>4</v>
      </c>
      <c r="O81" s="293"/>
    </row>
    <row r="82" spans="1:80" x14ac:dyDescent="0.2">
      <c r="A82" s="294">
        <v>23</v>
      </c>
      <c r="B82" s="295" t="s">
        <v>1799</v>
      </c>
      <c r="C82" s="296" t="s">
        <v>1800</v>
      </c>
      <c r="D82" s="297" t="s">
        <v>100</v>
      </c>
      <c r="E82" s="298">
        <v>3</v>
      </c>
      <c r="F82" s="298">
        <v>0</v>
      </c>
      <c r="G82" s="299">
        <f>E82*F82</f>
        <v>0</v>
      </c>
      <c r="H82" s="300">
        <v>0</v>
      </c>
      <c r="I82" s="301">
        <f>E82*H82</f>
        <v>0</v>
      </c>
      <c r="J82" s="300">
        <v>0</v>
      </c>
      <c r="K82" s="301">
        <f>E82*J82</f>
        <v>0</v>
      </c>
      <c r="O82" s="293">
        <v>2</v>
      </c>
      <c r="AA82" s="262">
        <v>1</v>
      </c>
      <c r="AB82" s="262">
        <v>0</v>
      </c>
      <c r="AC82" s="262">
        <v>0</v>
      </c>
      <c r="AZ82" s="262">
        <v>4</v>
      </c>
      <c r="BA82" s="262">
        <f>IF(AZ82=1,G82,0)</f>
        <v>0</v>
      </c>
      <c r="BB82" s="262">
        <f>IF(AZ82=2,G82,0)</f>
        <v>0</v>
      </c>
      <c r="BC82" s="262">
        <f>IF(AZ82=3,G82,0)</f>
        <v>0</v>
      </c>
      <c r="BD82" s="262">
        <f>IF(AZ82=4,G82,0)</f>
        <v>0</v>
      </c>
      <c r="BE82" s="262">
        <f>IF(AZ82=5,G82,0)</f>
        <v>0</v>
      </c>
      <c r="CA82" s="293">
        <v>1</v>
      </c>
      <c r="CB82" s="293">
        <v>0</v>
      </c>
    </row>
    <row r="83" spans="1:80" x14ac:dyDescent="0.2">
      <c r="A83" s="302"/>
      <c r="B83" s="309"/>
      <c r="C83" s="310" t="s">
        <v>426</v>
      </c>
      <c r="D83" s="311"/>
      <c r="E83" s="312">
        <v>3</v>
      </c>
      <c r="F83" s="313"/>
      <c r="G83" s="314"/>
      <c r="H83" s="315"/>
      <c r="I83" s="307"/>
      <c r="J83" s="316"/>
      <c r="K83" s="307"/>
      <c r="M83" s="308">
        <v>3</v>
      </c>
      <c r="O83" s="293"/>
    </row>
    <row r="84" spans="1:80" ht="22.5" x14ac:dyDescent="0.2">
      <c r="A84" s="294">
        <v>24</v>
      </c>
      <c r="B84" s="295" t="s">
        <v>1801</v>
      </c>
      <c r="C84" s="296" t="s">
        <v>1802</v>
      </c>
      <c r="D84" s="297" t="s">
        <v>202</v>
      </c>
      <c r="E84" s="298">
        <v>20</v>
      </c>
      <c r="F84" s="298">
        <v>0</v>
      </c>
      <c r="G84" s="299">
        <f>E84*F84</f>
        <v>0</v>
      </c>
      <c r="H84" s="300">
        <v>1.0000000000000001E-5</v>
      </c>
      <c r="I84" s="301">
        <f>E84*H84</f>
        <v>2.0000000000000001E-4</v>
      </c>
      <c r="J84" s="300">
        <v>0</v>
      </c>
      <c r="K84" s="301">
        <f>E84*J84</f>
        <v>0</v>
      </c>
      <c r="O84" s="293">
        <v>2</v>
      </c>
      <c r="AA84" s="262">
        <v>1</v>
      </c>
      <c r="AB84" s="262">
        <v>9</v>
      </c>
      <c r="AC84" s="262">
        <v>9</v>
      </c>
      <c r="AZ84" s="262">
        <v>4</v>
      </c>
      <c r="BA84" s="262">
        <f>IF(AZ84=1,G84,0)</f>
        <v>0</v>
      </c>
      <c r="BB84" s="262">
        <f>IF(AZ84=2,G84,0)</f>
        <v>0</v>
      </c>
      <c r="BC84" s="262">
        <f>IF(AZ84=3,G84,0)</f>
        <v>0</v>
      </c>
      <c r="BD84" s="262">
        <f>IF(AZ84=4,G84,0)</f>
        <v>0</v>
      </c>
      <c r="BE84" s="262">
        <f>IF(AZ84=5,G84,0)</f>
        <v>0</v>
      </c>
      <c r="CA84" s="293">
        <v>1</v>
      </c>
      <c r="CB84" s="293">
        <v>9</v>
      </c>
    </row>
    <row r="85" spans="1:80" x14ac:dyDescent="0.2">
      <c r="A85" s="302"/>
      <c r="B85" s="309"/>
      <c r="C85" s="310" t="s">
        <v>246</v>
      </c>
      <c r="D85" s="311"/>
      <c r="E85" s="312">
        <v>20</v>
      </c>
      <c r="F85" s="313"/>
      <c r="G85" s="314"/>
      <c r="H85" s="315"/>
      <c r="I85" s="307"/>
      <c r="J85" s="316"/>
      <c r="K85" s="307"/>
      <c r="M85" s="308">
        <v>20</v>
      </c>
      <c r="O85" s="293"/>
    </row>
    <row r="86" spans="1:80" ht="22.5" x14ac:dyDescent="0.2">
      <c r="A86" s="294">
        <v>25</v>
      </c>
      <c r="B86" s="295" t="s">
        <v>1803</v>
      </c>
      <c r="C86" s="296" t="s">
        <v>1804</v>
      </c>
      <c r="D86" s="297" t="s">
        <v>202</v>
      </c>
      <c r="E86" s="298">
        <v>40</v>
      </c>
      <c r="F86" s="298">
        <v>0</v>
      </c>
      <c r="G86" s="299">
        <f>E86*F86</f>
        <v>0</v>
      </c>
      <c r="H86" s="300">
        <v>4.0000000000000003E-5</v>
      </c>
      <c r="I86" s="301">
        <f>E86*H86</f>
        <v>1.6000000000000001E-3</v>
      </c>
      <c r="J86" s="300">
        <v>0</v>
      </c>
      <c r="K86" s="301">
        <f>E86*J86</f>
        <v>0</v>
      </c>
      <c r="O86" s="293">
        <v>2</v>
      </c>
      <c r="AA86" s="262">
        <v>1</v>
      </c>
      <c r="AB86" s="262">
        <v>9</v>
      </c>
      <c r="AC86" s="262">
        <v>9</v>
      </c>
      <c r="AZ86" s="262">
        <v>4</v>
      </c>
      <c r="BA86" s="262">
        <f>IF(AZ86=1,G86,0)</f>
        <v>0</v>
      </c>
      <c r="BB86" s="262">
        <f>IF(AZ86=2,G86,0)</f>
        <v>0</v>
      </c>
      <c r="BC86" s="262">
        <f>IF(AZ86=3,G86,0)</f>
        <v>0</v>
      </c>
      <c r="BD86" s="262">
        <f>IF(AZ86=4,G86,0)</f>
        <v>0</v>
      </c>
      <c r="BE86" s="262">
        <f>IF(AZ86=5,G86,0)</f>
        <v>0</v>
      </c>
      <c r="CA86" s="293">
        <v>1</v>
      </c>
      <c r="CB86" s="293">
        <v>9</v>
      </c>
    </row>
    <row r="87" spans="1:80" x14ac:dyDescent="0.2">
      <c r="A87" s="302"/>
      <c r="B87" s="303"/>
      <c r="C87" s="304" t="s">
        <v>1805</v>
      </c>
      <c r="D87" s="305"/>
      <c r="E87" s="305"/>
      <c r="F87" s="305"/>
      <c r="G87" s="306"/>
      <c r="I87" s="307"/>
      <c r="K87" s="307"/>
      <c r="L87" s="308" t="s">
        <v>1805</v>
      </c>
      <c r="O87" s="293">
        <v>3</v>
      </c>
    </row>
    <row r="88" spans="1:80" x14ac:dyDescent="0.2">
      <c r="A88" s="302"/>
      <c r="B88" s="309"/>
      <c r="C88" s="310" t="s">
        <v>1806</v>
      </c>
      <c r="D88" s="311"/>
      <c r="E88" s="312">
        <v>40</v>
      </c>
      <c r="F88" s="313"/>
      <c r="G88" s="314"/>
      <c r="H88" s="315"/>
      <c r="I88" s="307"/>
      <c r="J88" s="316"/>
      <c r="K88" s="307"/>
      <c r="M88" s="308">
        <v>40</v>
      </c>
      <c r="O88" s="293"/>
    </row>
    <row r="89" spans="1:80" ht="22.5" x14ac:dyDescent="0.2">
      <c r="A89" s="294">
        <v>26</v>
      </c>
      <c r="B89" s="295" t="s">
        <v>578</v>
      </c>
      <c r="C89" s="296" t="s">
        <v>579</v>
      </c>
      <c r="D89" s="297" t="s">
        <v>202</v>
      </c>
      <c r="E89" s="298">
        <v>40</v>
      </c>
      <c r="F89" s="298">
        <v>0</v>
      </c>
      <c r="G89" s="299">
        <f>E89*F89</f>
        <v>0</v>
      </c>
      <c r="H89" s="300">
        <v>6.0000000000000002E-5</v>
      </c>
      <c r="I89" s="301">
        <f>E89*H89</f>
        <v>2.4000000000000002E-3</v>
      </c>
      <c r="J89" s="300">
        <v>0</v>
      </c>
      <c r="K89" s="301">
        <f>E89*J89</f>
        <v>0</v>
      </c>
      <c r="O89" s="293">
        <v>2</v>
      </c>
      <c r="AA89" s="262">
        <v>1</v>
      </c>
      <c r="AB89" s="262">
        <v>9</v>
      </c>
      <c r="AC89" s="262">
        <v>9</v>
      </c>
      <c r="AZ89" s="262">
        <v>4</v>
      </c>
      <c r="BA89" s="262">
        <f>IF(AZ89=1,G89,0)</f>
        <v>0</v>
      </c>
      <c r="BB89" s="262">
        <f>IF(AZ89=2,G89,0)</f>
        <v>0</v>
      </c>
      <c r="BC89" s="262">
        <f>IF(AZ89=3,G89,0)</f>
        <v>0</v>
      </c>
      <c r="BD89" s="262">
        <f>IF(AZ89=4,G89,0)</f>
        <v>0</v>
      </c>
      <c r="BE89" s="262">
        <f>IF(AZ89=5,G89,0)</f>
        <v>0</v>
      </c>
      <c r="CA89" s="293">
        <v>1</v>
      </c>
      <c r="CB89" s="293">
        <v>9</v>
      </c>
    </row>
    <row r="90" spans="1:80" x14ac:dyDescent="0.2">
      <c r="A90" s="302"/>
      <c r="B90" s="303"/>
      <c r="C90" s="304" t="s">
        <v>1805</v>
      </c>
      <c r="D90" s="305"/>
      <c r="E90" s="305"/>
      <c r="F90" s="305"/>
      <c r="G90" s="306"/>
      <c r="I90" s="307"/>
      <c r="K90" s="307"/>
      <c r="L90" s="308" t="s">
        <v>1805</v>
      </c>
      <c r="O90" s="293">
        <v>3</v>
      </c>
    </row>
    <row r="91" spans="1:80" x14ac:dyDescent="0.2">
      <c r="A91" s="302"/>
      <c r="B91" s="309"/>
      <c r="C91" s="310" t="s">
        <v>246</v>
      </c>
      <c r="D91" s="311"/>
      <c r="E91" s="312">
        <v>20</v>
      </c>
      <c r="F91" s="313"/>
      <c r="G91" s="314"/>
      <c r="H91" s="315"/>
      <c r="I91" s="307"/>
      <c r="J91" s="316"/>
      <c r="K91" s="307"/>
      <c r="M91" s="308">
        <v>20</v>
      </c>
      <c r="O91" s="293"/>
    </row>
    <row r="92" spans="1:80" x14ac:dyDescent="0.2">
      <c r="A92" s="302"/>
      <c r="B92" s="309"/>
      <c r="C92" s="310" t="s">
        <v>246</v>
      </c>
      <c r="D92" s="311"/>
      <c r="E92" s="312">
        <v>20</v>
      </c>
      <c r="F92" s="313"/>
      <c r="G92" s="314"/>
      <c r="H92" s="315"/>
      <c r="I92" s="307"/>
      <c r="J92" s="316"/>
      <c r="K92" s="307"/>
      <c r="M92" s="308">
        <v>20</v>
      </c>
      <c r="O92" s="293"/>
    </row>
    <row r="93" spans="1:80" x14ac:dyDescent="0.2">
      <c r="A93" s="294">
        <v>27</v>
      </c>
      <c r="B93" s="295" t="s">
        <v>1807</v>
      </c>
      <c r="C93" s="296" t="s">
        <v>1808</v>
      </c>
      <c r="D93" s="297" t="s">
        <v>265</v>
      </c>
      <c r="E93" s="298">
        <v>1</v>
      </c>
      <c r="F93" s="298">
        <v>0</v>
      </c>
      <c r="G93" s="299">
        <f>E93*F93</f>
        <v>0</v>
      </c>
      <c r="H93" s="300">
        <v>0</v>
      </c>
      <c r="I93" s="301">
        <f>E93*H93</f>
        <v>0</v>
      </c>
      <c r="J93" s="300">
        <v>0</v>
      </c>
      <c r="K93" s="301">
        <f>E93*J93</f>
        <v>0</v>
      </c>
      <c r="O93" s="293">
        <v>2</v>
      </c>
      <c r="AA93" s="262">
        <v>1</v>
      </c>
      <c r="AB93" s="262">
        <v>9</v>
      </c>
      <c r="AC93" s="262">
        <v>9</v>
      </c>
      <c r="AZ93" s="262">
        <v>4</v>
      </c>
      <c r="BA93" s="262">
        <f>IF(AZ93=1,G93,0)</f>
        <v>0</v>
      </c>
      <c r="BB93" s="262">
        <f>IF(AZ93=2,G93,0)</f>
        <v>0</v>
      </c>
      <c r="BC93" s="262">
        <f>IF(AZ93=3,G93,0)</f>
        <v>0</v>
      </c>
      <c r="BD93" s="262">
        <f>IF(AZ93=4,G93,0)</f>
        <v>0</v>
      </c>
      <c r="BE93" s="262">
        <f>IF(AZ93=5,G93,0)</f>
        <v>0</v>
      </c>
      <c r="CA93" s="293">
        <v>1</v>
      </c>
      <c r="CB93" s="293">
        <v>9</v>
      </c>
    </row>
    <row r="94" spans="1:80" x14ac:dyDescent="0.2">
      <c r="A94" s="302"/>
      <c r="B94" s="303"/>
      <c r="C94" s="304" t="s">
        <v>1809</v>
      </c>
      <c r="D94" s="305"/>
      <c r="E94" s="305"/>
      <c r="F94" s="305"/>
      <c r="G94" s="306"/>
      <c r="I94" s="307"/>
      <c r="K94" s="307"/>
      <c r="L94" s="308" t="s">
        <v>1809</v>
      </c>
      <c r="O94" s="293">
        <v>3</v>
      </c>
    </row>
    <row r="95" spans="1:80" x14ac:dyDescent="0.2">
      <c r="A95" s="302"/>
      <c r="B95" s="309"/>
      <c r="C95" s="310" t="s">
        <v>98</v>
      </c>
      <c r="D95" s="311"/>
      <c r="E95" s="312">
        <v>1</v>
      </c>
      <c r="F95" s="313"/>
      <c r="G95" s="314"/>
      <c r="H95" s="315"/>
      <c r="I95" s="307"/>
      <c r="J95" s="316"/>
      <c r="K95" s="307"/>
      <c r="M95" s="308">
        <v>1</v>
      </c>
      <c r="O95" s="293"/>
    </row>
    <row r="96" spans="1:80" ht="22.5" x14ac:dyDescent="0.2">
      <c r="A96" s="294">
        <v>28</v>
      </c>
      <c r="B96" s="295" t="s">
        <v>1810</v>
      </c>
      <c r="C96" s="296" t="s">
        <v>1811</v>
      </c>
      <c r="D96" s="297" t="s">
        <v>202</v>
      </c>
      <c r="E96" s="298">
        <v>65</v>
      </c>
      <c r="F96" s="298">
        <v>0</v>
      </c>
      <c r="G96" s="299">
        <f>E96*F96</f>
        <v>0</v>
      </c>
      <c r="H96" s="300">
        <v>1.6000000000000001E-4</v>
      </c>
      <c r="I96" s="301">
        <f>E96*H96</f>
        <v>1.0400000000000001E-2</v>
      </c>
      <c r="J96" s="300">
        <v>0</v>
      </c>
      <c r="K96" s="301">
        <f>E96*J96</f>
        <v>0</v>
      </c>
      <c r="O96" s="293">
        <v>2</v>
      </c>
      <c r="AA96" s="262">
        <v>1</v>
      </c>
      <c r="AB96" s="262">
        <v>9</v>
      </c>
      <c r="AC96" s="262">
        <v>9</v>
      </c>
      <c r="AZ96" s="262">
        <v>4</v>
      </c>
      <c r="BA96" s="262">
        <f>IF(AZ96=1,G96,0)</f>
        <v>0</v>
      </c>
      <c r="BB96" s="262">
        <f>IF(AZ96=2,G96,0)</f>
        <v>0</v>
      </c>
      <c r="BC96" s="262">
        <f>IF(AZ96=3,G96,0)</f>
        <v>0</v>
      </c>
      <c r="BD96" s="262">
        <f>IF(AZ96=4,G96,0)</f>
        <v>0</v>
      </c>
      <c r="BE96" s="262">
        <f>IF(AZ96=5,G96,0)</f>
        <v>0</v>
      </c>
      <c r="CA96" s="293">
        <v>1</v>
      </c>
      <c r="CB96" s="293">
        <v>9</v>
      </c>
    </row>
    <row r="97" spans="1:80" x14ac:dyDescent="0.2">
      <c r="A97" s="302"/>
      <c r="B97" s="303"/>
      <c r="C97" s="304" t="s">
        <v>1812</v>
      </c>
      <c r="D97" s="305"/>
      <c r="E97" s="305"/>
      <c r="F97" s="305"/>
      <c r="G97" s="306"/>
      <c r="I97" s="307"/>
      <c r="K97" s="307"/>
      <c r="L97" s="308" t="s">
        <v>1812</v>
      </c>
      <c r="O97" s="293">
        <v>3</v>
      </c>
    </row>
    <row r="98" spans="1:80" x14ac:dyDescent="0.2">
      <c r="A98" s="302"/>
      <c r="B98" s="303"/>
      <c r="C98" s="304" t="s">
        <v>1813</v>
      </c>
      <c r="D98" s="305"/>
      <c r="E98" s="305"/>
      <c r="F98" s="305"/>
      <c r="G98" s="306"/>
      <c r="I98" s="307"/>
      <c r="K98" s="307"/>
      <c r="L98" s="308" t="s">
        <v>1813</v>
      </c>
      <c r="O98" s="293">
        <v>3</v>
      </c>
    </row>
    <row r="99" spans="1:80" x14ac:dyDescent="0.2">
      <c r="A99" s="302"/>
      <c r="B99" s="309"/>
      <c r="C99" s="310" t="s">
        <v>1814</v>
      </c>
      <c r="D99" s="311"/>
      <c r="E99" s="312">
        <v>25</v>
      </c>
      <c r="F99" s="313"/>
      <c r="G99" s="314"/>
      <c r="H99" s="315"/>
      <c r="I99" s="307"/>
      <c r="J99" s="316"/>
      <c r="K99" s="307"/>
      <c r="M99" s="308" t="s">
        <v>1814</v>
      </c>
      <c r="O99" s="293"/>
    </row>
    <row r="100" spans="1:80" x14ac:dyDescent="0.2">
      <c r="A100" s="302"/>
      <c r="B100" s="309"/>
      <c r="C100" s="310" t="s">
        <v>1815</v>
      </c>
      <c r="D100" s="311"/>
      <c r="E100" s="312">
        <v>20</v>
      </c>
      <c r="F100" s="313"/>
      <c r="G100" s="314"/>
      <c r="H100" s="315"/>
      <c r="I100" s="307"/>
      <c r="J100" s="316"/>
      <c r="K100" s="307"/>
      <c r="M100" s="308" t="s">
        <v>1815</v>
      </c>
      <c r="O100" s="293"/>
    </row>
    <row r="101" spans="1:80" x14ac:dyDescent="0.2">
      <c r="A101" s="302"/>
      <c r="B101" s="309"/>
      <c r="C101" s="310" t="s">
        <v>246</v>
      </c>
      <c r="D101" s="311"/>
      <c r="E101" s="312">
        <v>20</v>
      </c>
      <c r="F101" s="313"/>
      <c r="G101" s="314"/>
      <c r="H101" s="315"/>
      <c r="I101" s="307"/>
      <c r="J101" s="316"/>
      <c r="K101" s="307"/>
      <c r="M101" s="308">
        <v>20</v>
      </c>
      <c r="O101" s="293"/>
    </row>
    <row r="102" spans="1:80" ht="22.5" x14ac:dyDescent="0.2">
      <c r="A102" s="294">
        <v>29</v>
      </c>
      <c r="B102" s="295" t="s">
        <v>585</v>
      </c>
      <c r="C102" s="296" t="s">
        <v>586</v>
      </c>
      <c r="D102" s="297" t="s">
        <v>202</v>
      </c>
      <c r="E102" s="298">
        <v>45</v>
      </c>
      <c r="F102" s="298">
        <v>0</v>
      </c>
      <c r="G102" s="299">
        <f>E102*F102</f>
        <v>0</v>
      </c>
      <c r="H102" s="300">
        <v>2.1000000000000001E-4</v>
      </c>
      <c r="I102" s="301">
        <f>E102*H102</f>
        <v>9.4500000000000001E-3</v>
      </c>
      <c r="J102" s="300">
        <v>0</v>
      </c>
      <c r="K102" s="301">
        <f>E102*J102</f>
        <v>0</v>
      </c>
      <c r="O102" s="293">
        <v>2</v>
      </c>
      <c r="AA102" s="262">
        <v>1</v>
      </c>
      <c r="AB102" s="262">
        <v>9</v>
      </c>
      <c r="AC102" s="262">
        <v>9</v>
      </c>
      <c r="AZ102" s="262">
        <v>4</v>
      </c>
      <c r="BA102" s="262">
        <f>IF(AZ102=1,G102,0)</f>
        <v>0</v>
      </c>
      <c r="BB102" s="262">
        <f>IF(AZ102=2,G102,0)</f>
        <v>0</v>
      </c>
      <c r="BC102" s="262">
        <f>IF(AZ102=3,G102,0)</f>
        <v>0</v>
      </c>
      <c r="BD102" s="262">
        <f>IF(AZ102=4,G102,0)</f>
        <v>0</v>
      </c>
      <c r="BE102" s="262">
        <f>IF(AZ102=5,G102,0)</f>
        <v>0</v>
      </c>
      <c r="CA102" s="293">
        <v>1</v>
      </c>
      <c r="CB102" s="293">
        <v>9</v>
      </c>
    </row>
    <row r="103" spans="1:80" x14ac:dyDescent="0.2">
      <c r="A103" s="302"/>
      <c r="B103" s="303"/>
      <c r="C103" s="304" t="s">
        <v>1816</v>
      </c>
      <c r="D103" s="305"/>
      <c r="E103" s="305"/>
      <c r="F103" s="305"/>
      <c r="G103" s="306"/>
      <c r="I103" s="307"/>
      <c r="K103" s="307"/>
      <c r="L103" s="308" t="s">
        <v>1816</v>
      </c>
      <c r="O103" s="293">
        <v>3</v>
      </c>
    </row>
    <row r="104" spans="1:80" x14ac:dyDescent="0.2">
      <c r="A104" s="302"/>
      <c r="B104" s="303"/>
      <c r="C104" s="304" t="s">
        <v>1813</v>
      </c>
      <c r="D104" s="305"/>
      <c r="E104" s="305"/>
      <c r="F104" s="305"/>
      <c r="G104" s="306"/>
      <c r="I104" s="307"/>
      <c r="K104" s="307"/>
      <c r="L104" s="308" t="s">
        <v>1813</v>
      </c>
      <c r="O104" s="293">
        <v>3</v>
      </c>
    </row>
    <row r="105" spans="1:80" x14ac:dyDescent="0.2">
      <c r="A105" s="302"/>
      <c r="B105" s="309"/>
      <c r="C105" s="310" t="s">
        <v>1817</v>
      </c>
      <c r="D105" s="311"/>
      <c r="E105" s="312">
        <v>30</v>
      </c>
      <c r="F105" s="313"/>
      <c r="G105" s="314"/>
      <c r="H105" s="315"/>
      <c r="I105" s="307"/>
      <c r="J105" s="316"/>
      <c r="K105" s="307"/>
      <c r="M105" s="308" t="s">
        <v>1817</v>
      </c>
      <c r="O105" s="293"/>
    </row>
    <row r="106" spans="1:80" x14ac:dyDescent="0.2">
      <c r="A106" s="302"/>
      <c r="B106" s="309"/>
      <c r="C106" s="310" t="s">
        <v>1818</v>
      </c>
      <c r="D106" s="311"/>
      <c r="E106" s="312">
        <v>5</v>
      </c>
      <c r="F106" s="313"/>
      <c r="G106" s="314"/>
      <c r="H106" s="315"/>
      <c r="I106" s="307"/>
      <c r="J106" s="316"/>
      <c r="K106" s="307"/>
      <c r="M106" s="308" t="s">
        <v>1818</v>
      </c>
      <c r="O106" s="293"/>
    </row>
    <row r="107" spans="1:80" x14ac:dyDescent="0.2">
      <c r="A107" s="302"/>
      <c r="B107" s="309"/>
      <c r="C107" s="310" t="s">
        <v>367</v>
      </c>
      <c r="D107" s="311"/>
      <c r="E107" s="312">
        <v>10</v>
      </c>
      <c r="F107" s="313"/>
      <c r="G107" s="314"/>
      <c r="H107" s="315"/>
      <c r="I107" s="307"/>
      <c r="J107" s="316"/>
      <c r="K107" s="307"/>
      <c r="M107" s="308">
        <v>10</v>
      </c>
      <c r="O107" s="293"/>
    </row>
    <row r="108" spans="1:80" ht="22.5" x14ac:dyDescent="0.2">
      <c r="A108" s="294">
        <v>30</v>
      </c>
      <c r="B108" s="295" t="s">
        <v>1263</v>
      </c>
      <c r="C108" s="296" t="s">
        <v>1264</v>
      </c>
      <c r="D108" s="297" t="s">
        <v>202</v>
      </c>
      <c r="E108" s="298">
        <v>35</v>
      </c>
      <c r="F108" s="298">
        <v>0</v>
      </c>
      <c r="G108" s="299">
        <f>E108*F108</f>
        <v>0</v>
      </c>
      <c r="H108" s="300">
        <v>4.2999999999999999E-4</v>
      </c>
      <c r="I108" s="301">
        <f>E108*H108</f>
        <v>1.5049999999999999E-2</v>
      </c>
      <c r="J108" s="300">
        <v>0</v>
      </c>
      <c r="K108" s="301">
        <f>E108*J108</f>
        <v>0</v>
      </c>
      <c r="O108" s="293">
        <v>2</v>
      </c>
      <c r="AA108" s="262">
        <v>1</v>
      </c>
      <c r="AB108" s="262">
        <v>9</v>
      </c>
      <c r="AC108" s="262">
        <v>9</v>
      </c>
      <c r="AZ108" s="262">
        <v>4</v>
      </c>
      <c r="BA108" s="262">
        <f>IF(AZ108=1,G108,0)</f>
        <v>0</v>
      </c>
      <c r="BB108" s="262">
        <f>IF(AZ108=2,G108,0)</f>
        <v>0</v>
      </c>
      <c r="BC108" s="262">
        <f>IF(AZ108=3,G108,0)</f>
        <v>0</v>
      </c>
      <c r="BD108" s="262">
        <f>IF(AZ108=4,G108,0)</f>
        <v>0</v>
      </c>
      <c r="BE108" s="262">
        <f>IF(AZ108=5,G108,0)</f>
        <v>0</v>
      </c>
      <c r="CA108" s="293">
        <v>1</v>
      </c>
      <c r="CB108" s="293">
        <v>9</v>
      </c>
    </row>
    <row r="109" spans="1:80" x14ac:dyDescent="0.2">
      <c r="A109" s="302"/>
      <c r="B109" s="303"/>
      <c r="C109" s="304" t="s">
        <v>1813</v>
      </c>
      <c r="D109" s="305"/>
      <c r="E109" s="305"/>
      <c r="F109" s="305"/>
      <c r="G109" s="306"/>
      <c r="I109" s="307"/>
      <c r="K109" s="307"/>
      <c r="L109" s="308" t="s">
        <v>1813</v>
      </c>
      <c r="O109" s="293">
        <v>3</v>
      </c>
    </row>
    <row r="110" spans="1:80" x14ac:dyDescent="0.2">
      <c r="A110" s="302"/>
      <c r="B110" s="309"/>
      <c r="C110" s="310" t="s">
        <v>689</v>
      </c>
      <c r="D110" s="311"/>
      <c r="E110" s="312">
        <v>25</v>
      </c>
      <c r="F110" s="313"/>
      <c r="G110" s="314"/>
      <c r="H110" s="315"/>
      <c r="I110" s="307"/>
      <c r="J110" s="316"/>
      <c r="K110" s="307"/>
      <c r="M110" s="308">
        <v>25</v>
      </c>
      <c r="O110" s="293"/>
    </row>
    <row r="111" spans="1:80" x14ac:dyDescent="0.2">
      <c r="A111" s="302"/>
      <c r="B111" s="309"/>
      <c r="C111" s="310" t="s">
        <v>367</v>
      </c>
      <c r="D111" s="311"/>
      <c r="E111" s="312">
        <v>10</v>
      </c>
      <c r="F111" s="313"/>
      <c r="G111" s="314"/>
      <c r="H111" s="315"/>
      <c r="I111" s="307"/>
      <c r="J111" s="316"/>
      <c r="K111" s="307"/>
      <c r="M111" s="308">
        <v>10</v>
      </c>
      <c r="O111" s="293"/>
    </row>
    <row r="112" spans="1:80" ht="22.5" x14ac:dyDescent="0.2">
      <c r="A112" s="294">
        <v>31</v>
      </c>
      <c r="B112" s="295" t="s">
        <v>1819</v>
      </c>
      <c r="C112" s="296" t="s">
        <v>1820</v>
      </c>
      <c r="D112" s="297" t="s">
        <v>202</v>
      </c>
      <c r="E112" s="298">
        <v>40</v>
      </c>
      <c r="F112" s="298">
        <v>0</v>
      </c>
      <c r="G112" s="299">
        <f>E112*F112</f>
        <v>0</v>
      </c>
      <c r="H112" s="300">
        <v>1.1999999999999999E-3</v>
      </c>
      <c r="I112" s="301">
        <f>E112*H112</f>
        <v>4.7999999999999994E-2</v>
      </c>
      <c r="J112" s="300">
        <v>0</v>
      </c>
      <c r="K112" s="301">
        <f>E112*J112</f>
        <v>0</v>
      </c>
      <c r="O112" s="293">
        <v>2</v>
      </c>
      <c r="AA112" s="262">
        <v>1</v>
      </c>
      <c r="AB112" s="262">
        <v>9</v>
      </c>
      <c r="AC112" s="262">
        <v>9</v>
      </c>
      <c r="AZ112" s="262">
        <v>4</v>
      </c>
      <c r="BA112" s="262">
        <f>IF(AZ112=1,G112,0)</f>
        <v>0</v>
      </c>
      <c r="BB112" s="262">
        <f>IF(AZ112=2,G112,0)</f>
        <v>0</v>
      </c>
      <c r="BC112" s="262">
        <f>IF(AZ112=3,G112,0)</f>
        <v>0</v>
      </c>
      <c r="BD112" s="262">
        <f>IF(AZ112=4,G112,0)</f>
        <v>0</v>
      </c>
      <c r="BE112" s="262">
        <f>IF(AZ112=5,G112,0)</f>
        <v>0</v>
      </c>
      <c r="CA112" s="293">
        <v>1</v>
      </c>
      <c r="CB112" s="293">
        <v>9</v>
      </c>
    </row>
    <row r="113" spans="1:80" x14ac:dyDescent="0.2">
      <c r="A113" s="302"/>
      <c r="B113" s="309"/>
      <c r="C113" s="310" t="s">
        <v>1821</v>
      </c>
      <c r="D113" s="311"/>
      <c r="E113" s="312">
        <v>20</v>
      </c>
      <c r="F113" s="313"/>
      <c r="G113" s="314"/>
      <c r="H113" s="315"/>
      <c r="I113" s="307"/>
      <c r="J113" s="316"/>
      <c r="K113" s="307"/>
      <c r="M113" s="308" t="s">
        <v>1821</v>
      </c>
      <c r="O113" s="293"/>
    </row>
    <row r="114" spans="1:80" x14ac:dyDescent="0.2">
      <c r="A114" s="302"/>
      <c r="B114" s="309"/>
      <c r="C114" s="310" t="s">
        <v>246</v>
      </c>
      <c r="D114" s="311"/>
      <c r="E114" s="312">
        <v>20</v>
      </c>
      <c r="F114" s="313"/>
      <c r="G114" s="314"/>
      <c r="H114" s="315"/>
      <c r="I114" s="307"/>
      <c r="J114" s="316"/>
      <c r="K114" s="307"/>
      <c r="M114" s="308">
        <v>20</v>
      </c>
      <c r="O114" s="293"/>
    </row>
    <row r="115" spans="1:80" ht="22.5" x14ac:dyDescent="0.2">
      <c r="A115" s="294">
        <v>32</v>
      </c>
      <c r="B115" s="295" t="s">
        <v>587</v>
      </c>
      <c r="C115" s="296" t="s">
        <v>588</v>
      </c>
      <c r="D115" s="297" t="s">
        <v>202</v>
      </c>
      <c r="E115" s="298">
        <v>25</v>
      </c>
      <c r="F115" s="298">
        <v>0</v>
      </c>
      <c r="G115" s="299">
        <f>E115*F115</f>
        <v>0</v>
      </c>
      <c r="H115" s="300">
        <v>2.1000000000000001E-4</v>
      </c>
      <c r="I115" s="301">
        <f>E115*H115</f>
        <v>5.2500000000000003E-3</v>
      </c>
      <c r="J115" s="300">
        <v>0</v>
      </c>
      <c r="K115" s="301">
        <f>E115*J115</f>
        <v>0</v>
      </c>
      <c r="O115" s="293">
        <v>2</v>
      </c>
      <c r="AA115" s="262">
        <v>1</v>
      </c>
      <c r="AB115" s="262">
        <v>9</v>
      </c>
      <c r="AC115" s="262">
        <v>9</v>
      </c>
      <c r="AZ115" s="262">
        <v>4</v>
      </c>
      <c r="BA115" s="262">
        <f>IF(AZ115=1,G115,0)</f>
        <v>0</v>
      </c>
      <c r="BB115" s="262">
        <f>IF(AZ115=2,G115,0)</f>
        <v>0</v>
      </c>
      <c r="BC115" s="262">
        <f>IF(AZ115=3,G115,0)</f>
        <v>0</v>
      </c>
      <c r="BD115" s="262">
        <f>IF(AZ115=4,G115,0)</f>
        <v>0</v>
      </c>
      <c r="BE115" s="262">
        <f>IF(AZ115=5,G115,0)</f>
        <v>0</v>
      </c>
      <c r="CA115" s="293">
        <v>1</v>
      </c>
      <c r="CB115" s="293">
        <v>9</v>
      </c>
    </row>
    <row r="116" spans="1:80" x14ac:dyDescent="0.2">
      <c r="A116" s="302"/>
      <c r="B116" s="309"/>
      <c r="C116" s="310" t="s">
        <v>1822</v>
      </c>
      <c r="D116" s="311"/>
      <c r="E116" s="312">
        <v>20</v>
      </c>
      <c r="F116" s="313"/>
      <c r="G116" s="314"/>
      <c r="H116" s="315"/>
      <c r="I116" s="307"/>
      <c r="J116" s="316"/>
      <c r="K116" s="307"/>
      <c r="M116" s="308" t="s">
        <v>1822</v>
      </c>
      <c r="O116" s="293"/>
    </row>
    <row r="117" spans="1:80" x14ac:dyDescent="0.2">
      <c r="A117" s="302"/>
      <c r="B117" s="309"/>
      <c r="C117" s="310" t="s">
        <v>204</v>
      </c>
      <c r="D117" s="311"/>
      <c r="E117" s="312">
        <v>5</v>
      </c>
      <c r="F117" s="313"/>
      <c r="G117" s="314"/>
      <c r="H117" s="315"/>
      <c r="I117" s="307"/>
      <c r="J117" s="316"/>
      <c r="K117" s="307"/>
      <c r="M117" s="308">
        <v>5</v>
      </c>
      <c r="O117" s="293"/>
    </row>
    <row r="118" spans="1:80" x14ac:dyDescent="0.2">
      <c r="A118" s="294">
        <v>33</v>
      </c>
      <c r="B118" s="295" t="s">
        <v>1823</v>
      </c>
      <c r="C118" s="296" t="s">
        <v>1824</v>
      </c>
      <c r="D118" s="297" t="s">
        <v>265</v>
      </c>
      <c r="E118" s="298">
        <v>1</v>
      </c>
      <c r="F118" s="298">
        <v>0</v>
      </c>
      <c r="G118" s="299">
        <f>E118*F118</f>
        <v>0</v>
      </c>
      <c r="H118" s="300">
        <v>3.3000000000000002E-2</v>
      </c>
      <c r="I118" s="301">
        <f>E118*H118</f>
        <v>3.3000000000000002E-2</v>
      </c>
      <c r="J118" s="300">
        <v>0</v>
      </c>
      <c r="K118" s="301">
        <f>E118*J118</f>
        <v>0</v>
      </c>
      <c r="O118" s="293">
        <v>2</v>
      </c>
      <c r="AA118" s="262">
        <v>1</v>
      </c>
      <c r="AB118" s="262">
        <v>0</v>
      </c>
      <c r="AC118" s="262">
        <v>0</v>
      </c>
      <c r="AZ118" s="262">
        <v>4</v>
      </c>
      <c r="BA118" s="262">
        <f>IF(AZ118=1,G118,0)</f>
        <v>0</v>
      </c>
      <c r="BB118" s="262">
        <f>IF(AZ118=2,G118,0)</f>
        <v>0</v>
      </c>
      <c r="BC118" s="262">
        <f>IF(AZ118=3,G118,0)</f>
        <v>0</v>
      </c>
      <c r="BD118" s="262">
        <f>IF(AZ118=4,G118,0)</f>
        <v>0</v>
      </c>
      <c r="BE118" s="262">
        <f>IF(AZ118=5,G118,0)</f>
        <v>0</v>
      </c>
      <c r="CA118" s="293">
        <v>1</v>
      </c>
      <c r="CB118" s="293">
        <v>0</v>
      </c>
    </row>
    <row r="119" spans="1:80" x14ac:dyDescent="0.2">
      <c r="A119" s="302"/>
      <c r="B119" s="303"/>
      <c r="C119" s="304" t="s">
        <v>1825</v>
      </c>
      <c r="D119" s="305"/>
      <c r="E119" s="305"/>
      <c r="F119" s="305"/>
      <c r="G119" s="306"/>
      <c r="I119" s="307"/>
      <c r="K119" s="307"/>
      <c r="L119" s="308" t="s">
        <v>1825</v>
      </c>
      <c r="O119" s="293">
        <v>3</v>
      </c>
    </row>
    <row r="120" spans="1:80" x14ac:dyDescent="0.2">
      <c r="A120" s="302"/>
      <c r="B120" s="309"/>
      <c r="C120" s="310" t="s">
        <v>98</v>
      </c>
      <c r="D120" s="311"/>
      <c r="E120" s="312">
        <v>1</v>
      </c>
      <c r="F120" s="313"/>
      <c r="G120" s="314"/>
      <c r="H120" s="315"/>
      <c r="I120" s="307"/>
      <c r="J120" s="316"/>
      <c r="K120" s="307"/>
      <c r="M120" s="308">
        <v>1</v>
      </c>
      <c r="O120" s="293"/>
    </row>
    <row r="121" spans="1:80" x14ac:dyDescent="0.2">
      <c r="A121" s="294">
        <v>34</v>
      </c>
      <c r="B121" s="295" t="s">
        <v>348</v>
      </c>
      <c r="C121" s="296" t="s">
        <v>349</v>
      </c>
      <c r="D121" s="297" t="s">
        <v>350</v>
      </c>
      <c r="E121" s="298">
        <v>20</v>
      </c>
      <c r="F121" s="298">
        <v>0</v>
      </c>
      <c r="G121" s="299">
        <f>E121*F121</f>
        <v>0</v>
      </c>
      <c r="H121" s="300">
        <v>0</v>
      </c>
      <c r="I121" s="301">
        <f>E121*H121</f>
        <v>0</v>
      </c>
      <c r="J121" s="300">
        <v>0</v>
      </c>
      <c r="K121" s="301">
        <f>E121*J121</f>
        <v>0</v>
      </c>
      <c r="O121" s="293">
        <v>2</v>
      </c>
      <c r="AA121" s="262">
        <v>1</v>
      </c>
      <c r="AB121" s="262">
        <v>9</v>
      </c>
      <c r="AC121" s="262">
        <v>9</v>
      </c>
      <c r="AZ121" s="262">
        <v>4</v>
      </c>
      <c r="BA121" s="262">
        <f>IF(AZ121=1,G121,0)</f>
        <v>0</v>
      </c>
      <c r="BB121" s="262">
        <f>IF(AZ121=2,G121,0)</f>
        <v>0</v>
      </c>
      <c r="BC121" s="262">
        <f>IF(AZ121=3,G121,0)</f>
        <v>0</v>
      </c>
      <c r="BD121" s="262">
        <f>IF(AZ121=4,G121,0)</f>
        <v>0</v>
      </c>
      <c r="BE121" s="262">
        <f>IF(AZ121=5,G121,0)</f>
        <v>0</v>
      </c>
      <c r="CA121" s="293">
        <v>1</v>
      </c>
      <c r="CB121" s="293">
        <v>9</v>
      </c>
    </row>
    <row r="122" spans="1:80" x14ac:dyDescent="0.2">
      <c r="A122" s="302"/>
      <c r="B122" s="303"/>
      <c r="C122" s="304" t="s">
        <v>351</v>
      </c>
      <c r="D122" s="305"/>
      <c r="E122" s="305"/>
      <c r="F122" s="305"/>
      <c r="G122" s="306"/>
      <c r="I122" s="307"/>
      <c r="K122" s="307"/>
      <c r="L122" s="308" t="s">
        <v>351</v>
      </c>
      <c r="O122" s="293">
        <v>3</v>
      </c>
    </row>
    <row r="123" spans="1:80" x14ac:dyDescent="0.2">
      <c r="A123" s="302"/>
      <c r="B123" s="303"/>
      <c r="C123" s="304" t="s">
        <v>352</v>
      </c>
      <c r="D123" s="305"/>
      <c r="E123" s="305"/>
      <c r="F123" s="305"/>
      <c r="G123" s="306"/>
      <c r="I123" s="307"/>
      <c r="K123" s="307"/>
      <c r="L123" s="308" t="s">
        <v>352</v>
      </c>
      <c r="O123" s="293">
        <v>3</v>
      </c>
    </row>
    <row r="124" spans="1:80" x14ac:dyDescent="0.2">
      <c r="A124" s="302"/>
      <c r="B124" s="303"/>
      <c r="C124" s="304" t="s">
        <v>353</v>
      </c>
      <c r="D124" s="305"/>
      <c r="E124" s="305"/>
      <c r="F124" s="305"/>
      <c r="G124" s="306"/>
      <c r="I124" s="307"/>
      <c r="K124" s="307"/>
      <c r="L124" s="308" t="s">
        <v>353</v>
      </c>
      <c r="O124" s="293">
        <v>3</v>
      </c>
    </row>
    <row r="125" spans="1:80" x14ac:dyDescent="0.2">
      <c r="A125" s="302"/>
      <c r="B125" s="303"/>
      <c r="C125" s="304" t="s">
        <v>354</v>
      </c>
      <c r="D125" s="305"/>
      <c r="E125" s="305"/>
      <c r="F125" s="305"/>
      <c r="G125" s="306"/>
      <c r="I125" s="307"/>
      <c r="K125" s="307"/>
      <c r="L125" s="308" t="s">
        <v>354</v>
      </c>
      <c r="O125" s="293">
        <v>3</v>
      </c>
    </row>
    <row r="126" spans="1:80" x14ac:dyDescent="0.2">
      <c r="A126" s="294">
        <v>35</v>
      </c>
      <c r="B126" s="295" t="s">
        <v>1826</v>
      </c>
      <c r="C126" s="296" t="s">
        <v>1827</v>
      </c>
      <c r="D126" s="297" t="s">
        <v>202</v>
      </c>
      <c r="E126" s="298">
        <v>20</v>
      </c>
      <c r="F126" s="298">
        <v>0</v>
      </c>
      <c r="G126" s="299">
        <f>E126*F126</f>
        <v>0</v>
      </c>
      <c r="H126" s="300">
        <v>1.4499999999999999E-3</v>
      </c>
      <c r="I126" s="301">
        <f>E126*H126</f>
        <v>2.8999999999999998E-2</v>
      </c>
      <c r="J126" s="300">
        <v>0</v>
      </c>
      <c r="K126" s="301">
        <f>E126*J126</f>
        <v>0</v>
      </c>
      <c r="O126" s="293">
        <v>2</v>
      </c>
      <c r="AA126" s="262">
        <v>1</v>
      </c>
      <c r="AB126" s="262">
        <v>0</v>
      </c>
      <c r="AC126" s="262">
        <v>0</v>
      </c>
      <c r="AZ126" s="262">
        <v>4</v>
      </c>
      <c r="BA126" s="262">
        <f>IF(AZ126=1,G126,0)</f>
        <v>0</v>
      </c>
      <c r="BB126" s="262">
        <f>IF(AZ126=2,G126,0)</f>
        <v>0</v>
      </c>
      <c r="BC126" s="262">
        <f>IF(AZ126=3,G126,0)</f>
        <v>0</v>
      </c>
      <c r="BD126" s="262">
        <f>IF(AZ126=4,G126,0)</f>
        <v>0</v>
      </c>
      <c r="BE126" s="262">
        <f>IF(AZ126=5,G126,0)</f>
        <v>0</v>
      </c>
      <c r="CA126" s="293">
        <v>1</v>
      </c>
      <c r="CB126" s="293">
        <v>0</v>
      </c>
    </row>
    <row r="127" spans="1:80" x14ac:dyDescent="0.2">
      <c r="A127" s="302"/>
      <c r="B127" s="303"/>
      <c r="C127" s="304" t="s">
        <v>1828</v>
      </c>
      <c r="D127" s="305"/>
      <c r="E127" s="305"/>
      <c r="F127" s="305"/>
      <c r="G127" s="306"/>
      <c r="I127" s="307"/>
      <c r="K127" s="307"/>
      <c r="L127" s="308" t="s">
        <v>1828</v>
      </c>
      <c r="O127" s="293">
        <v>3</v>
      </c>
    </row>
    <row r="128" spans="1:80" x14ac:dyDescent="0.2">
      <c r="A128" s="302"/>
      <c r="B128" s="303"/>
      <c r="C128" s="304" t="s">
        <v>1829</v>
      </c>
      <c r="D128" s="305"/>
      <c r="E128" s="305"/>
      <c r="F128" s="305"/>
      <c r="G128" s="306"/>
      <c r="I128" s="307"/>
      <c r="K128" s="307"/>
      <c r="L128" s="308" t="s">
        <v>1829</v>
      </c>
      <c r="O128" s="293">
        <v>3</v>
      </c>
    </row>
    <row r="129" spans="1:80" x14ac:dyDescent="0.2">
      <c r="A129" s="302"/>
      <c r="B129" s="309"/>
      <c r="C129" s="310" t="s">
        <v>1830</v>
      </c>
      <c r="D129" s="311"/>
      <c r="E129" s="312">
        <v>20</v>
      </c>
      <c r="F129" s="313"/>
      <c r="G129" s="314"/>
      <c r="H129" s="315"/>
      <c r="I129" s="307"/>
      <c r="J129" s="316"/>
      <c r="K129" s="307"/>
      <c r="M129" s="308" t="s">
        <v>1830</v>
      </c>
      <c r="O129" s="293"/>
    </row>
    <row r="130" spans="1:80" x14ac:dyDescent="0.2">
      <c r="A130" s="294">
        <v>36</v>
      </c>
      <c r="B130" s="295" t="s">
        <v>1831</v>
      </c>
      <c r="C130" s="296" t="s">
        <v>1832</v>
      </c>
      <c r="D130" s="297" t="s">
        <v>202</v>
      </c>
      <c r="E130" s="298">
        <v>20</v>
      </c>
      <c r="F130" s="298">
        <v>0</v>
      </c>
      <c r="G130" s="299">
        <f>E130*F130</f>
        <v>0</v>
      </c>
      <c r="H130" s="300">
        <v>0</v>
      </c>
      <c r="I130" s="301">
        <f>E130*H130</f>
        <v>0</v>
      </c>
      <c r="J130" s="300">
        <v>0</v>
      </c>
      <c r="K130" s="301">
        <f>E130*J130</f>
        <v>0</v>
      </c>
      <c r="O130" s="293">
        <v>2</v>
      </c>
      <c r="AA130" s="262">
        <v>1</v>
      </c>
      <c r="AB130" s="262">
        <v>0</v>
      </c>
      <c r="AC130" s="262">
        <v>0</v>
      </c>
      <c r="AZ130" s="262">
        <v>4</v>
      </c>
      <c r="BA130" s="262">
        <f>IF(AZ130=1,G130,0)</f>
        <v>0</v>
      </c>
      <c r="BB130" s="262">
        <f>IF(AZ130=2,G130,0)</f>
        <v>0</v>
      </c>
      <c r="BC130" s="262">
        <f>IF(AZ130=3,G130,0)</f>
        <v>0</v>
      </c>
      <c r="BD130" s="262">
        <f>IF(AZ130=4,G130,0)</f>
        <v>0</v>
      </c>
      <c r="BE130" s="262">
        <f>IF(AZ130=5,G130,0)</f>
        <v>0</v>
      </c>
      <c r="CA130" s="293">
        <v>1</v>
      </c>
      <c r="CB130" s="293">
        <v>0</v>
      </c>
    </row>
    <row r="131" spans="1:80" x14ac:dyDescent="0.2">
      <c r="A131" s="302"/>
      <c r="B131" s="309"/>
      <c r="C131" s="310" t="s">
        <v>246</v>
      </c>
      <c r="D131" s="311"/>
      <c r="E131" s="312">
        <v>20</v>
      </c>
      <c r="F131" s="313"/>
      <c r="G131" s="314"/>
      <c r="H131" s="315"/>
      <c r="I131" s="307"/>
      <c r="J131" s="316"/>
      <c r="K131" s="307"/>
      <c r="M131" s="308">
        <v>20</v>
      </c>
      <c r="O131" s="293"/>
    </row>
    <row r="132" spans="1:80" ht="22.5" x14ac:dyDescent="0.2">
      <c r="A132" s="294">
        <v>37</v>
      </c>
      <c r="B132" s="295" t="s">
        <v>1833</v>
      </c>
      <c r="C132" s="296" t="s">
        <v>1834</v>
      </c>
      <c r="D132" s="297" t="s">
        <v>265</v>
      </c>
      <c r="E132" s="298">
        <v>4</v>
      </c>
      <c r="F132" s="298">
        <v>0</v>
      </c>
      <c r="G132" s="299">
        <f>E132*F132</f>
        <v>0</v>
      </c>
      <c r="H132" s="300">
        <v>2E-3</v>
      </c>
      <c r="I132" s="301">
        <f>E132*H132</f>
        <v>8.0000000000000002E-3</v>
      </c>
      <c r="J132" s="300"/>
      <c r="K132" s="301">
        <f>E132*J132</f>
        <v>0</v>
      </c>
      <c r="O132" s="293">
        <v>2</v>
      </c>
      <c r="AA132" s="262">
        <v>3</v>
      </c>
      <c r="AB132" s="262">
        <v>9</v>
      </c>
      <c r="AC132" s="262">
        <v>34836010101</v>
      </c>
      <c r="AZ132" s="262">
        <v>3</v>
      </c>
      <c r="BA132" s="262">
        <f>IF(AZ132=1,G132,0)</f>
        <v>0</v>
      </c>
      <c r="BB132" s="262">
        <f>IF(AZ132=2,G132,0)</f>
        <v>0</v>
      </c>
      <c r="BC132" s="262">
        <f>IF(AZ132=3,G132,0)</f>
        <v>0</v>
      </c>
      <c r="BD132" s="262">
        <f>IF(AZ132=4,G132,0)</f>
        <v>0</v>
      </c>
      <c r="BE132" s="262">
        <f>IF(AZ132=5,G132,0)</f>
        <v>0</v>
      </c>
      <c r="CA132" s="293">
        <v>3</v>
      </c>
      <c r="CB132" s="293">
        <v>9</v>
      </c>
    </row>
    <row r="133" spans="1:80" x14ac:dyDescent="0.2">
      <c r="A133" s="302"/>
      <c r="B133" s="303"/>
      <c r="C133" s="304" t="s">
        <v>1835</v>
      </c>
      <c r="D133" s="305"/>
      <c r="E133" s="305"/>
      <c r="F133" s="305"/>
      <c r="G133" s="306"/>
      <c r="I133" s="307"/>
      <c r="K133" s="307"/>
      <c r="L133" s="308" t="s">
        <v>1835</v>
      </c>
      <c r="O133" s="293">
        <v>3</v>
      </c>
    </row>
    <row r="134" spans="1:80" x14ac:dyDescent="0.2">
      <c r="A134" s="302"/>
      <c r="B134" s="309"/>
      <c r="C134" s="310" t="s">
        <v>309</v>
      </c>
      <c r="D134" s="311"/>
      <c r="E134" s="312">
        <v>4</v>
      </c>
      <c r="F134" s="313"/>
      <c r="G134" s="314"/>
      <c r="H134" s="315"/>
      <c r="I134" s="307"/>
      <c r="J134" s="316"/>
      <c r="K134" s="307"/>
      <c r="M134" s="308">
        <v>4</v>
      </c>
      <c r="O134" s="293"/>
    </row>
    <row r="135" spans="1:80" ht="22.5" x14ac:dyDescent="0.2">
      <c r="A135" s="294">
        <v>38</v>
      </c>
      <c r="B135" s="295" t="s">
        <v>1836</v>
      </c>
      <c r="C135" s="296" t="s">
        <v>1837</v>
      </c>
      <c r="D135" s="297" t="s">
        <v>265</v>
      </c>
      <c r="E135" s="298">
        <v>3</v>
      </c>
      <c r="F135" s="298">
        <v>0</v>
      </c>
      <c r="G135" s="299">
        <f>E135*F135</f>
        <v>0</v>
      </c>
      <c r="H135" s="300">
        <v>5.0000000000000001E-4</v>
      </c>
      <c r="I135" s="301">
        <f>E135*H135</f>
        <v>1.5E-3</v>
      </c>
      <c r="J135" s="300"/>
      <c r="K135" s="301">
        <f>E135*J135</f>
        <v>0</v>
      </c>
      <c r="O135" s="293">
        <v>2</v>
      </c>
      <c r="AA135" s="262">
        <v>3</v>
      </c>
      <c r="AB135" s="262">
        <v>9</v>
      </c>
      <c r="AC135" s="262">
        <v>34841250</v>
      </c>
      <c r="AZ135" s="262">
        <v>3</v>
      </c>
      <c r="BA135" s="262">
        <f>IF(AZ135=1,G135,0)</f>
        <v>0</v>
      </c>
      <c r="BB135" s="262">
        <f>IF(AZ135=2,G135,0)</f>
        <v>0</v>
      </c>
      <c r="BC135" s="262">
        <f>IF(AZ135=3,G135,0)</f>
        <v>0</v>
      </c>
      <c r="BD135" s="262">
        <f>IF(AZ135=4,G135,0)</f>
        <v>0</v>
      </c>
      <c r="BE135" s="262">
        <f>IF(AZ135=5,G135,0)</f>
        <v>0</v>
      </c>
      <c r="CA135" s="293">
        <v>3</v>
      </c>
      <c r="CB135" s="293">
        <v>9</v>
      </c>
    </row>
    <row r="136" spans="1:80" x14ac:dyDescent="0.2">
      <c r="A136" s="302"/>
      <c r="B136" s="303"/>
      <c r="C136" s="304" t="s">
        <v>1838</v>
      </c>
      <c r="D136" s="305"/>
      <c r="E136" s="305"/>
      <c r="F136" s="305"/>
      <c r="G136" s="306"/>
      <c r="I136" s="307"/>
      <c r="K136" s="307"/>
      <c r="L136" s="308" t="s">
        <v>1838</v>
      </c>
      <c r="O136" s="293">
        <v>3</v>
      </c>
    </row>
    <row r="137" spans="1:80" x14ac:dyDescent="0.2">
      <c r="A137" s="302"/>
      <c r="B137" s="309"/>
      <c r="C137" s="310" t="s">
        <v>426</v>
      </c>
      <c r="D137" s="311"/>
      <c r="E137" s="312">
        <v>3</v>
      </c>
      <c r="F137" s="313"/>
      <c r="G137" s="314"/>
      <c r="H137" s="315"/>
      <c r="I137" s="307"/>
      <c r="J137" s="316"/>
      <c r="K137" s="307"/>
      <c r="M137" s="308">
        <v>3</v>
      </c>
      <c r="O137" s="293"/>
    </row>
    <row r="138" spans="1:80" x14ac:dyDescent="0.2">
      <c r="A138" s="294">
        <v>39</v>
      </c>
      <c r="B138" s="295" t="s">
        <v>1839</v>
      </c>
      <c r="C138" s="296" t="s">
        <v>1840</v>
      </c>
      <c r="D138" s="297" t="s">
        <v>265</v>
      </c>
      <c r="E138" s="298">
        <v>1</v>
      </c>
      <c r="F138" s="298">
        <v>0</v>
      </c>
      <c r="G138" s="299">
        <f>E138*F138</f>
        <v>0</v>
      </c>
      <c r="H138" s="300">
        <v>3.3000000000000002E-2</v>
      </c>
      <c r="I138" s="301">
        <f>E138*H138</f>
        <v>3.3000000000000002E-2</v>
      </c>
      <c r="J138" s="300"/>
      <c r="K138" s="301">
        <f>E138*J138</f>
        <v>0</v>
      </c>
      <c r="O138" s="293">
        <v>2</v>
      </c>
      <c r="AA138" s="262">
        <v>3</v>
      </c>
      <c r="AB138" s="262">
        <v>9</v>
      </c>
      <c r="AC138" s="262" t="s">
        <v>1839</v>
      </c>
      <c r="AZ138" s="262">
        <v>3</v>
      </c>
      <c r="BA138" s="262">
        <f>IF(AZ138=1,G138,0)</f>
        <v>0</v>
      </c>
      <c r="BB138" s="262">
        <f>IF(AZ138=2,G138,0)</f>
        <v>0</v>
      </c>
      <c r="BC138" s="262">
        <f>IF(AZ138=3,G138,0)</f>
        <v>0</v>
      </c>
      <c r="BD138" s="262">
        <f>IF(AZ138=4,G138,0)</f>
        <v>0</v>
      </c>
      <c r="BE138" s="262">
        <f>IF(AZ138=5,G138,0)</f>
        <v>0</v>
      </c>
      <c r="CA138" s="293">
        <v>3</v>
      </c>
      <c r="CB138" s="293">
        <v>9</v>
      </c>
    </row>
    <row r="139" spans="1:80" x14ac:dyDescent="0.2">
      <c r="A139" s="302"/>
      <c r="B139" s="303"/>
      <c r="C139" s="304" t="s">
        <v>1841</v>
      </c>
      <c r="D139" s="305"/>
      <c r="E139" s="305"/>
      <c r="F139" s="305"/>
      <c r="G139" s="306"/>
      <c r="I139" s="307"/>
      <c r="K139" s="307"/>
      <c r="L139" s="308" t="s">
        <v>1841</v>
      </c>
      <c r="O139" s="293">
        <v>3</v>
      </c>
    </row>
    <row r="140" spans="1:80" x14ac:dyDescent="0.2">
      <c r="A140" s="302"/>
      <c r="B140" s="303"/>
      <c r="C140" s="304" t="s">
        <v>1842</v>
      </c>
      <c r="D140" s="305"/>
      <c r="E140" s="305"/>
      <c r="F140" s="305"/>
      <c r="G140" s="306"/>
      <c r="I140" s="307"/>
      <c r="K140" s="307"/>
      <c r="L140" s="308" t="s">
        <v>1842</v>
      </c>
      <c r="O140" s="293">
        <v>3</v>
      </c>
    </row>
    <row r="141" spans="1:80" x14ac:dyDescent="0.2">
      <c r="A141" s="302"/>
      <c r="B141" s="303"/>
      <c r="C141" s="304" t="s">
        <v>1843</v>
      </c>
      <c r="D141" s="305"/>
      <c r="E141" s="305"/>
      <c r="F141" s="305"/>
      <c r="G141" s="306"/>
      <c r="I141" s="307"/>
      <c r="K141" s="307"/>
      <c r="L141" s="308" t="s">
        <v>1843</v>
      </c>
      <c r="O141" s="293">
        <v>3</v>
      </c>
    </row>
    <row r="142" spans="1:80" x14ac:dyDescent="0.2">
      <c r="A142" s="302"/>
      <c r="B142" s="303"/>
      <c r="C142" s="304" t="s">
        <v>1844</v>
      </c>
      <c r="D142" s="305"/>
      <c r="E142" s="305"/>
      <c r="F142" s="305"/>
      <c r="G142" s="306"/>
      <c r="I142" s="307"/>
      <c r="K142" s="307"/>
      <c r="L142" s="308" t="s">
        <v>1844</v>
      </c>
      <c r="O142" s="293">
        <v>3</v>
      </c>
    </row>
    <row r="143" spans="1:80" x14ac:dyDescent="0.2">
      <c r="A143" s="302"/>
      <c r="B143" s="303"/>
      <c r="C143" s="304" t="s">
        <v>1845</v>
      </c>
      <c r="D143" s="305"/>
      <c r="E143" s="305"/>
      <c r="F143" s="305"/>
      <c r="G143" s="306"/>
      <c r="I143" s="307"/>
      <c r="K143" s="307"/>
      <c r="L143" s="308" t="s">
        <v>1845</v>
      </c>
      <c r="O143" s="293">
        <v>3</v>
      </c>
    </row>
    <row r="144" spans="1:80" x14ac:dyDescent="0.2">
      <c r="A144" s="302"/>
      <c r="B144" s="303"/>
      <c r="C144" s="304" t="s">
        <v>1846</v>
      </c>
      <c r="D144" s="305"/>
      <c r="E144" s="305"/>
      <c r="F144" s="305"/>
      <c r="G144" s="306"/>
      <c r="I144" s="307"/>
      <c r="K144" s="307"/>
      <c r="L144" s="308" t="s">
        <v>1846</v>
      </c>
      <c r="O144" s="293">
        <v>3</v>
      </c>
    </row>
    <row r="145" spans="1:80" x14ac:dyDescent="0.2">
      <c r="A145" s="302"/>
      <c r="B145" s="303"/>
      <c r="C145" s="304" t="s">
        <v>1847</v>
      </c>
      <c r="D145" s="305"/>
      <c r="E145" s="305"/>
      <c r="F145" s="305"/>
      <c r="G145" s="306"/>
      <c r="I145" s="307"/>
      <c r="K145" s="307"/>
      <c r="L145" s="308" t="s">
        <v>1847</v>
      </c>
      <c r="O145" s="293">
        <v>3</v>
      </c>
    </row>
    <row r="146" spans="1:80" x14ac:dyDescent="0.2">
      <c r="A146" s="302"/>
      <c r="B146" s="303"/>
      <c r="C146" s="304" t="s">
        <v>1848</v>
      </c>
      <c r="D146" s="305"/>
      <c r="E146" s="305"/>
      <c r="F146" s="305"/>
      <c r="G146" s="306"/>
      <c r="I146" s="307"/>
      <c r="K146" s="307"/>
      <c r="L146" s="308" t="s">
        <v>1848</v>
      </c>
      <c r="O146" s="293">
        <v>3</v>
      </c>
    </row>
    <row r="147" spans="1:80" x14ac:dyDescent="0.2">
      <c r="A147" s="302"/>
      <c r="B147" s="303"/>
      <c r="C147" s="304" t="s">
        <v>1849</v>
      </c>
      <c r="D147" s="305"/>
      <c r="E147" s="305"/>
      <c r="F147" s="305"/>
      <c r="G147" s="306"/>
      <c r="I147" s="307"/>
      <c r="K147" s="307"/>
      <c r="L147" s="308" t="s">
        <v>1849</v>
      </c>
      <c r="O147" s="293">
        <v>3</v>
      </c>
    </row>
    <row r="148" spans="1:80" x14ac:dyDescent="0.2">
      <c r="A148" s="302"/>
      <c r="B148" s="303"/>
      <c r="C148" s="304" t="s">
        <v>1850</v>
      </c>
      <c r="D148" s="305"/>
      <c r="E148" s="305"/>
      <c r="F148" s="305"/>
      <c r="G148" s="306"/>
      <c r="I148" s="307"/>
      <c r="K148" s="307"/>
      <c r="L148" s="308" t="s">
        <v>1850</v>
      </c>
      <c r="O148" s="293">
        <v>3</v>
      </c>
    </row>
    <row r="149" spans="1:80" x14ac:dyDescent="0.2">
      <c r="A149" s="302"/>
      <c r="B149" s="303"/>
      <c r="C149" s="304" t="s">
        <v>1851</v>
      </c>
      <c r="D149" s="305"/>
      <c r="E149" s="305"/>
      <c r="F149" s="305"/>
      <c r="G149" s="306"/>
      <c r="I149" s="307"/>
      <c r="K149" s="307"/>
      <c r="L149" s="308" t="s">
        <v>1851</v>
      </c>
      <c r="O149" s="293">
        <v>3</v>
      </c>
    </row>
    <row r="150" spans="1:80" x14ac:dyDescent="0.2">
      <c r="A150" s="302"/>
      <c r="B150" s="303"/>
      <c r="C150" s="304" t="s">
        <v>1852</v>
      </c>
      <c r="D150" s="305"/>
      <c r="E150" s="305"/>
      <c r="F150" s="305"/>
      <c r="G150" s="306"/>
      <c r="I150" s="307"/>
      <c r="K150" s="307"/>
      <c r="L150" s="308" t="s">
        <v>1852</v>
      </c>
      <c r="O150" s="293">
        <v>3</v>
      </c>
    </row>
    <row r="151" spans="1:80" x14ac:dyDescent="0.2">
      <c r="A151" s="302"/>
      <c r="B151" s="303"/>
      <c r="C151" s="304" t="s">
        <v>1853</v>
      </c>
      <c r="D151" s="305"/>
      <c r="E151" s="305"/>
      <c r="F151" s="305"/>
      <c r="G151" s="306"/>
      <c r="I151" s="307"/>
      <c r="K151" s="307"/>
      <c r="L151" s="308" t="s">
        <v>1853</v>
      </c>
      <c r="O151" s="293">
        <v>3</v>
      </c>
    </row>
    <row r="152" spans="1:80" x14ac:dyDescent="0.2">
      <c r="A152" s="302"/>
      <c r="B152" s="303"/>
      <c r="C152" s="304"/>
      <c r="D152" s="305"/>
      <c r="E152" s="305"/>
      <c r="F152" s="305"/>
      <c r="G152" s="306"/>
      <c r="I152" s="307"/>
      <c r="K152" s="307"/>
      <c r="L152" s="308"/>
      <c r="O152" s="293">
        <v>3</v>
      </c>
    </row>
    <row r="153" spans="1:80" x14ac:dyDescent="0.2">
      <c r="A153" s="302"/>
      <c r="B153" s="309"/>
      <c r="C153" s="310" t="s">
        <v>98</v>
      </c>
      <c r="D153" s="311"/>
      <c r="E153" s="312">
        <v>1</v>
      </c>
      <c r="F153" s="313"/>
      <c r="G153" s="314"/>
      <c r="H153" s="315"/>
      <c r="I153" s="307"/>
      <c r="J153" s="316"/>
      <c r="K153" s="307"/>
      <c r="M153" s="308">
        <v>1</v>
      </c>
      <c r="O153" s="293"/>
    </row>
    <row r="154" spans="1:80" x14ac:dyDescent="0.2">
      <c r="A154" s="294">
        <v>40</v>
      </c>
      <c r="B154" s="295" t="s">
        <v>1854</v>
      </c>
      <c r="C154" s="296" t="s">
        <v>1855</v>
      </c>
      <c r="D154" s="297" t="s">
        <v>265</v>
      </c>
      <c r="E154" s="298">
        <v>4</v>
      </c>
      <c r="F154" s="298">
        <v>0</v>
      </c>
      <c r="G154" s="299">
        <f>E154*F154</f>
        <v>0</v>
      </c>
      <c r="H154" s="300">
        <v>1.4999999999999999E-4</v>
      </c>
      <c r="I154" s="301">
        <f>E154*H154</f>
        <v>5.9999999999999995E-4</v>
      </c>
      <c r="J154" s="300"/>
      <c r="K154" s="301">
        <f>E154*J154</f>
        <v>0</v>
      </c>
      <c r="O154" s="293">
        <v>2</v>
      </c>
      <c r="AA154" s="262">
        <v>3</v>
      </c>
      <c r="AB154" s="262">
        <v>9</v>
      </c>
      <c r="AC154" s="262">
        <v>35822109</v>
      </c>
      <c r="AZ154" s="262">
        <v>3</v>
      </c>
      <c r="BA154" s="262">
        <f>IF(AZ154=1,G154,0)</f>
        <v>0</v>
      </c>
      <c r="BB154" s="262">
        <f>IF(AZ154=2,G154,0)</f>
        <v>0</v>
      </c>
      <c r="BC154" s="262">
        <f>IF(AZ154=3,G154,0)</f>
        <v>0</v>
      </c>
      <c r="BD154" s="262">
        <f>IF(AZ154=4,G154,0)</f>
        <v>0</v>
      </c>
      <c r="BE154" s="262">
        <f>IF(AZ154=5,G154,0)</f>
        <v>0</v>
      </c>
      <c r="CA154" s="293">
        <v>3</v>
      </c>
      <c r="CB154" s="293">
        <v>9</v>
      </c>
    </row>
    <row r="155" spans="1:80" x14ac:dyDescent="0.2">
      <c r="A155" s="302"/>
      <c r="B155" s="303"/>
      <c r="C155" s="304" t="s">
        <v>1856</v>
      </c>
      <c r="D155" s="305"/>
      <c r="E155" s="305"/>
      <c r="F155" s="305"/>
      <c r="G155" s="306"/>
      <c r="I155" s="307"/>
      <c r="K155" s="307"/>
      <c r="L155" s="308" t="s">
        <v>1856</v>
      </c>
      <c r="O155" s="293">
        <v>3</v>
      </c>
    </row>
    <row r="156" spans="1:80" x14ac:dyDescent="0.2">
      <c r="A156" s="302"/>
      <c r="B156" s="309"/>
      <c r="C156" s="310" t="s">
        <v>309</v>
      </c>
      <c r="D156" s="311"/>
      <c r="E156" s="312">
        <v>4</v>
      </c>
      <c r="F156" s="313"/>
      <c r="G156" s="314"/>
      <c r="H156" s="315"/>
      <c r="I156" s="307"/>
      <c r="J156" s="316"/>
      <c r="K156" s="307"/>
      <c r="M156" s="308">
        <v>4</v>
      </c>
      <c r="O156" s="293"/>
    </row>
    <row r="157" spans="1:80" x14ac:dyDescent="0.2">
      <c r="A157" s="294">
        <v>41</v>
      </c>
      <c r="B157" s="295" t="s">
        <v>1857</v>
      </c>
      <c r="C157" s="296" t="s">
        <v>1858</v>
      </c>
      <c r="D157" s="297" t="s">
        <v>265</v>
      </c>
      <c r="E157" s="298">
        <v>3</v>
      </c>
      <c r="F157" s="298">
        <v>0</v>
      </c>
      <c r="G157" s="299">
        <f>E157*F157</f>
        <v>0</v>
      </c>
      <c r="H157" s="300">
        <v>1.4999999999999999E-4</v>
      </c>
      <c r="I157" s="301">
        <f>E157*H157</f>
        <v>4.4999999999999999E-4</v>
      </c>
      <c r="J157" s="300"/>
      <c r="K157" s="301">
        <f>E157*J157</f>
        <v>0</v>
      </c>
      <c r="O157" s="293">
        <v>2</v>
      </c>
      <c r="AA157" s="262">
        <v>3</v>
      </c>
      <c r="AB157" s="262">
        <v>9</v>
      </c>
      <c r="AC157" s="262">
        <v>35822111</v>
      </c>
      <c r="AZ157" s="262">
        <v>3</v>
      </c>
      <c r="BA157" s="262">
        <f>IF(AZ157=1,G157,0)</f>
        <v>0</v>
      </c>
      <c r="BB157" s="262">
        <f>IF(AZ157=2,G157,0)</f>
        <v>0</v>
      </c>
      <c r="BC157" s="262">
        <f>IF(AZ157=3,G157,0)</f>
        <v>0</v>
      </c>
      <c r="BD157" s="262">
        <f>IF(AZ157=4,G157,0)</f>
        <v>0</v>
      </c>
      <c r="BE157" s="262">
        <f>IF(AZ157=5,G157,0)</f>
        <v>0</v>
      </c>
      <c r="CA157" s="293">
        <v>3</v>
      </c>
      <c r="CB157" s="293">
        <v>9</v>
      </c>
    </row>
    <row r="158" spans="1:80" x14ac:dyDescent="0.2">
      <c r="A158" s="302"/>
      <c r="B158" s="303"/>
      <c r="C158" s="304" t="s">
        <v>1859</v>
      </c>
      <c r="D158" s="305"/>
      <c r="E158" s="305"/>
      <c r="F158" s="305"/>
      <c r="G158" s="306"/>
      <c r="I158" s="307"/>
      <c r="K158" s="307"/>
      <c r="L158" s="308" t="s">
        <v>1859</v>
      </c>
      <c r="O158" s="293">
        <v>3</v>
      </c>
    </row>
    <row r="159" spans="1:80" x14ac:dyDescent="0.2">
      <c r="A159" s="302"/>
      <c r="B159" s="309"/>
      <c r="C159" s="310" t="s">
        <v>426</v>
      </c>
      <c r="D159" s="311"/>
      <c r="E159" s="312">
        <v>3</v>
      </c>
      <c r="F159" s="313"/>
      <c r="G159" s="314"/>
      <c r="H159" s="315"/>
      <c r="I159" s="307"/>
      <c r="J159" s="316"/>
      <c r="K159" s="307"/>
      <c r="M159" s="308">
        <v>3</v>
      </c>
      <c r="O159" s="293"/>
    </row>
    <row r="160" spans="1:80" x14ac:dyDescent="0.2">
      <c r="A160" s="294">
        <v>42</v>
      </c>
      <c r="B160" s="295" t="s">
        <v>1860</v>
      </c>
      <c r="C160" s="296" t="s">
        <v>1861</v>
      </c>
      <c r="D160" s="297" t="s">
        <v>265</v>
      </c>
      <c r="E160" s="298">
        <v>2</v>
      </c>
      <c r="F160" s="298">
        <v>0</v>
      </c>
      <c r="G160" s="299">
        <f>E160*F160</f>
        <v>0</v>
      </c>
      <c r="H160" s="300">
        <v>1.4999999999999999E-4</v>
      </c>
      <c r="I160" s="301">
        <f>E160*H160</f>
        <v>2.9999999999999997E-4</v>
      </c>
      <c r="J160" s="300"/>
      <c r="K160" s="301">
        <f>E160*J160</f>
        <v>0</v>
      </c>
      <c r="O160" s="293">
        <v>2</v>
      </c>
      <c r="AA160" s="262">
        <v>3</v>
      </c>
      <c r="AB160" s="262">
        <v>9</v>
      </c>
      <c r="AC160" s="262">
        <v>35822114</v>
      </c>
      <c r="AZ160" s="262">
        <v>3</v>
      </c>
      <c r="BA160" s="262">
        <f>IF(AZ160=1,G160,0)</f>
        <v>0</v>
      </c>
      <c r="BB160" s="262">
        <f>IF(AZ160=2,G160,0)</f>
        <v>0</v>
      </c>
      <c r="BC160" s="262">
        <f>IF(AZ160=3,G160,0)</f>
        <v>0</v>
      </c>
      <c r="BD160" s="262">
        <f>IF(AZ160=4,G160,0)</f>
        <v>0</v>
      </c>
      <c r="BE160" s="262">
        <f>IF(AZ160=5,G160,0)</f>
        <v>0</v>
      </c>
      <c r="CA160" s="293">
        <v>3</v>
      </c>
      <c r="CB160" s="293">
        <v>9</v>
      </c>
    </row>
    <row r="161" spans="1:80" x14ac:dyDescent="0.2">
      <c r="A161" s="302"/>
      <c r="B161" s="309"/>
      <c r="C161" s="310" t="s">
        <v>154</v>
      </c>
      <c r="D161" s="311"/>
      <c r="E161" s="312">
        <v>2</v>
      </c>
      <c r="F161" s="313"/>
      <c r="G161" s="314"/>
      <c r="H161" s="315"/>
      <c r="I161" s="307"/>
      <c r="J161" s="316"/>
      <c r="K161" s="307"/>
      <c r="M161" s="308">
        <v>2</v>
      </c>
      <c r="O161" s="293"/>
    </row>
    <row r="162" spans="1:80" x14ac:dyDescent="0.2">
      <c r="A162" s="294">
        <v>43</v>
      </c>
      <c r="B162" s="295" t="s">
        <v>1862</v>
      </c>
      <c r="C162" s="296" t="s">
        <v>1863</v>
      </c>
      <c r="D162" s="297" t="s">
        <v>265</v>
      </c>
      <c r="E162" s="298">
        <v>3</v>
      </c>
      <c r="F162" s="298">
        <v>0</v>
      </c>
      <c r="G162" s="299">
        <f>E162*F162</f>
        <v>0</v>
      </c>
      <c r="H162" s="300">
        <v>4.4000000000000002E-4</v>
      </c>
      <c r="I162" s="301">
        <f>E162*H162</f>
        <v>1.32E-3</v>
      </c>
      <c r="J162" s="300"/>
      <c r="K162" s="301">
        <f>E162*J162</f>
        <v>0</v>
      </c>
      <c r="O162" s="293">
        <v>2</v>
      </c>
      <c r="AA162" s="262">
        <v>3</v>
      </c>
      <c r="AB162" s="262">
        <v>9</v>
      </c>
      <c r="AC162" s="262">
        <v>35822404</v>
      </c>
      <c r="AZ162" s="262">
        <v>3</v>
      </c>
      <c r="BA162" s="262">
        <f>IF(AZ162=1,G162,0)</f>
        <v>0</v>
      </c>
      <c r="BB162" s="262">
        <f>IF(AZ162=2,G162,0)</f>
        <v>0</v>
      </c>
      <c r="BC162" s="262">
        <f>IF(AZ162=3,G162,0)</f>
        <v>0</v>
      </c>
      <c r="BD162" s="262">
        <f>IF(AZ162=4,G162,0)</f>
        <v>0</v>
      </c>
      <c r="BE162" s="262">
        <f>IF(AZ162=5,G162,0)</f>
        <v>0</v>
      </c>
      <c r="CA162" s="293">
        <v>3</v>
      </c>
      <c r="CB162" s="293">
        <v>9</v>
      </c>
    </row>
    <row r="163" spans="1:80" x14ac:dyDescent="0.2">
      <c r="A163" s="302"/>
      <c r="B163" s="303"/>
      <c r="C163" s="304" t="s">
        <v>1864</v>
      </c>
      <c r="D163" s="305"/>
      <c r="E163" s="305"/>
      <c r="F163" s="305"/>
      <c r="G163" s="306"/>
      <c r="I163" s="307"/>
      <c r="K163" s="307"/>
      <c r="L163" s="308" t="s">
        <v>1864</v>
      </c>
      <c r="O163" s="293">
        <v>3</v>
      </c>
    </row>
    <row r="164" spans="1:80" x14ac:dyDescent="0.2">
      <c r="A164" s="302"/>
      <c r="B164" s="309"/>
      <c r="C164" s="310" t="s">
        <v>426</v>
      </c>
      <c r="D164" s="311"/>
      <c r="E164" s="312">
        <v>3</v>
      </c>
      <c r="F164" s="313"/>
      <c r="G164" s="314"/>
      <c r="H164" s="315"/>
      <c r="I164" s="307"/>
      <c r="J164" s="316"/>
      <c r="K164" s="307"/>
      <c r="M164" s="308">
        <v>3</v>
      </c>
      <c r="O164" s="293"/>
    </row>
    <row r="165" spans="1:80" x14ac:dyDescent="0.2">
      <c r="A165" s="294">
        <v>44</v>
      </c>
      <c r="B165" s="295" t="s">
        <v>1865</v>
      </c>
      <c r="C165" s="296" t="s">
        <v>1866</v>
      </c>
      <c r="D165" s="297" t="s">
        <v>265</v>
      </c>
      <c r="E165" s="298">
        <v>3</v>
      </c>
      <c r="F165" s="298">
        <v>0</v>
      </c>
      <c r="G165" s="299">
        <f>E165*F165</f>
        <v>0</v>
      </c>
      <c r="H165" s="300">
        <v>0</v>
      </c>
      <c r="I165" s="301">
        <f>E165*H165</f>
        <v>0</v>
      </c>
      <c r="J165" s="300"/>
      <c r="K165" s="301">
        <f>E165*J165</f>
        <v>0</v>
      </c>
      <c r="O165" s="293">
        <v>2</v>
      </c>
      <c r="AA165" s="262">
        <v>3</v>
      </c>
      <c r="AB165" s="262">
        <v>9</v>
      </c>
      <c r="AC165" s="262">
        <v>35824728</v>
      </c>
      <c r="AZ165" s="262">
        <v>3</v>
      </c>
      <c r="BA165" s="262">
        <f>IF(AZ165=1,G165,0)</f>
        <v>0</v>
      </c>
      <c r="BB165" s="262">
        <f>IF(AZ165=2,G165,0)</f>
        <v>0</v>
      </c>
      <c r="BC165" s="262">
        <f>IF(AZ165=3,G165,0)</f>
        <v>0</v>
      </c>
      <c r="BD165" s="262">
        <f>IF(AZ165=4,G165,0)</f>
        <v>0</v>
      </c>
      <c r="BE165" s="262">
        <f>IF(AZ165=5,G165,0)</f>
        <v>0</v>
      </c>
      <c r="CA165" s="293">
        <v>3</v>
      </c>
      <c r="CB165" s="293">
        <v>9</v>
      </c>
    </row>
    <row r="166" spans="1:80" x14ac:dyDescent="0.2">
      <c r="A166" s="302"/>
      <c r="B166" s="309"/>
      <c r="C166" s="310" t="s">
        <v>426</v>
      </c>
      <c r="D166" s="311"/>
      <c r="E166" s="312">
        <v>3</v>
      </c>
      <c r="F166" s="313"/>
      <c r="G166" s="314"/>
      <c r="H166" s="315"/>
      <c r="I166" s="307"/>
      <c r="J166" s="316"/>
      <c r="K166" s="307"/>
      <c r="M166" s="308">
        <v>3</v>
      </c>
      <c r="O166" s="293"/>
    </row>
    <row r="167" spans="1:80" x14ac:dyDescent="0.2">
      <c r="A167" s="294">
        <v>45</v>
      </c>
      <c r="B167" s="295" t="s">
        <v>1867</v>
      </c>
      <c r="C167" s="296" t="s">
        <v>1868</v>
      </c>
      <c r="D167" s="297" t="s">
        <v>265</v>
      </c>
      <c r="E167" s="298">
        <v>1</v>
      </c>
      <c r="F167" s="298">
        <v>0</v>
      </c>
      <c r="G167" s="299">
        <f>E167*F167</f>
        <v>0</v>
      </c>
      <c r="H167" s="300">
        <v>0</v>
      </c>
      <c r="I167" s="301">
        <f>E167*H167</f>
        <v>0</v>
      </c>
      <c r="J167" s="300"/>
      <c r="K167" s="301">
        <f>E167*J167</f>
        <v>0</v>
      </c>
      <c r="O167" s="293">
        <v>2</v>
      </c>
      <c r="AA167" s="262">
        <v>3</v>
      </c>
      <c r="AB167" s="262">
        <v>9</v>
      </c>
      <c r="AC167" s="262">
        <v>35824760</v>
      </c>
      <c r="AZ167" s="262">
        <v>3</v>
      </c>
      <c r="BA167" s="262">
        <f>IF(AZ167=1,G167,0)</f>
        <v>0</v>
      </c>
      <c r="BB167" s="262">
        <f>IF(AZ167=2,G167,0)</f>
        <v>0</v>
      </c>
      <c r="BC167" s="262">
        <f>IF(AZ167=3,G167,0)</f>
        <v>0</v>
      </c>
      <c r="BD167" s="262">
        <f>IF(AZ167=4,G167,0)</f>
        <v>0</v>
      </c>
      <c r="BE167" s="262">
        <f>IF(AZ167=5,G167,0)</f>
        <v>0</v>
      </c>
      <c r="CA167" s="293">
        <v>3</v>
      </c>
      <c r="CB167" s="293">
        <v>9</v>
      </c>
    </row>
    <row r="168" spans="1:80" x14ac:dyDescent="0.2">
      <c r="A168" s="302"/>
      <c r="B168" s="309"/>
      <c r="C168" s="310" t="s">
        <v>98</v>
      </c>
      <c r="D168" s="311"/>
      <c r="E168" s="312">
        <v>1</v>
      </c>
      <c r="F168" s="313"/>
      <c r="G168" s="314"/>
      <c r="H168" s="315"/>
      <c r="I168" s="307"/>
      <c r="J168" s="316"/>
      <c r="K168" s="307"/>
      <c r="M168" s="308">
        <v>1</v>
      </c>
      <c r="O168" s="293"/>
    </row>
    <row r="169" spans="1:80" x14ac:dyDescent="0.2">
      <c r="A169" s="294">
        <v>46</v>
      </c>
      <c r="B169" s="295" t="s">
        <v>1869</v>
      </c>
      <c r="C169" s="296" t="s">
        <v>1870</v>
      </c>
      <c r="D169" s="297" t="s">
        <v>265</v>
      </c>
      <c r="E169" s="298">
        <v>2</v>
      </c>
      <c r="F169" s="298">
        <v>0</v>
      </c>
      <c r="G169" s="299">
        <f>E169*F169</f>
        <v>0</v>
      </c>
      <c r="H169" s="300">
        <v>4.6000000000000001E-4</v>
      </c>
      <c r="I169" s="301">
        <f>E169*H169</f>
        <v>9.2000000000000003E-4</v>
      </c>
      <c r="J169" s="300"/>
      <c r="K169" s="301">
        <f>E169*J169</f>
        <v>0</v>
      </c>
      <c r="O169" s="293">
        <v>2</v>
      </c>
      <c r="AA169" s="262">
        <v>3</v>
      </c>
      <c r="AB169" s="262">
        <v>9</v>
      </c>
      <c r="AC169" s="262" t="s">
        <v>1869</v>
      </c>
      <c r="AZ169" s="262">
        <v>3</v>
      </c>
      <c r="BA169" s="262">
        <f>IF(AZ169=1,G169,0)</f>
        <v>0</v>
      </c>
      <c r="BB169" s="262">
        <f>IF(AZ169=2,G169,0)</f>
        <v>0</v>
      </c>
      <c r="BC169" s="262">
        <f>IF(AZ169=3,G169,0)</f>
        <v>0</v>
      </c>
      <c r="BD169" s="262">
        <f>IF(AZ169=4,G169,0)</f>
        <v>0</v>
      </c>
      <c r="BE169" s="262">
        <f>IF(AZ169=5,G169,0)</f>
        <v>0</v>
      </c>
      <c r="CA169" s="293">
        <v>3</v>
      </c>
      <c r="CB169" s="293">
        <v>9</v>
      </c>
    </row>
    <row r="170" spans="1:80" x14ac:dyDescent="0.2">
      <c r="A170" s="302"/>
      <c r="B170" s="303"/>
      <c r="C170" s="304" t="s">
        <v>1871</v>
      </c>
      <c r="D170" s="305"/>
      <c r="E170" s="305"/>
      <c r="F170" s="305"/>
      <c r="G170" s="306"/>
      <c r="I170" s="307"/>
      <c r="K170" s="307"/>
      <c r="L170" s="308" t="s">
        <v>1871</v>
      </c>
      <c r="O170" s="293">
        <v>3</v>
      </c>
    </row>
    <row r="171" spans="1:80" x14ac:dyDescent="0.2">
      <c r="A171" s="302"/>
      <c r="B171" s="303"/>
      <c r="C171" s="304" t="s">
        <v>1767</v>
      </c>
      <c r="D171" s="305"/>
      <c r="E171" s="305"/>
      <c r="F171" s="305"/>
      <c r="G171" s="306"/>
      <c r="I171" s="307"/>
      <c r="K171" s="307"/>
      <c r="L171" s="308" t="s">
        <v>1767</v>
      </c>
      <c r="O171" s="293">
        <v>3</v>
      </c>
    </row>
    <row r="172" spans="1:80" x14ac:dyDescent="0.2">
      <c r="A172" s="302"/>
      <c r="B172" s="309"/>
      <c r="C172" s="310" t="s">
        <v>98</v>
      </c>
      <c r="D172" s="311"/>
      <c r="E172" s="312">
        <v>1</v>
      </c>
      <c r="F172" s="313"/>
      <c r="G172" s="314"/>
      <c r="H172" s="315"/>
      <c r="I172" s="307"/>
      <c r="J172" s="316"/>
      <c r="K172" s="307"/>
      <c r="M172" s="308">
        <v>1</v>
      </c>
      <c r="O172" s="293"/>
    </row>
    <row r="173" spans="1:80" x14ac:dyDescent="0.2">
      <c r="A173" s="302"/>
      <c r="B173" s="309"/>
      <c r="C173" s="310" t="s">
        <v>98</v>
      </c>
      <c r="D173" s="311"/>
      <c r="E173" s="312">
        <v>1</v>
      </c>
      <c r="F173" s="313"/>
      <c r="G173" s="314"/>
      <c r="H173" s="315"/>
      <c r="I173" s="307"/>
      <c r="J173" s="316"/>
      <c r="K173" s="307"/>
      <c r="M173" s="308">
        <v>1</v>
      </c>
      <c r="O173" s="293"/>
    </row>
    <row r="174" spans="1:80" x14ac:dyDescent="0.2">
      <c r="A174" s="317"/>
      <c r="B174" s="318" t="s">
        <v>101</v>
      </c>
      <c r="C174" s="319" t="s">
        <v>301</v>
      </c>
      <c r="D174" s="320"/>
      <c r="E174" s="321"/>
      <c r="F174" s="322"/>
      <c r="G174" s="323">
        <f>SUM(G23:G173)</f>
        <v>0</v>
      </c>
      <c r="H174" s="324"/>
      <c r="I174" s="325">
        <f>SUM(I23:I173)</f>
        <v>0.22098999999999999</v>
      </c>
      <c r="J174" s="324"/>
      <c r="K174" s="325">
        <f>SUM(K23:K173)</f>
        <v>0</v>
      </c>
      <c r="O174" s="293">
        <v>4</v>
      </c>
      <c r="BA174" s="326">
        <f>SUM(BA23:BA173)</f>
        <v>0</v>
      </c>
      <c r="BB174" s="326">
        <f>SUM(BB23:BB173)</f>
        <v>0</v>
      </c>
      <c r="BC174" s="326">
        <f>SUM(BC23:BC173)</f>
        <v>0</v>
      </c>
      <c r="BD174" s="326">
        <f>SUM(BD23:BD173)</f>
        <v>0</v>
      </c>
      <c r="BE174" s="326">
        <f>SUM(BE23:BE173)</f>
        <v>0</v>
      </c>
    </row>
    <row r="175" spans="1:80" x14ac:dyDescent="0.2">
      <c r="A175" s="283" t="s">
        <v>97</v>
      </c>
      <c r="B175" s="284" t="s">
        <v>1267</v>
      </c>
      <c r="C175" s="285" t="s">
        <v>1268</v>
      </c>
      <c r="D175" s="286"/>
      <c r="E175" s="287"/>
      <c r="F175" s="287"/>
      <c r="G175" s="288"/>
      <c r="H175" s="289"/>
      <c r="I175" s="290"/>
      <c r="J175" s="291"/>
      <c r="K175" s="292"/>
      <c r="O175" s="293">
        <v>1</v>
      </c>
    </row>
    <row r="176" spans="1:80" x14ac:dyDescent="0.2">
      <c r="A176" s="294">
        <v>47</v>
      </c>
      <c r="B176" s="295" t="s">
        <v>1872</v>
      </c>
      <c r="C176" s="296" t="s">
        <v>1873</v>
      </c>
      <c r="D176" s="297" t="s">
        <v>202</v>
      </c>
      <c r="E176" s="298">
        <v>20</v>
      </c>
      <c r="F176" s="298">
        <v>0</v>
      </c>
      <c r="G176" s="299">
        <f>E176*F176</f>
        <v>0</v>
      </c>
      <c r="H176" s="300">
        <v>1.2E-4</v>
      </c>
      <c r="I176" s="301">
        <f>E176*H176</f>
        <v>2.4000000000000002E-3</v>
      </c>
      <c r="J176" s="300">
        <v>0</v>
      </c>
      <c r="K176" s="301">
        <f>E176*J176</f>
        <v>0</v>
      </c>
      <c r="O176" s="293">
        <v>2</v>
      </c>
      <c r="AA176" s="262">
        <v>1</v>
      </c>
      <c r="AB176" s="262">
        <v>9</v>
      </c>
      <c r="AC176" s="262">
        <v>9</v>
      </c>
      <c r="AZ176" s="262">
        <v>4</v>
      </c>
      <c r="BA176" s="262">
        <f>IF(AZ176=1,G176,0)</f>
        <v>0</v>
      </c>
      <c r="BB176" s="262">
        <f>IF(AZ176=2,G176,0)</f>
        <v>0</v>
      </c>
      <c r="BC176" s="262">
        <f>IF(AZ176=3,G176,0)</f>
        <v>0</v>
      </c>
      <c r="BD176" s="262">
        <f>IF(AZ176=4,G176,0)</f>
        <v>0</v>
      </c>
      <c r="BE176" s="262">
        <f>IF(AZ176=5,G176,0)</f>
        <v>0</v>
      </c>
      <c r="CA176" s="293">
        <v>1</v>
      </c>
      <c r="CB176" s="293">
        <v>9</v>
      </c>
    </row>
    <row r="177" spans="1:80" x14ac:dyDescent="0.2">
      <c r="A177" s="302"/>
      <c r="B177" s="309"/>
      <c r="C177" s="310" t="s">
        <v>246</v>
      </c>
      <c r="D177" s="311"/>
      <c r="E177" s="312">
        <v>20</v>
      </c>
      <c r="F177" s="313"/>
      <c r="G177" s="314"/>
      <c r="H177" s="315"/>
      <c r="I177" s="307"/>
      <c r="J177" s="316"/>
      <c r="K177" s="307"/>
      <c r="M177" s="308">
        <v>20</v>
      </c>
      <c r="O177" s="293"/>
    </row>
    <row r="178" spans="1:80" x14ac:dyDescent="0.2">
      <c r="A178" s="294">
        <v>48</v>
      </c>
      <c r="B178" s="295" t="s">
        <v>1874</v>
      </c>
      <c r="C178" s="296" t="s">
        <v>1875</v>
      </c>
      <c r="D178" s="297" t="s">
        <v>265</v>
      </c>
      <c r="E178" s="298">
        <v>1</v>
      </c>
      <c r="F178" s="298">
        <v>0</v>
      </c>
      <c r="G178" s="299">
        <f>E178*F178</f>
        <v>0</v>
      </c>
      <c r="H178" s="300">
        <v>0</v>
      </c>
      <c r="I178" s="301">
        <f>E178*H178</f>
        <v>0</v>
      </c>
      <c r="J178" s="300">
        <v>0</v>
      </c>
      <c r="K178" s="301">
        <f>E178*J178</f>
        <v>0</v>
      </c>
      <c r="O178" s="293">
        <v>2</v>
      </c>
      <c r="AA178" s="262">
        <v>1</v>
      </c>
      <c r="AB178" s="262">
        <v>0</v>
      </c>
      <c r="AC178" s="262">
        <v>0</v>
      </c>
      <c r="AZ178" s="262">
        <v>4</v>
      </c>
      <c r="BA178" s="262">
        <f>IF(AZ178=1,G178,0)</f>
        <v>0</v>
      </c>
      <c r="BB178" s="262">
        <f>IF(AZ178=2,G178,0)</f>
        <v>0</v>
      </c>
      <c r="BC178" s="262">
        <f>IF(AZ178=3,G178,0)</f>
        <v>0</v>
      </c>
      <c r="BD178" s="262">
        <f>IF(AZ178=4,G178,0)</f>
        <v>0</v>
      </c>
      <c r="BE178" s="262">
        <f>IF(AZ178=5,G178,0)</f>
        <v>0</v>
      </c>
      <c r="CA178" s="293">
        <v>1</v>
      </c>
      <c r="CB178" s="293">
        <v>0</v>
      </c>
    </row>
    <row r="179" spans="1:80" x14ac:dyDescent="0.2">
      <c r="A179" s="302"/>
      <c r="B179" s="303"/>
      <c r="C179" s="304" t="s">
        <v>1876</v>
      </c>
      <c r="D179" s="305"/>
      <c r="E179" s="305"/>
      <c r="F179" s="305"/>
      <c r="G179" s="306"/>
      <c r="I179" s="307"/>
      <c r="K179" s="307"/>
      <c r="L179" s="308" t="s">
        <v>1876</v>
      </c>
      <c r="O179" s="293">
        <v>3</v>
      </c>
    </row>
    <row r="180" spans="1:80" x14ac:dyDescent="0.2">
      <c r="A180" s="302"/>
      <c r="B180" s="309"/>
      <c r="C180" s="310" t="s">
        <v>98</v>
      </c>
      <c r="D180" s="311"/>
      <c r="E180" s="312">
        <v>1</v>
      </c>
      <c r="F180" s="313"/>
      <c r="G180" s="314"/>
      <c r="H180" s="315"/>
      <c r="I180" s="307"/>
      <c r="J180" s="316"/>
      <c r="K180" s="307"/>
      <c r="M180" s="308">
        <v>1</v>
      </c>
      <c r="O180" s="293"/>
    </row>
    <row r="181" spans="1:80" x14ac:dyDescent="0.2">
      <c r="A181" s="294">
        <v>49</v>
      </c>
      <c r="B181" s="295" t="s">
        <v>1877</v>
      </c>
      <c r="C181" s="296" t="s">
        <v>1878</v>
      </c>
      <c r="D181" s="297" t="s">
        <v>265</v>
      </c>
      <c r="E181" s="298">
        <v>1</v>
      </c>
      <c r="F181" s="298">
        <v>0</v>
      </c>
      <c r="G181" s="299">
        <f>E181*F181</f>
        <v>0</v>
      </c>
      <c r="H181" s="300">
        <v>0</v>
      </c>
      <c r="I181" s="301">
        <f>E181*H181</f>
        <v>0</v>
      </c>
      <c r="J181" s="300">
        <v>0</v>
      </c>
      <c r="K181" s="301">
        <f>E181*J181</f>
        <v>0</v>
      </c>
      <c r="O181" s="293">
        <v>2</v>
      </c>
      <c r="AA181" s="262">
        <v>1</v>
      </c>
      <c r="AB181" s="262">
        <v>0</v>
      </c>
      <c r="AC181" s="262">
        <v>0</v>
      </c>
      <c r="AZ181" s="262">
        <v>4</v>
      </c>
      <c r="BA181" s="262">
        <f>IF(AZ181=1,G181,0)</f>
        <v>0</v>
      </c>
      <c r="BB181" s="262">
        <f>IF(AZ181=2,G181,0)</f>
        <v>0</v>
      </c>
      <c r="BC181" s="262">
        <f>IF(AZ181=3,G181,0)</f>
        <v>0</v>
      </c>
      <c r="BD181" s="262">
        <f>IF(AZ181=4,G181,0)</f>
        <v>0</v>
      </c>
      <c r="BE181" s="262">
        <f>IF(AZ181=5,G181,0)</f>
        <v>0</v>
      </c>
      <c r="CA181" s="293">
        <v>1</v>
      </c>
      <c r="CB181" s="293">
        <v>0</v>
      </c>
    </row>
    <row r="182" spans="1:80" x14ac:dyDescent="0.2">
      <c r="A182" s="302"/>
      <c r="B182" s="303"/>
      <c r="C182" s="304" t="s">
        <v>1879</v>
      </c>
      <c r="D182" s="305"/>
      <c r="E182" s="305"/>
      <c r="F182" s="305"/>
      <c r="G182" s="306"/>
      <c r="I182" s="307"/>
      <c r="K182" s="307"/>
      <c r="L182" s="308" t="s">
        <v>1879</v>
      </c>
      <c r="O182" s="293">
        <v>3</v>
      </c>
    </row>
    <row r="183" spans="1:80" x14ac:dyDescent="0.2">
      <c r="A183" s="302"/>
      <c r="B183" s="303"/>
      <c r="C183" s="304"/>
      <c r="D183" s="305"/>
      <c r="E183" s="305"/>
      <c r="F183" s="305"/>
      <c r="G183" s="306"/>
      <c r="I183" s="307"/>
      <c r="K183" s="307"/>
      <c r="L183" s="308"/>
      <c r="O183" s="293">
        <v>3</v>
      </c>
    </row>
    <row r="184" spans="1:80" x14ac:dyDescent="0.2">
      <c r="A184" s="302"/>
      <c r="B184" s="303"/>
      <c r="C184" s="304" t="s">
        <v>1880</v>
      </c>
      <c r="D184" s="305"/>
      <c r="E184" s="305"/>
      <c r="F184" s="305"/>
      <c r="G184" s="306"/>
      <c r="I184" s="307"/>
      <c r="K184" s="307"/>
      <c r="L184" s="308" t="s">
        <v>1880</v>
      </c>
      <c r="O184" s="293">
        <v>3</v>
      </c>
    </row>
    <row r="185" spans="1:80" x14ac:dyDescent="0.2">
      <c r="A185" s="302"/>
      <c r="B185" s="303"/>
      <c r="C185" s="304" t="s">
        <v>1881</v>
      </c>
      <c r="D185" s="305"/>
      <c r="E185" s="305"/>
      <c r="F185" s="305"/>
      <c r="G185" s="306"/>
      <c r="I185" s="307"/>
      <c r="K185" s="307"/>
      <c r="L185" s="308" t="s">
        <v>1881</v>
      </c>
      <c r="O185" s="293">
        <v>3</v>
      </c>
    </row>
    <row r="186" spans="1:80" x14ac:dyDescent="0.2">
      <c r="A186" s="302"/>
      <c r="B186" s="303"/>
      <c r="C186" s="304" t="s">
        <v>1882</v>
      </c>
      <c r="D186" s="305"/>
      <c r="E186" s="305"/>
      <c r="F186" s="305"/>
      <c r="G186" s="306"/>
      <c r="I186" s="307"/>
      <c r="K186" s="307"/>
      <c r="L186" s="308" t="s">
        <v>1882</v>
      </c>
      <c r="O186" s="293">
        <v>3</v>
      </c>
    </row>
    <row r="187" spans="1:80" x14ac:dyDescent="0.2">
      <c r="A187" s="302"/>
      <c r="B187" s="303"/>
      <c r="C187" s="304" t="s">
        <v>1883</v>
      </c>
      <c r="D187" s="305"/>
      <c r="E187" s="305"/>
      <c r="F187" s="305"/>
      <c r="G187" s="306"/>
      <c r="I187" s="307"/>
      <c r="K187" s="307"/>
      <c r="L187" s="308" t="s">
        <v>1883</v>
      </c>
      <c r="O187" s="293">
        <v>3</v>
      </c>
    </row>
    <row r="188" spans="1:80" x14ac:dyDescent="0.2">
      <c r="A188" s="302"/>
      <c r="B188" s="303"/>
      <c r="C188" s="304" t="s">
        <v>1884</v>
      </c>
      <c r="D188" s="305"/>
      <c r="E188" s="305"/>
      <c r="F188" s="305"/>
      <c r="G188" s="306"/>
      <c r="I188" s="307"/>
      <c r="K188" s="307"/>
      <c r="L188" s="308" t="s">
        <v>1884</v>
      </c>
      <c r="O188" s="293">
        <v>3</v>
      </c>
    </row>
    <row r="189" spans="1:80" x14ac:dyDescent="0.2">
      <c r="A189" s="302"/>
      <c r="B189" s="303"/>
      <c r="C189" s="304"/>
      <c r="D189" s="305"/>
      <c r="E189" s="305"/>
      <c r="F189" s="305"/>
      <c r="G189" s="306"/>
      <c r="I189" s="307"/>
      <c r="K189" s="307"/>
      <c r="L189" s="308"/>
      <c r="O189" s="293">
        <v>3</v>
      </c>
    </row>
    <row r="190" spans="1:80" x14ac:dyDescent="0.2">
      <c r="A190" s="302"/>
      <c r="B190" s="303"/>
      <c r="C190" s="304" t="s">
        <v>1885</v>
      </c>
      <c r="D190" s="305"/>
      <c r="E190" s="305"/>
      <c r="F190" s="305"/>
      <c r="G190" s="306"/>
      <c r="I190" s="307"/>
      <c r="K190" s="307"/>
      <c r="L190" s="308" t="s">
        <v>1885</v>
      </c>
      <c r="O190" s="293">
        <v>3</v>
      </c>
    </row>
    <row r="191" spans="1:80" x14ac:dyDescent="0.2">
      <c r="A191" s="302"/>
      <c r="B191" s="303"/>
      <c r="C191" s="304" t="s">
        <v>1886</v>
      </c>
      <c r="D191" s="305"/>
      <c r="E191" s="305"/>
      <c r="F191" s="305"/>
      <c r="G191" s="306"/>
      <c r="I191" s="307"/>
      <c r="K191" s="307"/>
      <c r="L191" s="308" t="s">
        <v>1886</v>
      </c>
      <c r="O191" s="293">
        <v>3</v>
      </c>
    </row>
    <row r="192" spans="1:80" x14ac:dyDescent="0.2">
      <c r="A192" s="302"/>
      <c r="B192" s="303"/>
      <c r="C192" s="304" t="s">
        <v>1887</v>
      </c>
      <c r="D192" s="305"/>
      <c r="E192" s="305"/>
      <c r="F192" s="305"/>
      <c r="G192" s="306"/>
      <c r="I192" s="307"/>
      <c r="K192" s="307"/>
      <c r="L192" s="308" t="s">
        <v>1887</v>
      </c>
      <c r="O192" s="293">
        <v>3</v>
      </c>
    </row>
    <row r="193" spans="1:80" x14ac:dyDescent="0.2">
      <c r="A193" s="302"/>
      <c r="B193" s="309"/>
      <c r="C193" s="310" t="s">
        <v>98</v>
      </c>
      <c r="D193" s="311"/>
      <c r="E193" s="312">
        <v>1</v>
      </c>
      <c r="F193" s="313"/>
      <c r="G193" s="314"/>
      <c r="H193" s="315"/>
      <c r="I193" s="307"/>
      <c r="J193" s="316"/>
      <c r="K193" s="307"/>
      <c r="M193" s="308">
        <v>1</v>
      </c>
      <c r="O193" s="293"/>
    </row>
    <row r="194" spans="1:80" x14ac:dyDescent="0.2">
      <c r="A194" s="294">
        <v>50</v>
      </c>
      <c r="B194" s="295" t="s">
        <v>1888</v>
      </c>
      <c r="C194" s="296" t="s">
        <v>1889</v>
      </c>
      <c r="D194" s="297" t="s">
        <v>202</v>
      </c>
      <c r="E194" s="298">
        <v>60</v>
      </c>
      <c r="F194" s="298">
        <v>0</v>
      </c>
      <c r="G194" s="299">
        <f>E194*F194</f>
        <v>0</v>
      </c>
      <c r="H194" s="300">
        <v>0</v>
      </c>
      <c r="I194" s="301">
        <f>E194*H194</f>
        <v>0</v>
      </c>
      <c r="J194" s="300">
        <v>0</v>
      </c>
      <c r="K194" s="301">
        <f>E194*J194</f>
        <v>0</v>
      </c>
      <c r="O194" s="293">
        <v>2</v>
      </c>
      <c r="AA194" s="262">
        <v>1</v>
      </c>
      <c r="AB194" s="262">
        <v>9</v>
      </c>
      <c r="AC194" s="262">
        <v>9</v>
      </c>
      <c r="AZ194" s="262">
        <v>4</v>
      </c>
      <c r="BA194" s="262">
        <f>IF(AZ194=1,G194,0)</f>
        <v>0</v>
      </c>
      <c r="BB194" s="262">
        <f>IF(AZ194=2,G194,0)</f>
        <v>0</v>
      </c>
      <c r="BC194" s="262">
        <f>IF(AZ194=3,G194,0)</f>
        <v>0</v>
      </c>
      <c r="BD194" s="262">
        <f>IF(AZ194=4,G194,0)</f>
        <v>0</v>
      </c>
      <c r="BE194" s="262">
        <f>IF(AZ194=5,G194,0)</f>
        <v>0</v>
      </c>
      <c r="CA194" s="293">
        <v>1</v>
      </c>
      <c r="CB194" s="293">
        <v>9</v>
      </c>
    </row>
    <row r="195" spans="1:80" x14ac:dyDescent="0.2">
      <c r="A195" s="302"/>
      <c r="B195" s="309"/>
      <c r="C195" s="310" t="s">
        <v>1890</v>
      </c>
      <c r="D195" s="311"/>
      <c r="E195" s="312">
        <v>60</v>
      </c>
      <c r="F195" s="313"/>
      <c r="G195" s="314"/>
      <c r="H195" s="315"/>
      <c r="I195" s="307"/>
      <c r="J195" s="316"/>
      <c r="K195" s="307"/>
      <c r="M195" s="308">
        <v>60</v>
      </c>
      <c r="O195" s="293"/>
    </row>
    <row r="196" spans="1:80" x14ac:dyDescent="0.2">
      <c r="A196" s="294">
        <v>51</v>
      </c>
      <c r="B196" s="295" t="s">
        <v>1891</v>
      </c>
      <c r="C196" s="296" t="s">
        <v>1892</v>
      </c>
      <c r="D196" s="297" t="s">
        <v>265</v>
      </c>
      <c r="E196" s="298">
        <v>2</v>
      </c>
      <c r="F196" s="298">
        <v>0</v>
      </c>
      <c r="G196" s="299">
        <f>E196*F196</f>
        <v>0</v>
      </c>
      <c r="H196" s="300">
        <v>0</v>
      </c>
      <c r="I196" s="301">
        <f>E196*H196</f>
        <v>0</v>
      </c>
      <c r="J196" s="300">
        <v>0</v>
      </c>
      <c r="K196" s="301">
        <f>E196*J196</f>
        <v>0</v>
      </c>
      <c r="O196" s="293">
        <v>2</v>
      </c>
      <c r="AA196" s="262">
        <v>1</v>
      </c>
      <c r="AB196" s="262">
        <v>9</v>
      </c>
      <c r="AC196" s="262">
        <v>9</v>
      </c>
      <c r="AZ196" s="262">
        <v>4</v>
      </c>
      <c r="BA196" s="262">
        <f>IF(AZ196=1,G196,0)</f>
        <v>0</v>
      </c>
      <c r="BB196" s="262">
        <f>IF(AZ196=2,G196,0)</f>
        <v>0</v>
      </c>
      <c r="BC196" s="262">
        <f>IF(AZ196=3,G196,0)</f>
        <v>0</v>
      </c>
      <c r="BD196" s="262">
        <f>IF(AZ196=4,G196,0)</f>
        <v>0</v>
      </c>
      <c r="BE196" s="262">
        <f>IF(AZ196=5,G196,0)</f>
        <v>0</v>
      </c>
      <c r="CA196" s="293">
        <v>1</v>
      </c>
      <c r="CB196" s="293">
        <v>9</v>
      </c>
    </row>
    <row r="197" spans="1:80" x14ac:dyDescent="0.2">
      <c r="A197" s="302"/>
      <c r="B197" s="309"/>
      <c r="C197" s="310" t="s">
        <v>154</v>
      </c>
      <c r="D197" s="311"/>
      <c r="E197" s="312">
        <v>2</v>
      </c>
      <c r="F197" s="313"/>
      <c r="G197" s="314"/>
      <c r="H197" s="315"/>
      <c r="I197" s="307"/>
      <c r="J197" s="316"/>
      <c r="K197" s="307"/>
      <c r="M197" s="308">
        <v>2</v>
      </c>
      <c r="O197" s="293"/>
    </row>
    <row r="198" spans="1:80" x14ac:dyDescent="0.2">
      <c r="A198" s="294">
        <v>52</v>
      </c>
      <c r="B198" s="295" t="s">
        <v>1893</v>
      </c>
      <c r="C198" s="296" t="s">
        <v>1894</v>
      </c>
      <c r="D198" s="297" t="s">
        <v>265</v>
      </c>
      <c r="E198" s="298">
        <v>1</v>
      </c>
      <c r="F198" s="298">
        <v>0</v>
      </c>
      <c r="G198" s="299">
        <f>E198*F198</f>
        <v>0</v>
      </c>
      <c r="H198" s="300">
        <v>0</v>
      </c>
      <c r="I198" s="301">
        <f>E198*H198</f>
        <v>0</v>
      </c>
      <c r="J198" s="300">
        <v>0</v>
      </c>
      <c r="K198" s="301">
        <f>E198*J198</f>
        <v>0</v>
      </c>
      <c r="O198" s="293">
        <v>2</v>
      </c>
      <c r="AA198" s="262">
        <v>1</v>
      </c>
      <c r="AB198" s="262">
        <v>9</v>
      </c>
      <c r="AC198" s="262">
        <v>9</v>
      </c>
      <c r="AZ198" s="262">
        <v>4</v>
      </c>
      <c r="BA198" s="262">
        <f>IF(AZ198=1,G198,0)</f>
        <v>0</v>
      </c>
      <c r="BB198" s="262">
        <f>IF(AZ198=2,G198,0)</f>
        <v>0</v>
      </c>
      <c r="BC198" s="262">
        <f>IF(AZ198=3,G198,0)</f>
        <v>0</v>
      </c>
      <c r="BD198" s="262">
        <f>IF(AZ198=4,G198,0)</f>
        <v>0</v>
      </c>
      <c r="BE198" s="262">
        <f>IF(AZ198=5,G198,0)</f>
        <v>0</v>
      </c>
      <c r="CA198" s="293">
        <v>1</v>
      </c>
      <c r="CB198" s="293">
        <v>9</v>
      </c>
    </row>
    <row r="199" spans="1:80" x14ac:dyDescent="0.2">
      <c r="A199" s="302"/>
      <c r="B199" s="303"/>
      <c r="C199" s="304" t="s">
        <v>520</v>
      </c>
      <c r="D199" s="305"/>
      <c r="E199" s="305"/>
      <c r="F199" s="305"/>
      <c r="G199" s="306"/>
      <c r="I199" s="307"/>
      <c r="K199" s="307"/>
      <c r="L199" s="308" t="s">
        <v>520</v>
      </c>
      <c r="O199" s="293">
        <v>3</v>
      </c>
    </row>
    <row r="200" spans="1:80" x14ac:dyDescent="0.2">
      <c r="A200" s="302"/>
      <c r="B200" s="309"/>
      <c r="C200" s="310" t="s">
        <v>98</v>
      </c>
      <c r="D200" s="311"/>
      <c r="E200" s="312">
        <v>1</v>
      </c>
      <c r="F200" s="313"/>
      <c r="G200" s="314"/>
      <c r="H200" s="315"/>
      <c r="I200" s="307"/>
      <c r="J200" s="316"/>
      <c r="K200" s="307"/>
      <c r="M200" s="308">
        <v>1</v>
      </c>
      <c r="O200" s="293"/>
    </row>
    <row r="201" spans="1:80" x14ac:dyDescent="0.2">
      <c r="A201" s="294">
        <v>53</v>
      </c>
      <c r="B201" s="295" t="s">
        <v>1895</v>
      </c>
      <c r="C201" s="296" t="s">
        <v>1896</v>
      </c>
      <c r="D201" s="297" t="s">
        <v>265</v>
      </c>
      <c r="E201" s="298">
        <v>3</v>
      </c>
      <c r="F201" s="298">
        <v>0</v>
      </c>
      <c r="G201" s="299">
        <f>E201*F201</f>
        <v>0</v>
      </c>
      <c r="H201" s="300">
        <v>0</v>
      </c>
      <c r="I201" s="301">
        <f>E201*H201</f>
        <v>0</v>
      </c>
      <c r="J201" s="300">
        <v>0</v>
      </c>
      <c r="K201" s="301">
        <f>E201*J201</f>
        <v>0</v>
      </c>
      <c r="O201" s="293">
        <v>2</v>
      </c>
      <c r="AA201" s="262">
        <v>1</v>
      </c>
      <c r="AB201" s="262">
        <v>9</v>
      </c>
      <c r="AC201" s="262">
        <v>9</v>
      </c>
      <c r="AZ201" s="262">
        <v>4</v>
      </c>
      <c r="BA201" s="262">
        <f>IF(AZ201=1,G201,0)</f>
        <v>0</v>
      </c>
      <c r="BB201" s="262">
        <f>IF(AZ201=2,G201,0)</f>
        <v>0</v>
      </c>
      <c r="BC201" s="262">
        <f>IF(AZ201=3,G201,0)</f>
        <v>0</v>
      </c>
      <c r="BD201" s="262">
        <f>IF(AZ201=4,G201,0)</f>
        <v>0</v>
      </c>
      <c r="BE201" s="262">
        <f>IF(AZ201=5,G201,0)</f>
        <v>0</v>
      </c>
      <c r="CA201" s="293">
        <v>1</v>
      </c>
      <c r="CB201" s="293">
        <v>9</v>
      </c>
    </row>
    <row r="202" spans="1:80" x14ac:dyDescent="0.2">
      <c r="A202" s="302"/>
      <c r="B202" s="309"/>
      <c r="C202" s="310" t="s">
        <v>426</v>
      </c>
      <c r="D202" s="311"/>
      <c r="E202" s="312">
        <v>3</v>
      </c>
      <c r="F202" s="313"/>
      <c r="G202" s="314"/>
      <c r="H202" s="315"/>
      <c r="I202" s="307"/>
      <c r="J202" s="316"/>
      <c r="K202" s="307"/>
      <c r="M202" s="308">
        <v>3</v>
      </c>
      <c r="O202" s="293"/>
    </row>
    <row r="203" spans="1:80" x14ac:dyDescent="0.2">
      <c r="A203" s="294">
        <v>54</v>
      </c>
      <c r="B203" s="295" t="s">
        <v>1897</v>
      </c>
      <c r="C203" s="296" t="s">
        <v>1898</v>
      </c>
      <c r="D203" s="297" t="s">
        <v>265</v>
      </c>
      <c r="E203" s="298">
        <v>3</v>
      </c>
      <c r="F203" s="298">
        <v>0</v>
      </c>
      <c r="G203" s="299">
        <f>E203*F203</f>
        <v>0</v>
      </c>
      <c r="H203" s="300">
        <v>0</v>
      </c>
      <c r="I203" s="301">
        <f>E203*H203</f>
        <v>0</v>
      </c>
      <c r="J203" s="300">
        <v>0</v>
      </c>
      <c r="K203" s="301">
        <f>E203*J203</f>
        <v>0</v>
      </c>
      <c r="O203" s="293">
        <v>2</v>
      </c>
      <c r="AA203" s="262">
        <v>1</v>
      </c>
      <c r="AB203" s="262">
        <v>9</v>
      </c>
      <c r="AC203" s="262">
        <v>9</v>
      </c>
      <c r="AZ203" s="262">
        <v>4</v>
      </c>
      <c r="BA203" s="262">
        <f>IF(AZ203=1,G203,0)</f>
        <v>0</v>
      </c>
      <c r="BB203" s="262">
        <f>IF(AZ203=2,G203,0)</f>
        <v>0</v>
      </c>
      <c r="BC203" s="262">
        <f>IF(AZ203=3,G203,0)</f>
        <v>0</v>
      </c>
      <c r="BD203" s="262">
        <f>IF(AZ203=4,G203,0)</f>
        <v>0</v>
      </c>
      <c r="BE203" s="262">
        <f>IF(AZ203=5,G203,0)</f>
        <v>0</v>
      </c>
      <c r="CA203" s="293">
        <v>1</v>
      </c>
      <c r="CB203" s="293">
        <v>9</v>
      </c>
    </row>
    <row r="204" spans="1:80" x14ac:dyDescent="0.2">
      <c r="A204" s="302"/>
      <c r="B204" s="309"/>
      <c r="C204" s="310" t="s">
        <v>426</v>
      </c>
      <c r="D204" s="311"/>
      <c r="E204" s="312">
        <v>3</v>
      </c>
      <c r="F204" s="313"/>
      <c r="G204" s="314"/>
      <c r="H204" s="315"/>
      <c r="I204" s="307"/>
      <c r="J204" s="316"/>
      <c r="K204" s="307"/>
      <c r="M204" s="308">
        <v>3</v>
      </c>
      <c r="O204" s="293"/>
    </row>
    <row r="205" spans="1:80" x14ac:dyDescent="0.2">
      <c r="A205" s="294">
        <v>55</v>
      </c>
      <c r="B205" s="295" t="s">
        <v>1899</v>
      </c>
      <c r="C205" s="296" t="s">
        <v>1900</v>
      </c>
      <c r="D205" s="297" t="s">
        <v>265</v>
      </c>
      <c r="E205" s="298">
        <v>3</v>
      </c>
      <c r="F205" s="298">
        <v>0</v>
      </c>
      <c r="G205" s="299">
        <f>E205*F205</f>
        <v>0</v>
      </c>
      <c r="H205" s="300">
        <v>0</v>
      </c>
      <c r="I205" s="301">
        <f>E205*H205</f>
        <v>0</v>
      </c>
      <c r="J205" s="300">
        <v>0</v>
      </c>
      <c r="K205" s="301">
        <f>E205*J205</f>
        <v>0</v>
      </c>
      <c r="O205" s="293">
        <v>2</v>
      </c>
      <c r="AA205" s="262">
        <v>1</v>
      </c>
      <c r="AB205" s="262">
        <v>0</v>
      </c>
      <c r="AC205" s="262">
        <v>0</v>
      </c>
      <c r="AZ205" s="262">
        <v>4</v>
      </c>
      <c r="BA205" s="262">
        <f>IF(AZ205=1,G205,0)</f>
        <v>0</v>
      </c>
      <c r="BB205" s="262">
        <f>IF(AZ205=2,G205,0)</f>
        <v>0</v>
      </c>
      <c r="BC205" s="262">
        <f>IF(AZ205=3,G205,0)</f>
        <v>0</v>
      </c>
      <c r="BD205" s="262">
        <f>IF(AZ205=4,G205,0)</f>
        <v>0</v>
      </c>
      <c r="BE205" s="262">
        <f>IF(AZ205=5,G205,0)</f>
        <v>0</v>
      </c>
      <c r="CA205" s="293">
        <v>1</v>
      </c>
      <c r="CB205" s="293">
        <v>0</v>
      </c>
    </row>
    <row r="206" spans="1:80" x14ac:dyDescent="0.2">
      <c r="A206" s="302"/>
      <c r="B206" s="309"/>
      <c r="C206" s="310" t="s">
        <v>426</v>
      </c>
      <c r="D206" s="311"/>
      <c r="E206" s="312">
        <v>3</v>
      </c>
      <c r="F206" s="313"/>
      <c r="G206" s="314"/>
      <c r="H206" s="315"/>
      <c r="I206" s="307"/>
      <c r="J206" s="316"/>
      <c r="K206" s="307"/>
      <c r="M206" s="308">
        <v>3</v>
      </c>
      <c r="O206" s="293"/>
    </row>
    <row r="207" spans="1:80" x14ac:dyDescent="0.2">
      <c r="A207" s="294">
        <v>56</v>
      </c>
      <c r="B207" s="295" t="s">
        <v>1901</v>
      </c>
      <c r="C207" s="296" t="s">
        <v>1902</v>
      </c>
      <c r="D207" s="297" t="s">
        <v>265</v>
      </c>
      <c r="E207" s="298">
        <v>2</v>
      </c>
      <c r="F207" s="298">
        <v>0</v>
      </c>
      <c r="G207" s="299">
        <f>E207*F207</f>
        <v>0</v>
      </c>
      <c r="H207" s="300">
        <v>1.1999999999999999E-3</v>
      </c>
      <c r="I207" s="301">
        <f>E207*H207</f>
        <v>2.3999999999999998E-3</v>
      </c>
      <c r="J207" s="300"/>
      <c r="K207" s="301">
        <f>E207*J207</f>
        <v>0</v>
      </c>
      <c r="O207" s="293">
        <v>2</v>
      </c>
      <c r="AA207" s="262">
        <v>3</v>
      </c>
      <c r="AB207" s="262">
        <v>9</v>
      </c>
      <c r="AC207" s="262" t="s">
        <v>1901</v>
      </c>
      <c r="AZ207" s="262">
        <v>3</v>
      </c>
      <c r="BA207" s="262">
        <f>IF(AZ207=1,G207,0)</f>
        <v>0</v>
      </c>
      <c r="BB207" s="262">
        <f>IF(AZ207=2,G207,0)</f>
        <v>0</v>
      </c>
      <c r="BC207" s="262">
        <f>IF(AZ207=3,G207,0)</f>
        <v>0</v>
      </c>
      <c r="BD207" s="262">
        <f>IF(AZ207=4,G207,0)</f>
        <v>0</v>
      </c>
      <c r="BE207" s="262">
        <f>IF(AZ207=5,G207,0)</f>
        <v>0</v>
      </c>
      <c r="CA207" s="293">
        <v>3</v>
      </c>
      <c r="CB207" s="293">
        <v>9</v>
      </c>
    </row>
    <row r="208" spans="1:80" x14ac:dyDescent="0.2">
      <c r="A208" s="302"/>
      <c r="B208" s="309"/>
      <c r="C208" s="310" t="s">
        <v>154</v>
      </c>
      <c r="D208" s="311"/>
      <c r="E208" s="312">
        <v>2</v>
      </c>
      <c r="F208" s="313"/>
      <c r="G208" s="314"/>
      <c r="H208" s="315"/>
      <c r="I208" s="307"/>
      <c r="J208" s="316"/>
      <c r="K208" s="307"/>
      <c r="M208" s="308">
        <v>2</v>
      </c>
      <c r="O208" s="293"/>
    </row>
    <row r="209" spans="1:80" x14ac:dyDescent="0.2">
      <c r="A209" s="294">
        <v>57</v>
      </c>
      <c r="B209" s="295" t="s">
        <v>1903</v>
      </c>
      <c r="C209" s="296" t="s">
        <v>1904</v>
      </c>
      <c r="D209" s="297" t="s">
        <v>202</v>
      </c>
      <c r="E209" s="298">
        <v>72</v>
      </c>
      <c r="F209" s="298">
        <v>0</v>
      </c>
      <c r="G209" s="299">
        <f>E209*F209</f>
        <v>0</v>
      </c>
      <c r="H209" s="300">
        <v>0</v>
      </c>
      <c r="I209" s="301">
        <f>E209*H209</f>
        <v>0</v>
      </c>
      <c r="J209" s="300"/>
      <c r="K209" s="301">
        <f>E209*J209</f>
        <v>0</v>
      </c>
      <c r="O209" s="293">
        <v>2</v>
      </c>
      <c r="AA209" s="262">
        <v>3</v>
      </c>
      <c r="AB209" s="262">
        <v>9</v>
      </c>
      <c r="AC209" s="262">
        <v>371201303</v>
      </c>
      <c r="AZ209" s="262">
        <v>3</v>
      </c>
      <c r="BA209" s="262">
        <f>IF(AZ209=1,G209,0)</f>
        <v>0</v>
      </c>
      <c r="BB209" s="262">
        <f>IF(AZ209=2,G209,0)</f>
        <v>0</v>
      </c>
      <c r="BC209" s="262">
        <f>IF(AZ209=3,G209,0)</f>
        <v>0</v>
      </c>
      <c r="BD209" s="262">
        <f>IF(AZ209=4,G209,0)</f>
        <v>0</v>
      </c>
      <c r="BE209" s="262">
        <f>IF(AZ209=5,G209,0)</f>
        <v>0</v>
      </c>
      <c r="CA209" s="293">
        <v>3</v>
      </c>
      <c r="CB209" s="293">
        <v>9</v>
      </c>
    </row>
    <row r="210" spans="1:80" x14ac:dyDescent="0.2">
      <c r="A210" s="302"/>
      <c r="B210" s="309"/>
      <c r="C210" s="310" t="s">
        <v>1905</v>
      </c>
      <c r="D210" s="311"/>
      <c r="E210" s="312">
        <v>72</v>
      </c>
      <c r="F210" s="313"/>
      <c r="G210" s="314"/>
      <c r="H210" s="315"/>
      <c r="I210" s="307"/>
      <c r="J210" s="316"/>
      <c r="K210" s="307"/>
      <c r="M210" s="308" t="s">
        <v>1905</v>
      </c>
      <c r="O210" s="293"/>
    </row>
    <row r="211" spans="1:80" x14ac:dyDescent="0.2">
      <c r="A211" s="294">
        <v>58</v>
      </c>
      <c r="B211" s="295" t="s">
        <v>1906</v>
      </c>
      <c r="C211" s="296" t="s">
        <v>1907</v>
      </c>
      <c r="D211" s="297" t="s">
        <v>265</v>
      </c>
      <c r="E211" s="298">
        <v>3</v>
      </c>
      <c r="F211" s="298">
        <v>0</v>
      </c>
      <c r="G211" s="299">
        <f>E211*F211</f>
        <v>0</v>
      </c>
      <c r="H211" s="300">
        <v>0</v>
      </c>
      <c r="I211" s="301">
        <f>E211*H211</f>
        <v>0</v>
      </c>
      <c r="J211" s="300"/>
      <c r="K211" s="301">
        <f>E211*J211</f>
        <v>0</v>
      </c>
      <c r="O211" s="293">
        <v>2</v>
      </c>
      <c r="AA211" s="262">
        <v>3</v>
      </c>
      <c r="AB211" s="262">
        <v>9</v>
      </c>
      <c r="AC211" s="262" t="s">
        <v>1906</v>
      </c>
      <c r="AZ211" s="262">
        <v>3</v>
      </c>
      <c r="BA211" s="262">
        <f>IF(AZ211=1,G211,0)</f>
        <v>0</v>
      </c>
      <c r="BB211" s="262">
        <f>IF(AZ211=2,G211,0)</f>
        <v>0</v>
      </c>
      <c r="BC211" s="262">
        <f>IF(AZ211=3,G211,0)</f>
        <v>0</v>
      </c>
      <c r="BD211" s="262">
        <f>IF(AZ211=4,G211,0)</f>
        <v>0</v>
      </c>
      <c r="BE211" s="262">
        <f>IF(AZ211=5,G211,0)</f>
        <v>0</v>
      </c>
      <c r="CA211" s="293">
        <v>3</v>
      </c>
      <c r="CB211" s="293">
        <v>9</v>
      </c>
    </row>
    <row r="212" spans="1:80" x14ac:dyDescent="0.2">
      <c r="A212" s="302"/>
      <c r="B212" s="303"/>
      <c r="C212" s="304" t="s">
        <v>1908</v>
      </c>
      <c r="D212" s="305"/>
      <c r="E212" s="305"/>
      <c r="F212" s="305"/>
      <c r="G212" s="306"/>
      <c r="I212" s="307"/>
      <c r="K212" s="307"/>
      <c r="L212" s="308" t="s">
        <v>1908</v>
      </c>
      <c r="O212" s="293">
        <v>3</v>
      </c>
    </row>
    <row r="213" spans="1:80" x14ac:dyDescent="0.2">
      <c r="A213" s="302"/>
      <c r="B213" s="303"/>
      <c r="C213" s="304" t="s">
        <v>1909</v>
      </c>
      <c r="D213" s="305"/>
      <c r="E213" s="305"/>
      <c r="F213" s="305"/>
      <c r="G213" s="306"/>
      <c r="I213" s="307"/>
      <c r="K213" s="307"/>
      <c r="L213" s="308" t="s">
        <v>1909</v>
      </c>
      <c r="O213" s="293">
        <v>3</v>
      </c>
    </row>
    <row r="214" spans="1:80" x14ac:dyDescent="0.2">
      <c r="A214" s="302"/>
      <c r="B214" s="303"/>
      <c r="C214" s="304" t="s">
        <v>1910</v>
      </c>
      <c r="D214" s="305"/>
      <c r="E214" s="305"/>
      <c r="F214" s="305"/>
      <c r="G214" s="306"/>
      <c r="I214" s="307"/>
      <c r="K214" s="307"/>
      <c r="L214" s="308" t="s">
        <v>1910</v>
      </c>
      <c r="O214" s="293">
        <v>3</v>
      </c>
    </row>
    <row r="215" spans="1:80" x14ac:dyDescent="0.2">
      <c r="A215" s="302"/>
      <c r="B215" s="303"/>
      <c r="C215" s="304" t="s">
        <v>1911</v>
      </c>
      <c r="D215" s="305"/>
      <c r="E215" s="305"/>
      <c r="F215" s="305"/>
      <c r="G215" s="306"/>
      <c r="I215" s="307"/>
      <c r="K215" s="307"/>
      <c r="L215" s="308" t="s">
        <v>1911</v>
      </c>
      <c r="O215" s="293">
        <v>3</v>
      </c>
    </row>
    <row r="216" spans="1:80" ht="22.5" x14ac:dyDescent="0.2">
      <c r="A216" s="302"/>
      <c r="B216" s="303"/>
      <c r="C216" s="304" t="s">
        <v>1912</v>
      </c>
      <c r="D216" s="305"/>
      <c r="E216" s="305"/>
      <c r="F216" s="305"/>
      <c r="G216" s="306"/>
      <c r="I216" s="307"/>
      <c r="K216" s="307"/>
      <c r="L216" s="308" t="s">
        <v>1912</v>
      </c>
      <c r="O216" s="293">
        <v>3</v>
      </c>
    </row>
    <row r="217" spans="1:80" x14ac:dyDescent="0.2">
      <c r="A217" s="302"/>
      <c r="B217" s="303"/>
      <c r="C217" s="304" t="s">
        <v>1913</v>
      </c>
      <c r="D217" s="305"/>
      <c r="E217" s="305"/>
      <c r="F217" s="305"/>
      <c r="G217" s="306"/>
      <c r="I217" s="307"/>
      <c r="K217" s="307"/>
      <c r="L217" s="308" t="s">
        <v>1913</v>
      </c>
      <c r="O217" s="293">
        <v>3</v>
      </c>
    </row>
    <row r="218" spans="1:80" x14ac:dyDescent="0.2">
      <c r="A218" s="302"/>
      <c r="B218" s="303"/>
      <c r="C218" s="304" t="s">
        <v>1914</v>
      </c>
      <c r="D218" s="305"/>
      <c r="E218" s="305"/>
      <c r="F218" s="305"/>
      <c r="G218" s="306"/>
      <c r="I218" s="307"/>
      <c r="K218" s="307"/>
      <c r="L218" s="308" t="s">
        <v>1914</v>
      </c>
      <c r="O218" s="293">
        <v>3</v>
      </c>
    </row>
    <row r="219" spans="1:80" x14ac:dyDescent="0.2">
      <c r="A219" s="302"/>
      <c r="B219" s="303"/>
      <c r="C219" s="304" t="s">
        <v>1915</v>
      </c>
      <c r="D219" s="305"/>
      <c r="E219" s="305"/>
      <c r="F219" s="305"/>
      <c r="G219" s="306"/>
      <c r="I219" s="307"/>
      <c r="K219" s="307"/>
      <c r="L219" s="308" t="s">
        <v>1915</v>
      </c>
      <c r="O219" s="293">
        <v>3</v>
      </c>
    </row>
    <row r="220" spans="1:80" x14ac:dyDescent="0.2">
      <c r="A220" s="302"/>
      <c r="B220" s="303"/>
      <c r="C220" s="304" t="s">
        <v>1916</v>
      </c>
      <c r="D220" s="305"/>
      <c r="E220" s="305"/>
      <c r="F220" s="305"/>
      <c r="G220" s="306"/>
      <c r="I220" s="307"/>
      <c r="K220" s="307"/>
      <c r="L220" s="308" t="s">
        <v>1916</v>
      </c>
      <c r="O220" s="293">
        <v>3</v>
      </c>
    </row>
    <row r="221" spans="1:80" x14ac:dyDescent="0.2">
      <c r="A221" s="302"/>
      <c r="B221" s="303"/>
      <c r="C221" s="304" t="s">
        <v>1917</v>
      </c>
      <c r="D221" s="305"/>
      <c r="E221" s="305"/>
      <c r="F221" s="305"/>
      <c r="G221" s="306"/>
      <c r="I221" s="307"/>
      <c r="K221" s="307"/>
      <c r="L221" s="308" t="s">
        <v>1917</v>
      </c>
      <c r="O221" s="293">
        <v>3</v>
      </c>
    </row>
    <row r="222" spans="1:80" x14ac:dyDescent="0.2">
      <c r="A222" s="302"/>
      <c r="B222" s="309"/>
      <c r="C222" s="310" t="s">
        <v>426</v>
      </c>
      <c r="D222" s="311"/>
      <c r="E222" s="312">
        <v>3</v>
      </c>
      <c r="F222" s="313"/>
      <c r="G222" s="314"/>
      <c r="H222" s="315"/>
      <c r="I222" s="307"/>
      <c r="J222" s="316"/>
      <c r="K222" s="307"/>
      <c r="M222" s="308">
        <v>3</v>
      </c>
      <c r="O222" s="293"/>
    </row>
    <row r="223" spans="1:80" x14ac:dyDescent="0.2">
      <c r="A223" s="294">
        <v>59</v>
      </c>
      <c r="B223" s="295" t="s">
        <v>1918</v>
      </c>
      <c r="C223" s="296" t="s">
        <v>1919</v>
      </c>
      <c r="D223" s="297" t="s">
        <v>265</v>
      </c>
      <c r="E223" s="298">
        <v>1</v>
      </c>
      <c r="F223" s="298">
        <v>0</v>
      </c>
      <c r="G223" s="299">
        <f>E223*F223</f>
        <v>0</v>
      </c>
      <c r="H223" s="300">
        <v>0</v>
      </c>
      <c r="I223" s="301">
        <f>E223*H223</f>
        <v>0</v>
      </c>
      <c r="J223" s="300"/>
      <c r="K223" s="301">
        <f>E223*J223</f>
        <v>0</v>
      </c>
      <c r="O223" s="293">
        <v>2</v>
      </c>
      <c r="AA223" s="262">
        <v>3</v>
      </c>
      <c r="AB223" s="262">
        <v>9</v>
      </c>
      <c r="AC223" s="262" t="s">
        <v>1918</v>
      </c>
      <c r="AZ223" s="262">
        <v>3</v>
      </c>
      <c r="BA223" s="262">
        <f>IF(AZ223=1,G223,0)</f>
        <v>0</v>
      </c>
      <c r="BB223" s="262">
        <f>IF(AZ223=2,G223,0)</f>
        <v>0</v>
      </c>
      <c r="BC223" s="262">
        <f>IF(AZ223=3,G223,0)</f>
        <v>0</v>
      </c>
      <c r="BD223" s="262">
        <f>IF(AZ223=4,G223,0)</f>
        <v>0</v>
      </c>
      <c r="BE223" s="262">
        <f>IF(AZ223=5,G223,0)</f>
        <v>0</v>
      </c>
      <c r="CA223" s="293">
        <v>3</v>
      </c>
      <c r="CB223" s="293">
        <v>9</v>
      </c>
    </row>
    <row r="224" spans="1:80" x14ac:dyDescent="0.2">
      <c r="A224" s="302"/>
      <c r="B224" s="303"/>
      <c r="C224" s="304" t="s">
        <v>1920</v>
      </c>
      <c r="D224" s="305"/>
      <c r="E224" s="305"/>
      <c r="F224" s="305"/>
      <c r="G224" s="306"/>
      <c r="I224" s="307"/>
      <c r="K224" s="307"/>
      <c r="L224" s="308" t="s">
        <v>1920</v>
      </c>
      <c r="O224" s="293">
        <v>3</v>
      </c>
    </row>
    <row r="225" spans="1:80" x14ac:dyDescent="0.2">
      <c r="A225" s="302"/>
      <c r="B225" s="303"/>
      <c r="C225" s="304" t="s">
        <v>1921</v>
      </c>
      <c r="D225" s="305"/>
      <c r="E225" s="305"/>
      <c r="F225" s="305"/>
      <c r="G225" s="306"/>
      <c r="I225" s="307"/>
      <c r="K225" s="307"/>
      <c r="L225" s="308" t="s">
        <v>1921</v>
      </c>
      <c r="O225" s="293">
        <v>3</v>
      </c>
    </row>
    <row r="226" spans="1:80" x14ac:dyDescent="0.2">
      <c r="A226" s="302"/>
      <c r="B226" s="303"/>
      <c r="C226" s="304" t="s">
        <v>1922</v>
      </c>
      <c r="D226" s="305"/>
      <c r="E226" s="305"/>
      <c r="F226" s="305"/>
      <c r="G226" s="306"/>
      <c r="I226" s="307"/>
      <c r="K226" s="307"/>
      <c r="L226" s="308" t="s">
        <v>1922</v>
      </c>
      <c r="O226" s="293">
        <v>3</v>
      </c>
    </row>
    <row r="227" spans="1:80" x14ac:dyDescent="0.2">
      <c r="A227" s="302"/>
      <c r="B227" s="303"/>
      <c r="C227" s="304" t="s">
        <v>1923</v>
      </c>
      <c r="D227" s="305"/>
      <c r="E227" s="305"/>
      <c r="F227" s="305"/>
      <c r="G227" s="306"/>
      <c r="I227" s="307"/>
      <c r="K227" s="307"/>
      <c r="L227" s="308" t="s">
        <v>1923</v>
      </c>
      <c r="O227" s="293">
        <v>3</v>
      </c>
    </row>
    <row r="228" spans="1:80" x14ac:dyDescent="0.2">
      <c r="A228" s="302"/>
      <c r="B228" s="303"/>
      <c r="C228" s="304" t="s">
        <v>1924</v>
      </c>
      <c r="D228" s="305"/>
      <c r="E228" s="305"/>
      <c r="F228" s="305"/>
      <c r="G228" s="306"/>
      <c r="I228" s="307"/>
      <c r="K228" s="307"/>
      <c r="L228" s="308" t="s">
        <v>1924</v>
      </c>
      <c r="O228" s="293">
        <v>3</v>
      </c>
    </row>
    <row r="229" spans="1:80" x14ac:dyDescent="0.2">
      <c r="A229" s="302"/>
      <c r="B229" s="303"/>
      <c r="C229" s="304" t="s">
        <v>1925</v>
      </c>
      <c r="D229" s="305"/>
      <c r="E229" s="305"/>
      <c r="F229" s="305"/>
      <c r="G229" s="306"/>
      <c r="I229" s="307"/>
      <c r="K229" s="307"/>
      <c r="L229" s="308" t="s">
        <v>1925</v>
      </c>
      <c r="O229" s="293">
        <v>3</v>
      </c>
    </row>
    <row r="230" spans="1:80" x14ac:dyDescent="0.2">
      <c r="A230" s="302"/>
      <c r="B230" s="303"/>
      <c r="C230" s="304" t="s">
        <v>1926</v>
      </c>
      <c r="D230" s="305"/>
      <c r="E230" s="305"/>
      <c r="F230" s="305"/>
      <c r="G230" s="306"/>
      <c r="I230" s="307"/>
      <c r="K230" s="307"/>
      <c r="L230" s="308" t="s">
        <v>1926</v>
      </c>
      <c r="O230" s="293">
        <v>3</v>
      </c>
    </row>
    <row r="231" spans="1:80" x14ac:dyDescent="0.2">
      <c r="A231" s="302"/>
      <c r="B231" s="303"/>
      <c r="C231" s="304" t="s">
        <v>1927</v>
      </c>
      <c r="D231" s="305"/>
      <c r="E231" s="305"/>
      <c r="F231" s="305"/>
      <c r="G231" s="306"/>
      <c r="I231" s="307"/>
      <c r="K231" s="307"/>
      <c r="L231" s="308" t="s">
        <v>1927</v>
      </c>
      <c r="O231" s="293">
        <v>3</v>
      </c>
    </row>
    <row r="232" spans="1:80" x14ac:dyDescent="0.2">
      <c r="A232" s="302"/>
      <c r="B232" s="303"/>
      <c r="C232" s="304"/>
      <c r="D232" s="305"/>
      <c r="E232" s="305"/>
      <c r="F232" s="305"/>
      <c r="G232" s="306"/>
      <c r="I232" s="307"/>
      <c r="K232" s="307"/>
      <c r="L232" s="308"/>
      <c r="O232" s="293">
        <v>3</v>
      </c>
    </row>
    <row r="233" spans="1:80" x14ac:dyDescent="0.2">
      <c r="A233" s="302"/>
      <c r="B233" s="303"/>
      <c r="C233" s="304" t="s">
        <v>1928</v>
      </c>
      <c r="D233" s="305"/>
      <c r="E233" s="305"/>
      <c r="F233" s="305"/>
      <c r="G233" s="306"/>
      <c r="I233" s="307"/>
      <c r="K233" s="307"/>
      <c r="L233" s="308" t="s">
        <v>1928</v>
      </c>
      <c r="O233" s="293">
        <v>3</v>
      </c>
    </row>
    <row r="234" spans="1:80" x14ac:dyDescent="0.2">
      <c r="A234" s="302"/>
      <c r="B234" s="303"/>
      <c r="C234" s="304" t="s">
        <v>1929</v>
      </c>
      <c r="D234" s="305"/>
      <c r="E234" s="305"/>
      <c r="F234" s="305"/>
      <c r="G234" s="306"/>
      <c r="I234" s="307"/>
      <c r="K234" s="307"/>
      <c r="L234" s="308" t="s">
        <v>1929</v>
      </c>
      <c r="O234" s="293">
        <v>3</v>
      </c>
    </row>
    <row r="235" spans="1:80" x14ac:dyDescent="0.2">
      <c r="A235" s="302"/>
      <c r="B235" s="309"/>
      <c r="C235" s="310" t="s">
        <v>98</v>
      </c>
      <c r="D235" s="311"/>
      <c r="E235" s="312">
        <v>1</v>
      </c>
      <c r="F235" s="313"/>
      <c r="G235" s="314"/>
      <c r="H235" s="315"/>
      <c r="I235" s="307"/>
      <c r="J235" s="316"/>
      <c r="K235" s="307"/>
      <c r="M235" s="308">
        <v>1</v>
      </c>
      <c r="O235" s="293"/>
    </row>
    <row r="236" spans="1:80" x14ac:dyDescent="0.2">
      <c r="A236" s="317"/>
      <c r="B236" s="318" t="s">
        <v>101</v>
      </c>
      <c r="C236" s="319" t="s">
        <v>1269</v>
      </c>
      <c r="D236" s="320"/>
      <c r="E236" s="321"/>
      <c r="F236" s="322"/>
      <c r="G236" s="323">
        <f>SUM(G175:G235)</f>
        <v>0</v>
      </c>
      <c r="H236" s="324"/>
      <c r="I236" s="325">
        <f>SUM(I175:I235)</f>
        <v>4.8000000000000004E-3</v>
      </c>
      <c r="J236" s="324"/>
      <c r="K236" s="325">
        <f>SUM(K175:K235)</f>
        <v>0</v>
      </c>
      <c r="O236" s="293">
        <v>4</v>
      </c>
      <c r="BA236" s="326">
        <f>SUM(BA175:BA235)</f>
        <v>0</v>
      </c>
      <c r="BB236" s="326">
        <f>SUM(BB175:BB235)</f>
        <v>0</v>
      </c>
      <c r="BC236" s="326">
        <f>SUM(BC175:BC235)</f>
        <v>0</v>
      </c>
      <c r="BD236" s="326">
        <f>SUM(BD175:BD235)</f>
        <v>0</v>
      </c>
      <c r="BE236" s="326">
        <f>SUM(BE175:BE235)</f>
        <v>0</v>
      </c>
    </row>
    <row r="237" spans="1:80" x14ac:dyDescent="0.2">
      <c r="A237" s="283" t="s">
        <v>97</v>
      </c>
      <c r="B237" s="284" t="s">
        <v>266</v>
      </c>
      <c r="C237" s="285" t="s">
        <v>267</v>
      </c>
      <c r="D237" s="286"/>
      <c r="E237" s="287"/>
      <c r="F237" s="287"/>
      <c r="G237" s="288"/>
      <c r="H237" s="289"/>
      <c r="I237" s="290"/>
      <c r="J237" s="291"/>
      <c r="K237" s="292"/>
      <c r="O237" s="293">
        <v>1</v>
      </c>
    </row>
    <row r="238" spans="1:80" ht="22.5" x14ac:dyDescent="0.2">
      <c r="A238" s="294">
        <v>60</v>
      </c>
      <c r="B238" s="295" t="s">
        <v>269</v>
      </c>
      <c r="C238" s="296" t="s">
        <v>270</v>
      </c>
      <c r="D238" s="297" t="s">
        <v>227</v>
      </c>
      <c r="E238" s="298">
        <v>0.35399999999999998</v>
      </c>
      <c r="F238" s="298">
        <v>0</v>
      </c>
      <c r="G238" s="299">
        <f>E238*F238</f>
        <v>0</v>
      </c>
      <c r="H238" s="300">
        <v>0</v>
      </c>
      <c r="I238" s="301">
        <f>E238*H238</f>
        <v>0</v>
      </c>
      <c r="J238" s="300"/>
      <c r="K238" s="301">
        <f>E238*J238</f>
        <v>0</v>
      </c>
      <c r="O238" s="293">
        <v>2</v>
      </c>
      <c r="AA238" s="262">
        <v>8</v>
      </c>
      <c r="AB238" s="262">
        <v>0</v>
      </c>
      <c r="AC238" s="262">
        <v>3</v>
      </c>
      <c r="AZ238" s="262">
        <v>1</v>
      </c>
      <c r="BA238" s="262">
        <f>IF(AZ238=1,G238,0)</f>
        <v>0</v>
      </c>
      <c r="BB238" s="262">
        <f>IF(AZ238=2,G238,0)</f>
        <v>0</v>
      </c>
      <c r="BC238" s="262">
        <f>IF(AZ238=3,G238,0)</f>
        <v>0</v>
      </c>
      <c r="BD238" s="262">
        <f>IF(AZ238=4,G238,0)</f>
        <v>0</v>
      </c>
      <c r="BE238" s="262">
        <f>IF(AZ238=5,G238,0)</f>
        <v>0</v>
      </c>
      <c r="CA238" s="293">
        <v>8</v>
      </c>
      <c r="CB238" s="293">
        <v>0</v>
      </c>
    </row>
    <row r="239" spans="1:80" x14ac:dyDescent="0.2">
      <c r="A239" s="302"/>
      <c r="B239" s="303"/>
      <c r="C239" s="304" t="s">
        <v>234</v>
      </c>
      <c r="D239" s="305"/>
      <c r="E239" s="305"/>
      <c r="F239" s="305"/>
      <c r="G239" s="306"/>
      <c r="I239" s="307"/>
      <c r="K239" s="307"/>
      <c r="L239" s="308" t="s">
        <v>234</v>
      </c>
      <c r="O239" s="293">
        <v>3</v>
      </c>
    </row>
    <row r="240" spans="1:80" x14ac:dyDescent="0.2">
      <c r="A240" s="302"/>
      <c r="B240" s="303"/>
      <c r="C240" s="304"/>
      <c r="D240" s="305"/>
      <c r="E240" s="305"/>
      <c r="F240" s="305"/>
      <c r="G240" s="306"/>
      <c r="I240" s="307"/>
      <c r="K240" s="307"/>
      <c r="L240" s="308"/>
      <c r="O240" s="293">
        <v>3</v>
      </c>
    </row>
    <row r="241" spans="1:57" ht="22.5" x14ac:dyDescent="0.2">
      <c r="A241" s="302"/>
      <c r="B241" s="303"/>
      <c r="C241" s="304" t="s">
        <v>271</v>
      </c>
      <c r="D241" s="305"/>
      <c r="E241" s="305"/>
      <c r="F241" s="305"/>
      <c r="G241" s="306"/>
      <c r="I241" s="307"/>
      <c r="K241" s="307"/>
      <c r="L241" s="308" t="s">
        <v>271</v>
      </c>
      <c r="O241" s="293">
        <v>3</v>
      </c>
    </row>
    <row r="242" spans="1:57" x14ac:dyDescent="0.2">
      <c r="A242" s="317"/>
      <c r="B242" s="318" t="s">
        <v>101</v>
      </c>
      <c r="C242" s="319" t="s">
        <v>268</v>
      </c>
      <c r="D242" s="320"/>
      <c r="E242" s="321"/>
      <c r="F242" s="322"/>
      <c r="G242" s="323">
        <f>SUM(G237:G241)</f>
        <v>0</v>
      </c>
      <c r="H242" s="324"/>
      <c r="I242" s="325">
        <f>SUM(I237:I241)</f>
        <v>0</v>
      </c>
      <c r="J242" s="324"/>
      <c r="K242" s="325">
        <f>SUM(K237:K241)</f>
        <v>0</v>
      </c>
      <c r="O242" s="293">
        <v>4</v>
      </c>
      <c r="BA242" s="326">
        <f>SUM(BA237:BA241)</f>
        <v>0</v>
      </c>
      <c r="BB242" s="326">
        <f>SUM(BB237:BB241)</f>
        <v>0</v>
      </c>
      <c r="BC242" s="326">
        <f>SUM(BC237:BC241)</f>
        <v>0</v>
      </c>
      <c r="BD242" s="326">
        <f>SUM(BD237:BD241)</f>
        <v>0</v>
      </c>
      <c r="BE242" s="326">
        <f>SUM(BE237:BE241)</f>
        <v>0</v>
      </c>
    </row>
    <row r="243" spans="1:57" x14ac:dyDescent="0.2">
      <c r="E243" s="262"/>
    </row>
    <row r="244" spans="1:57" x14ac:dyDescent="0.2">
      <c r="E244" s="262"/>
    </row>
    <row r="245" spans="1:57" x14ac:dyDescent="0.2">
      <c r="E245" s="262"/>
    </row>
    <row r="246" spans="1:57" x14ac:dyDescent="0.2">
      <c r="E246" s="262"/>
    </row>
    <row r="247" spans="1:57" x14ac:dyDescent="0.2">
      <c r="E247" s="262"/>
    </row>
    <row r="248" spans="1:57" x14ac:dyDescent="0.2">
      <c r="E248" s="262"/>
    </row>
    <row r="249" spans="1:57" x14ac:dyDescent="0.2">
      <c r="E249" s="262"/>
    </row>
    <row r="250" spans="1:57" x14ac:dyDescent="0.2">
      <c r="E250" s="262"/>
    </row>
    <row r="251" spans="1:57" x14ac:dyDescent="0.2">
      <c r="E251" s="262"/>
    </row>
    <row r="252" spans="1:57" x14ac:dyDescent="0.2">
      <c r="E252" s="262"/>
    </row>
    <row r="253" spans="1:57" x14ac:dyDescent="0.2">
      <c r="E253" s="262"/>
    </row>
    <row r="254" spans="1:57" x14ac:dyDescent="0.2">
      <c r="E254" s="262"/>
    </row>
    <row r="255" spans="1:57" x14ac:dyDescent="0.2">
      <c r="E255" s="262"/>
    </row>
    <row r="256" spans="1:57" x14ac:dyDescent="0.2">
      <c r="E256" s="262"/>
    </row>
    <row r="257" spans="1:7" x14ac:dyDescent="0.2">
      <c r="E257" s="262"/>
    </row>
    <row r="258" spans="1:7" x14ac:dyDescent="0.2">
      <c r="E258" s="262"/>
    </row>
    <row r="259" spans="1:7" x14ac:dyDescent="0.2">
      <c r="E259" s="262"/>
    </row>
    <row r="260" spans="1:7" x14ac:dyDescent="0.2">
      <c r="E260" s="262"/>
    </row>
    <row r="261" spans="1:7" x14ac:dyDescent="0.2">
      <c r="E261" s="262"/>
    </row>
    <row r="262" spans="1:7" x14ac:dyDescent="0.2">
      <c r="E262" s="262"/>
    </row>
    <row r="263" spans="1:7" x14ac:dyDescent="0.2">
      <c r="E263" s="262"/>
    </row>
    <row r="264" spans="1:7" x14ac:dyDescent="0.2">
      <c r="E264" s="262"/>
    </row>
    <row r="265" spans="1:7" x14ac:dyDescent="0.2">
      <c r="E265" s="262"/>
    </row>
    <row r="266" spans="1:7" x14ac:dyDescent="0.2">
      <c r="A266" s="316"/>
      <c r="B266" s="316"/>
      <c r="C266" s="316"/>
      <c r="D266" s="316"/>
      <c r="E266" s="316"/>
      <c r="F266" s="316"/>
      <c r="G266" s="316"/>
    </row>
    <row r="267" spans="1:7" x14ac:dyDescent="0.2">
      <c r="A267" s="316"/>
      <c r="B267" s="316"/>
      <c r="C267" s="316"/>
      <c r="D267" s="316"/>
      <c r="E267" s="316"/>
      <c r="F267" s="316"/>
      <c r="G267" s="316"/>
    </row>
    <row r="268" spans="1:7" x14ac:dyDescent="0.2">
      <c r="A268" s="316"/>
      <c r="B268" s="316"/>
      <c r="C268" s="316"/>
      <c r="D268" s="316"/>
      <c r="E268" s="316"/>
      <c r="F268" s="316"/>
      <c r="G268" s="316"/>
    </row>
    <row r="269" spans="1:7" x14ac:dyDescent="0.2">
      <c r="A269" s="316"/>
      <c r="B269" s="316"/>
      <c r="C269" s="316"/>
      <c r="D269" s="316"/>
      <c r="E269" s="316"/>
      <c r="F269" s="316"/>
      <c r="G269" s="316"/>
    </row>
    <row r="270" spans="1:7" x14ac:dyDescent="0.2">
      <c r="E270" s="262"/>
    </row>
    <row r="271" spans="1:7" x14ac:dyDescent="0.2">
      <c r="E271" s="262"/>
    </row>
    <row r="272" spans="1:7" x14ac:dyDescent="0.2">
      <c r="E272" s="262"/>
    </row>
    <row r="273" spans="5:5" x14ac:dyDescent="0.2">
      <c r="E273" s="262"/>
    </row>
    <row r="274" spans="5:5" x14ac:dyDescent="0.2">
      <c r="E274" s="262"/>
    </row>
    <row r="275" spans="5:5" x14ac:dyDescent="0.2">
      <c r="E275" s="262"/>
    </row>
    <row r="276" spans="5:5" x14ac:dyDescent="0.2">
      <c r="E276" s="262"/>
    </row>
    <row r="277" spans="5:5" x14ac:dyDescent="0.2">
      <c r="E277" s="262"/>
    </row>
    <row r="278" spans="5:5" x14ac:dyDescent="0.2">
      <c r="E278" s="262"/>
    </row>
    <row r="279" spans="5:5" x14ac:dyDescent="0.2">
      <c r="E279" s="262"/>
    </row>
    <row r="280" spans="5:5" x14ac:dyDescent="0.2">
      <c r="E280" s="262"/>
    </row>
    <row r="281" spans="5:5" x14ac:dyDescent="0.2">
      <c r="E281" s="262"/>
    </row>
    <row r="282" spans="5:5" x14ac:dyDescent="0.2">
      <c r="E282" s="262"/>
    </row>
    <row r="283" spans="5:5" x14ac:dyDescent="0.2">
      <c r="E283" s="262"/>
    </row>
    <row r="284" spans="5:5" x14ac:dyDescent="0.2">
      <c r="E284" s="262"/>
    </row>
    <row r="285" spans="5:5" x14ac:dyDescent="0.2">
      <c r="E285" s="262"/>
    </row>
    <row r="286" spans="5:5" x14ac:dyDescent="0.2">
      <c r="E286" s="262"/>
    </row>
    <row r="287" spans="5:5" x14ac:dyDescent="0.2">
      <c r="E287" s="262"/>
    </row>
    <row r="288" spans="5:5" x14ac:dyDescent="0.2">
      <c r="E288" s="262"/>
    </row>
    <row r="289" spans="1:7" x14ac:dyDescent="0.2">
      <c r="E289" s="262"/>
    </row>
    <row r="290" spans="1:7" x14ac:dyDescent="0.2">
      <c r="E290" s="262"/>
    </row>
    <row r="291" spans="1:7" x14ac:dyDescent="0.2">
      <c r="E291" s="262"/>
    </row>
    <row r="292" spans="1:7" x14ac:dyDescent="0.2">
      <c r="E292" s="262"/>
    </row>
    <row r="293" spans="1:7" x14ac:dyDescent="0.2">
      <c r="E293" s="262"/>
    </row>
    <row r="294" spans="1:7" x14ac:dyDescent="0.2">
      <c r="E294" s="262"/>
    </row>
    <row r="295" spans="1:7" x14ac:dyDescent="0.2">
      <c r="E295" s="262"/>
    </row>
    <row r="296" spans="1:7" x14ac:dyDescent="0.2">
      <c r="E296" s="262"/>
    </row>
    <row r="297" spans="1:7" x14ac:dyDescent="0.2">
      <c r="E297" s="262"/>
    </row>
    <row r="298" spans="1:7" x14ac:dyDescent="0.2">
      <c r="E298" s="262"/>
    </row>
    <row r="299" spans="1:7" x14ac:dyDescent="0.2">
      <c r="E299" s="262"/>
    </row>
    <row r="300" spans="1:7" x14ac:dyDescent="0.2">
      <c r="E300" s="262"/>
    </row>
    <row r="301" spans="1:7" x14ac:dyDescent="0.2">
      <c r="A301" s="327"/>
      <c r="B301" s="327"/>
    </row>
    <row r="302" spans="1:7" x14ac:dyDescent="0.2">
      <c r="A302" s="316"/>
      <c r="B302" s="316"/>
      <c r="C302" s="328"/>
      <c r="D302" s="328"/>
      <c r="E302" s="329"/>
      <c r="F302" s="328"/>
      <c r="G302" s="330"/>
    </row>
    <row r="303" spans="1:7" x14ac:dyDescent="0.2">
      <c r="A303" s="331"/>
      <c r="B303" s="331"/>
      <c r="C303" s="316"/>
      <c r="D303" s="316"/>
      <c r="E303" s="332"/>
      <c r="F303" s="316"/>
      <c r="G303" s="316"/>
    </row>
    <row r="304" spans="1:7" x14ac:dyDescent="0.2">
      <c r="A304" s="316"/>
      <c r="B304" s="316"/>
      <c r="C304" s="316"/>
      <c r="D304" s="316"/>
      <c r="E304" s="332"/>
      <c r="F304" s="316"/>
      <c r="G304" s="316"/>
    </row>
    <row r="305" spans="1:7" x14ac:dyDescent="0.2">
      <c r="A305" s="316"/>
      <c r="B305" s="316"/>
      <c r="C305" s="316"/>
      <c r="D305" s="316"/>
      <c r="E305" s="332"/>
      <c r="F305" s="316"/>
      <c r="G305" s="316"/>
    </row>
    <row r="306" spans="1:7" x14ac:dyDescent="0.2">
      <c r="A306" s="316"/>
      <c r="B306" s="316"/>
      <c r="C306" s="316"/>
      <c r="D306" s="316"/>
      <c r="E306" s="332"/>
      <c r="F306" s="316"/>
      <c r="G306" s="316"/>
    </row>
    <row r="307" spans="1:7" x14ac:dyDescent="0.2">
      <c r="A307" s="316"/>
      <c r="B307" s="316"/>
      <c r="C307" s="316"/>
      <c r="D307" s="316"/>
      <c r="E307" s="332"/>
      <c r="F307" s="316"/>
      <c r="G307" s="316"/>
    </row>
    <row r="308" spans="1:7" x14ac:dyDescent="0.2">
      <c r="A308" s="316"/>
      <c r="B308" s="316"/>
      <c r="C308" s="316"/>
      <c r="D308" s="316"/>
      <c r="E308" s="332"/>
      <c r="F308" s="316"/>
      <c r="G308" s="316"/>
    </row>
    <row r="309" spans="1:7" x14ac:dyDescent="0.2">
      <c r="A309" s="316"/>
      <c r="B309" s="316"/>
      <c r="C309" s="316"/>
      <c r="D309" s="316"/>
      <c r="E309" s="332"/>
      <c r="F309" s="316"/>
      <c r="G309" s="316"/>
    </row>
    <row r="310" spans="1:7" x14ac:dyDescent="0.2">
      <c r="A310" s="316"/>
      <c r="B310" s="316"/>
      <c r="C310" s="316"/>
      <c r="D310" s="316"/>
      <c r="E310" s="332"/>
      <c r="F310" s="316"/>
      <c r="G310" s="316"/>
    </row>
    <row r="311" spans="1:7" x14ac:dyDescent="0.2">
      <c r="A311" s="316"/>
      <c r="B311" s="316"/>
      <c r="C311" s="316"/>
      <c r="D311" s="316"/>
      <c r="E311" s="332"/>
      <c r="F311" s="316"/>
      <c r="G311" s="316"/>
    </row>
    <row r="312" spans="1:7" x14ac:dyDescent="0.2">
      <c r="A312" s="316"/>
      <c r="B312" s="316"/>
      <c r="C312" s="316"/>
      <c r="D312" s="316"/>
      <c r="E312" s="332"/>
      <c r="F312" s="316"/>
      <c r="G312" s="316"/>
    </row>
    <row r="313" spans="1:7" x14ac:dyDescent="0.2">
      <c r="A313" s="316"/>
      <c r="B313" s="316"/>
      <c r="C313" s="316"/>
      <c r="D313" s="316"/>
      <c r="E313" s="332"/>
      <c r="F313" s="316"/>
      <c r="G313" s="316"/>
    </row>
    <row r="314" spans="1:7" x14ac:dyDescent="0.2">
      <c r="A314" s="316"/>
      <c r="B314" s="316"/>
      <c r="C314" s="316"/>
      <c r="D314" s="316"/>
      <c r="E314" s="332"/>
      <c r="F314" s="316"/>
      <c r="G314" s="316"/>
    </row>
    <row r="315" spans="1:7" x14ac:dyDescent="0.2">
      <c r="A315" s="316"/>
      <c r="B315" s="316"/>
      <c r="C315" s="316"/>
      <c r="D315" s="316"/>
      <c r="E315" s="332"/>
      <c r="F315" s="316"/>
      <c r="G315" s="316"/>
    </row>
  </sheetData>
  <mergeCells count="168">
    <mergeCell ref="C232:G232"/>
    <mergeCell ref="C233:G233"/>
    <mergeCell ref="C234:G234"/>
    <mergeCell ref="C235:D235"/>
    <mergeCell ref="C239:G239"/>
    <mergeCell ref="C240:G240"/>
    <mergeCell ref="C241:G241"/>
    <mergeCell ref="C226:G226"/>
    <mergeCell ref="C227:G227"/>
    <mergeCell ref="C228:G228"/>
    <mergeCell ref="C229:G229"/>
    <mergeCell ref="C230:G230"/>
    <mergeCell ref="C231:G231"/>
    <mergeCell ref="C219:G219"/>
    <mergeCell ref="C220:G220"/>
    <mergeCell ref="C221:G221"/>
    <mergeCell ref="C222:D222"/>
    <mergeCell ref="C224:G224"/>
    <mergeCell ref="C225:G225"/>
    <mergeCell ref="C213:G213"/>
    <mergeCell ref="C214:G214"/>
    <mergeCell ref="C215:G215"/>
    <mergeCell ref="C216:G216"/>
    <mergeCell ref="C217:G217"/>
    <mergeCell ref="C218:G218"/>
    <mergeCell ref="C202:D202"/>
    <mergeCell ref="C204:D204"/>
    <mergeCell ref="C206:D206"/>
    <mergeCell ref="C208:D208"/>
    <mergeCell ref="C210:D210"/>
    <mergeCell ref="C212:G212"/>
    <mergeCell ref="C192:G192"/>
    <mergeCell ref="C193:D193"/>
    <mergeCell ref="C195:D195"/>
    <mergeCell ref="C197:D197"/>
    <mergeCell ref="C199:G199"/>
    <mergeCell ref="C200:D200"/>
    <mergeCell ref="C186:G186"/>
    <mergeCell ref="C187:G187"/>
    <mergeCell ref="C188:G188"/>
    <mergeCell ref="C189:G189"/>
    <mergeCell ref="C190:G190"/>
    <mergeCell ref="C191:G191"/>
    <mergeCell ref="C173:D173"/>
    <mergeCell ref="C177:D177"/>
    <mergeCell ref="C179:G179"/>
    <mergeCell ref="C180:D180"/>
    <mergeCell ref="C182:G182"/>
    <mergeCell ref="C183:G183"/>
    <mergeCell ref="C184:G184"/>
    <mergeCell ref="C185:G185"/>
    <mergeCell ref="C164:D164"/>
    <mergeCell ref="C166:D166"/>
    <mergeCell ref="C168:D168"/>
    <mergeCell ref="C170:G170"/>
    <mergeCell ref="C171:G171"/>
    <mergeCell ref="C172:D172"/>
    <mergeCell ref="C155:G155"/>
    <mergeCell ref="C156:D156"/>
    <mergeCell ref="C158:G158"/>
    <mergeCell ref="C159:D159"/>
    <mergeCell ref="C161:D161"/>
    <mergeCell ref="C163:G163"/>
    <mergeCell ref="C148:G148"/>
    <mergeCell ref="C149:G149"/>
    <mergeCell ref="C150:G150"/>
    <mergeCell ref="C151:G151"/>
    <mergeCell ref="C152:G152"/>
    <mergeCell ref="C153:D153"/>
    <mergeCell ref="C142:G142"/>
    <mergeCell ref="C143:G143"/>
    <mergeCell ref="C144:G144"/>
    <mergeCell ref="C145:G145"/>
    <mergeCell ref="C146:G146"/>
    <mergeCell ref="C147:G147"/>
    <mergeCell ref="C134:D134"/>
    <mergeCell ref="C136:G136"/>
    <mergeCell ref="C137:D137"/>
    <mergeCell ref="C139:G139"/>
    <mergeCell ref="C140:G140"/>
    <mergeCell ref="C141:G141"/>
    <mergeCell ref="C125:G125"/>
    <mergeCell ref="C127:G127"/>
    <mergeCell ref="C128:G128"/>
    <mergeCell ref="C129:D129"/>
    <mergeCell ref="C131:D131"/>
    <mergeCell ref="C133:G133"/>
    <mergeCell ref="C117:D117"/>
    <mergeCell ref="C119:G119"/>
    <mergeCell ref="C120:D120"/>
    <mergeCell ref="C122:G122"/>
    <mergeCell ref="C123:G123"/>
    <mergeCell ref="C124:G124"/>
    <mergeCell ref="C109:G109"/>
    <mergeCell ref="C110:D110"/>
    <mergeCell ref="C111:D111"/>
    <mergeCell ref="C113:D113"/>
    <mergeCell ref="C114:D114"/>
    <mergeCell ref="C116:D116"/>
    <mergeCell ref="C101:D101"/>
    <mergeCell ref="C103:G103"/>
    <mergeCell ref="C104:G104"/>
    <mergeCell ref="C105:D105"/>
    <mergeCell ref="C106:D106"/>
    <mergeCell ref="C107:D107"/>
    <mergeCell ref="C94:G94"/>
    <mergeCell ref="C95:D95"/>
    <mergeCell ref="C97:G97"/>
    <mergeCell ref="C98:G98"/>
    <mergeCell ref="C99:D99"/>
    <mergeCell ref="C100:D100"/>
    <mergeCell ref="C85:D85"/>
    <mergeCell ref="C87:G87"/>
    <mergeCell ref="C88:D88"/>
    <mergeCell ref="C90:G90"/>
    <mergeCell ref="C91:D91"/>
    <mergeCell ref="C92:D92"/>
    <mergeCell ref="C76:G76"/>
    <mergeCell ref="C77:G77"/>
    <mergeCell ref="C78:G78"/>
    <mergeCell ref="C79:D79"/>
    <mergeCell ref="C81:D81"/>
    <mergeCell ref="C83:D83"/>
    <mergeCell ref="C70:G70"/>
    <mergeCell ref="C71:G71"/>
    <mergeCell ref="C72:G72"/>
    <mergeCell ref="C73:G73"/>
    <mergeCell ref="C74:G74"/>
    <mergeCell ref="C75:G75"/>
    <mergeCell ref="C61:D61"/>
    <mergeCell ref="C63:D63"/>
    <mergeCell ref="C65:D65"/>
    <mergeCell ref="C67:G67"/>
    <mergeCell ref="C68:G68"/>
    <mergeCell ref="C69:G69"/>
    <mergeCell ref="C52:D52"/>
    <mergeCell ref="C54:G54"/>
    <mergeCell ref="C55:D55"/>
    <mergeCell ref="C57:G57"/>
    <mergeCell ref="C58:D58"/>
    <mergeCell ref="C60:G60"/>
    <mergeCell ref="C44:D44"/>
    <mergeCell ref="C46:G46"/>
    <mergeCell ref="C47:G47"/>
    <mergeCell ref="C48:D48"/>
    <mergeCell ref="C49:D49"/>
    <mergeCell ref="C51:G51"/>
    <mergeCell ref="C35:D35"/>
    <mergeCell ref="C37:G37"/>
    <mergeCell ref="C38:D38"/>
    <mergeCell ref="C40:G40"/>
    <mergeCell ref="C41:D41"/>
    <mergeCell ref="C43:G43"/>
    <mergeCell ref="C25:D25"/>
    <mergeCell ref="C27:G27"/>
    <mergeCell ref="C28:D28"/>
    <mergeCell ref="C30:D30"/>
    <mergeCell ref="C32:G32"/>
    <mergeCell ref="C33:D33"/>
    <mergeCell ref="C13:D13"/>
    <mergeCell ref="C15:D15"/>
    <mergeCell ref="C17:G17"/>
    <mergeCell ref="C18:D18"/>
    <mergeCell ref="A1:G1"/>
    <mergeCell ref="A3:B3"/>
    <mergeCell ref="A4:B4"/>
    <mergeCell ref="E4:G4"/>
    <mergeCell ref="C9:D9"/>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8"/>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1931</v>
      </c>
      <c r="D2" s="106" t="s">
        <v>1932</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1351</v>
      </c>
      <c r="B5" s="119"/>
      <c r="C5" s="120" t="s">
        <v>1352</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'S05 05-04 Rek'!E8</f>
        <v>0</v>
      </c>
      <c r="D15" s="161" t="str">
        <f>'S05 05-04 Rek'!A13</f>
        <v>Ztížené výrobní podmínky</v>
      </c>
      <c r="E15" s="162"/>
      <c r="F15" s="163"/>
      <c r="G15" s="160">
        <f>'S05 05-04 Rek'!I13</f>
        <v>0</v>
      </c>
    </row>
    <row r="16" spans="1:57" ht="15.95" customHeight="1" x14ac:dyDescent="0.2">
      <c r="A16" s="158" t="s">
        <v>52</v>
      </c>
      <c r="B16" s="159" t="s">
        <v>53</v>
      </c>
      <c r="C16" s="160">
        <f>'S05 05-04 Rek'!F8</f>
        <v>0</v>
      </c>
      <c r="D16" s="110" t="str">
        <f>'S05 05-04 Rek'!A14</f>
        <v>Oborová přirážka</v>
      </c>
      <c r="E16" s="164"/>
      <c r="F16" s="165"/>
      <c r="G16" s="160">
        <f>'S05 05-04 Rek'!I14</f>
        <v>0</v>
      </c>
    </row>
    <row r="17" spans="1:7" ht="15.95" customHeight="1" x14ac:dyDescent="0.2">
      <c r="A17" s="158" t="s">
        <v>54</v>
      </c>
      <c r="B17" s="159" t="s">
        <v>55</v>
      </c>
      <c r="C17" s="160">
        <f>'S05 05-04 Rek'!H8</f>
        <v>0</v>
      </c>
      <c r="D17" s="110" t="str">
        <f>'S05 05-04 Rek'!A15</f>
        <v>Přesun stavebních kapacit</v>
      </c>
      <c r="E17" s="164"/>
      <c r="F17" s="165"/>
      <c r="G17" s="160">
        <f>'S05 05-04 Rek'!I15</f>
        <v>0</v>
      </c>
    </row>
    <row r="18" spans="1:7" ht="15.95" customHeight="1" x14ac:dyDescent="0.2">
      <c r="A18" s="166" t="s">
        <v>56</v>
      </c>
      <c r="B18" s="167" t="s">
        <v>57</v>
      </c>
      <c r="C18" s="160">
        <f>'S05 05-04 Rek'!G8</f>
        <v>0</v>
      </c>
      <c r="D18" s="110" t="str">
        <f>'S05 05-04 Rek'!A16</f>
        <v>Mimostaveništní doprava</v>
      </c>
      <c r="E18" s="164"/>
      <c r="F18" s="165"/>
      <c r="G18" s="160">
        <f>'S05 05-04 Rek'!I16</f>
        <v>0</v>
      </c>
    </row>
    <row r="19" spans="1:7" ht="15.95" customHeight="1" x14ac:dyDescent="0.2">
      <c r="A19" s="168" t="s">
        <v>58</v>
      </c>
      <c r="B19" s="159"/>
      <c r="C19" s="160">
        <f>SUM(C15:C18)</f>
        <v>0</v>
      </c>
      <c r="D19" s="110" t="str">
        <f>'S05 05-04 Rek'!A17</f>
        <v>Zařízení staveniště</v>
      </c>
      <c r="E19" s="164"/>
      <c r="F19" s="165"/>
      <c r="G19" s="160">
        <f>'S05 05-04 Rek'!I17</f>
        <v>0</v>
      </c>
    </row>
    <row r="20" spans="1:7" ht="15.95" customHeight="1" x14ac:dyDescent="0.2">
      <c r="A20" s="168"/>
      <c r="B20" s="159"/>
      <c r="C20" s="160"/>
      <c r="D20" s="110" t="str">
        <f>'S05 05-04 Rek'!A18</f>
        <v>Provoz investora</v>
      </c>
      <c r="E20" s="164"/>
      <c r="F20" s="165"/>
      <c r="G20" s="160">
        <f>'S05 05-04 Rek'!I18</f>
        <v>0</v>
      </c>
    </row>
    <row r="21" spans="1:7" ht="15.95" customHeight="1" x14ac:dyDescent="0.2">
      <c r="A21" s="168" t="s">
        <v>29</v>
      </c>
      <c r="B21" s="159"/>
      <c r="C21" s="160">
        <f>'S05 05-04 Rek'!I8</f>
        <v>0</v>
      </c>
      <c r="D21" s="110" t="str">
        <f>'S05 05-04 Rek'!A19</f>
        <v>Kompletační činnost (IČD)</v>
      </c>
      <c r="E21" s="164"/>
      <c r="F21" s="165"/>
      <c r="G21" s="160">
        <f>'S05 05-04 Rek'!I19</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'S05 05-04 Rek'!H21</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9"/>
  <dimension ref="A1:BE72"/>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1931</v>
      </c>
      <c r="I1" s="213"/>
    </row>
    <row r="2" spans="1:57" ht="13.5" thickBot="1" x14ac:dyDescent="0.25">
      <c r="A2" s="214" t="s">
        <v>76</v>
      </c>
      <c r="B2" s="215"/>
      <c r="C2" s="216" t="s">
        <v>1353</v>
      </c>
      <c r="D2" s="217"/>
      <c r="E2" s="218"/>
      <c r="F2" s="217"/>
      <c r="G2" s="219" t="s">
        <v>1932</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ht="13.5" thickBot="1" x14ac:dyDescent="0.25">
      <c r="A7" s="333" t="str">
        <f>'S05 05-04 Pol'!B7</f>
        <v>M21</v>
      </c>
      <c r="B7" s="70" t="str">
        <f>'S05 05-04 Pol'!C7</f>
        <v>Elektromontáže</v>
      </c>
      <c r="D7" s="231"/>
      <c r="E7" s="334">
        <f>'S05 05-04 Pol'!BA20</f>
        <v>0</v>
      </c>
      <c r="F7" s="335">
        <f>'S05 05-04 Pol'!BB20</f>
        <v>0</v>
      </c>
      <c r="G7" s="335">
        <f>'S05 05-04 Pol'!BC20</f>
        <v>0</v>
      </c>
      <c r="H7" s="335">
        <f>'S05 05-04 Pol'!BD20</f>
        <v>0</v>
      </c>
      <c r="I7" s="336">
        <f>'S05 05-04 Pol'!BE20</f>
        <v>0</v>
      </c>
    </row>
    <row r="8" spans="1:57" s="14" customFormat="1" ht="13.5" thickBot="1" x14ac:dyDescent="0.25">
      <c r="A8" s="232"/>
      <c r="B8" s="233" t="s">
        <v>79</v>
      </c>
      <c r="C8" s="233"/>
      <c r="D8" s="234"/>
      <c r="E8" s="235">
        <f>SUM(E7:E7)</f>
        <v>0</v>
      </c>
      <c r="F8" s="236">
        <f>SUM(F7:F7)</f>
        <v>0</v>
      </c>
      <c r="G8" s="236">
        <f>SUM(G7:G7)</f>
        <v>0</v>
      </c>
      <c r="H8" s="236">
        <f>SUM(H7:H7)</f>
        <v>0</v>
      </c>
      <c r="I8" s="237">
        <f>SUM(I7:I7)</f>
        <v>0</v>
      </c>
    </row>
    <row r="9" spans="1:57" x14ac:dyDescent="0.2">
      <c r="A9" s="138"/>
      <c r="B9" s="138"/>
      <c r="C9" s="138"/>
      <c r="D9" s="138"/>
      <c r="E9" s="138"/>
      <c r="F9" s="138"/>
      <c r="G9" s="138"/>
      <c r="H9" s="138"/>
      <c r="I9" s="138"/>
    </row>
    <row r="10" spans="1:57" ht="19.5" customHeight="1" x14ac:dyDescent="0.25">
      <c r="A10" s="223" t="s">
        <v>80</v>
      </c>
      <c r="B10" s="223"/>
      <c r="C10" s="223"/>
      <c r="D10" s="223"/>
      <c r="E10" s="223"/>
      <c r="F10" s="223"/>
      <c r="G10" s="238"/>
      <c r="H10" s="223"/>
      <c r="I10" s="223"/>
      <c r="BA10" s="144"/>
      <c r="BB10" s="144"/>
      <c r="BC10" s="144"/>
      <c r="BD10" s="144"/>
      <c r="BE10" s="144"/>
    </row>
    <row r="11" spans="1:57" ht="13.5" thickBot="1" x14ac:dyDescent="0.25"/>
    <row r="12" spans="1:57" x14ac:dyDescent="0.2">
      <c r="A12" s="176" t="s">
        <v>81</v>
      </c>
      <c r="B12" s="177"/>
      <c r="C12" s="177"/>
      <c r="D12" s="239"/>
      <c r="E12" s="240" t="s">
        <v>82</v>
      </c>
      <c r="F12" s="241" t="s">
        <v>12</v>
      </c>
      <c r="G12" s="242" t="s">
        <v>83</v>
      </c>
      <c r="H12" s="243"/>
      <c r="I12" s="244" t="s">
        <v>82</v>
      </c>
    </row>
    <row r="13" spans="1:57" x14ac:dyDescent="0.2">
      <c r="A13" s="168" t="s">
        <v>145</v>
      </c>
      <c r="B13" s="159"/>
      <c r="C13" s="159"/>
      <c r="D13" s="245"/>
      <c r="E13" s="246"/>
      <c r="F13" s="247"/>
      <c r="G13" s="248">
        <v>0</v>
      </c>
      <c r="H13" s="249"/>
      <c r="I13" s="250">
        <f>E13+F13*G13/100</f>
        <v>0</v>
      </c>
      <c r="BA13" s="1">
        <v>0</v>
      </c>
    </row>
    <row r="14" spans="1:57" x14ac:dyDescent="0.2">
      <c r="A14" s="168" t="s">
        <v>146</v>
      </c>
      <c r="B14" s="159"/>
      <c r="C14" s="159"/>
      <c r="D14" s="245"/>
      <c r="E14" s="246"/>
      <c r="F14" s="247"/>
      <c r="G14" s="248">
        <v>0</v>
      </c>
      <c r="H14" s="249"/>
      <c r="I14" s="250">
        <f>E14+F14*G14/100</f>
        <v>0</v>
      </c>
      <c r="BA14" s="1">
        <v>0</v>
      </c>
    </row>
    <row r="15" spans="1:57" x14ac:dyDescent="0.2">
      <c r="A15" s="168" t="s">
        <v>147</v>
      </c>
      <c r="B15" s="159"/>
      <c r="C15" s="159"/>
      <c r="D15" s="245"/>
      <c r="E15" s="246"/>
      <c r="F15" s="247"/>
      <c r="G15" s="248">
        <v>0</v>
      </c>
      <c r="H15" s="249"/>
      <c r="I15" s="250">
        <f>E15+F15*G15/100</f>
        <v>0</v>
      </c>
      <c r="BA15" s="1">
        <v>0</v>
      </c>
    </row>
    <row r="16" spans="1:57" x14ac:dyDescent="0.2">
      <c r="A16" s="168" t="s">
        <v>148</v>
      </c>
      <c r="B16" s="159"/>
      <c r="C16" s="159"/>
      <c r="D16" s="245"/>
      <c r="E16" s="246"/>
      <c r="F16" s="247"/>
      <c r="G16" s="248">
        <v>0</v>
      </c>
      <c r="H16" s="249"/>
      <c r="I16" s="250">
        <f>E16+F16*G16/100</f>
        <v>0</v>
      </c>
      <c r="BA16" s="1">
        <v>0</v>
      </c>
    </row>
    <row r="17" spans="1:53" x14ac:dyDescent="0.2">
      <c r="A17" s="168" t="s">
        <v>149</v>
      </c>
      <c r="B17" s="159"/>
      <c r="C17" s="159"/>
      <c r="D17" s="245"/>
      <c r="E17" s="246"/>
      <c r="F17" s="247"/>
      <c r="G17" s="248">
        <v>0</v>
      </c>
      <c r="H17" s="249"/>
      <c r="I17" s="250">
        <f>E17+F17*G17/100</f>
        <v>0</v>
      </c>
      <c r="BA17" s="1">
        <v>1</v>
      </c>
    </row>
    <row r="18" spans="1:53" x14ac:dyDescent="0.2">
      <c r="A18" s="168" t="s">
        <v>150</v>
      </c>
      <c r="B18" s="159"/>
      <c r="C18" s="159"/>
      <c r="D18" s="245"/>
      <c r="E18" s="246"/>
      <c r="F18" s="247"/>
      <c r="G18" s="248">
        <v>0</v>
      </c>
      <c r="H18" s="249"/>
      <c r="I18" s="250">
        <f>E18+F18*G18/100</f>
        <v>0</v>
      </c>
      <c r="BA18" s="1">
        <v>1</v>
      </c>
    </row>
    <row r="19" spans="1:53" x14ac:dyDescent="0.2">
      <c r="A19" s="168" t="s">
        <v>151</v>
      </c>
      <c r="B19" s="159"/>
      <c r="C19" s="159"/>
      <c r="D19" s="245"/>
      <c r="E19" s="246"/>
      <c r="F19" s="247"/>
      <c r="G19" s="248">
        <v>0</v>
      </c>
      <c r="H19" s="249"/>
      <c r="I19" s="250">
        <f>E19+F19*G19/100</f>
        <v>0</v>
      </c>
      <c r="BA19" s="1">
        <v>2</v>
      </c>
    </row>
    <row r="20" spans="1:53" x14ac:dyDescent="0.2">
      <c r="A20" s="168" t="s">
        <v>152</v>
      </c>
      <c r="B20" s="159"/>
      <c r="C20" s="159"/>
      <c r="D20" s="245"/>
      <c r="E20" s="246"/>
      <c r="F20" s="247"/>
      <c r="G20" s="248">
        <v>0</v>
      </c>
      <c r="H20" s="249"/>
      <c r="I20" s="250">
        <f>E20+F20*G20/100</f>
        <v>0</v>
      </c>
      <c r="BA20" s="1">
        <v>2</v>
      </c>
    </row>
    <row r="21" spans="1:53" ht="13.5" thickBot="1" x14ac:dyDescent="0.25">
      <c r="A21" s="251"/>
      <c r="B21" s="252" t="s">
        <v>84</v>
      </c>
      <c r="C21" s="253"/>
      <c r="D21" s="254"/>
      <c r="E21" s="255"/>
      <c r="F21" s="256"/>
      <c r="G21" s="256"/>
      <c r="H21" s="257">
        <f>SUM(I13:I20)</f>
        <v>0</v>
      </c>
      <c r="I21" s="258"/>
    </row>
    <row r="23" spans="1:53" x14ac:dyDescent="0.2">
      <c r="B23" s="14"/>
      <c r="F23" s="259"/>
      <c r="G23" s="260"/>
      <c r="H23" s="260"/>
      <c r="I23" s="54"/>
    </row>
    <row r="24" spans="1:53" x14ac:dyDescent="0.2">
      <c r="F24" s="259"/>
      <c r="G24" s="260"/>
      <c r="H24" s="260"/>
      <c r="I24" s="54"/>
    </row>
    <row r="25" spans="1:53" x14ac:dyDescent="0.2">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sheetData>
  <mergeCells count="4">
    <mergeCell ref="A1:B1"/>
    <mergeCell ref="A2:B2"/>
    <mergeCell ref="G2:I2"/>
    <mergeCell ref="H21:I21"/>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CB122"/>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'00 2 Rek'!H1</f>
        <v>2</v>
      </c>
      <c r="G3" s="269"/>
    </row>
    <row r="4" spans="1:80" ht="13.5" thickBot="1" x14ac:dyDescent="0.25">
      <c r="A4" s="270" t="s">
        <v>76</v>
      </c>
      <c r="B4" s="215"/>
      <c r="C4" s="216" t="s">
        <v>109</v>
      </c>
      <c r="D4" s="271"/>
      <c r="E4" s="272" t="str">
        <f>'00 2 Rek'!G2</f>
        <v>Vedlejší náklady</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111</v>
      </c>
      <c r="C7" s="285" t="s">
        <v>112</v>
      </c>
      <c r="D7" s="286"/>
      <c r="E7" s="287"/>
      <c r="F7" s="287"/>
      <c r="G7" s="288"/>
      <c r="H7" s="289"/>
      <c r="I7" s="290"/>
      <c r="J7" s="291"/>
      <c r="K7" s="292"/>
      <c r="O7" s="293">
        <v>1</v>
      </c>
    </row>
    <row r="8" spans="1:80" x14ac:dyDescent="0.2">
      <c r="A8" s="294">
        <v>1</v>
      </c>
      <c r="B8" s="295" t="s">
        <v>156</v>
      </c>
      <c r="C8" s="296" t="s">
        <v>157</v>
      </c>
      <c r="D8" s="297" t="s">
        <v>116</v>
      </c>
      <c r="E8" s="298">
        <v>1</v>
      </c>
      <c r="F8" s="298">
        <v>0</v>
      </c>
      <c r="G8" s="299">
        <f>E8*F8</f>
        <v>0</v>
      </c>
      <c r="H8" s="300">
        <v>0</v>
      </c>
      <c r="I8" s="301">
        <f>E8*H8</f>
        <v>0</v>
      </c>
      <c r="J8" s="300">
        <v>0</v>
      </c>
      <c r="K8" s="301">
        <f>E8*J8</f>
        <v>0</v>
      </c>
      <c r="O8" s="293">
        <v>2</v>
      </c>
      <c r="AA8" s="262">
        <v>1</v>
      </c>
      <c r="AB8" s="262">
        <v>1</v>
      </c>
      <c r="AC8" s="262">
        <v>1</v>
      </c>
      <c r="AZ8" s="262">
        <v>2</v>
      </c>
      <c r="BA8" s="262">
        <f>IF(AZ8=1,G8,0)</f>
        <v>0</v>
      </c>
      <c r="BB8" s="262">
        <f>IF(AZ8=2,G8,0)</f>
        <v>0</v>
      </c>
      <c r="BC8" s="262">
        <f>IF(AZ8=3,G8,0)</f>
        <v>0</v>
      </c>
      <c r="BD8" s="262">
        <f>IF(AZ8=4,G8,0)</f>
        <v>0</v>
      </c>
      <c r="BE8" s="262">
        <f>IF(AZ8=5,G8,0)</f>
        <v>0</v>
      </c>
      <c r="CA8" s="293">
        <v>1</v>
      </c>
      <c r="CB8" s="293">
        <v>1</v>
      </c>
    </row>
    <row r="9" spans="1:80" ht="22.5" x14ac:dyDescent="0.2">
      <c r="A9" s="302"/>
      <c r="B9" s="303"/>
      <c r="C9" s="304" t="s">
        <v>158</v>
      </c>
      <c r="D9" s="305"/>
      <c r="E9" s="305"/>
      <c r="F9" s="305"/>
      <c r="G9" s="306"/>
      <c r="I9" s="307"/>
      <c r="K9" s="307"/>
      <c r="L9" s="308" t="s">
        <v>158</v>
      </c>
      <c r="O9" s="293">
        <v>3</v>
      </c>
    </row>
    <row r="10" spans="1:80" x14ac:dyDescent="0.2">
      <c r="A10" s="302"/>
      <c r="B10" s="303"/>
      <c r="C10" s="304"/>
      <c r="D10" s="305"/>
      <c r="E10" s="305"/>
      <c r="F10" s="305"/>
      <c r="G10" s="306"/>
      <c r="I10" s="307"/>
      <c r="K10" s="307"/>
      <c r="L10" s="308"/>
      <c r="O10" s="293">
        <v>3</v>
      </c>
    </row>
    <row r="11" spans="1:80" x14ac:dyDescent="0.2">
      <c r="A11" s="302"/>
      <c r="B11" s="303"/>
      <c r="C11" s="304" t="s">
        <v>159</v>
      </c>
      <c r="D11" s="305"/>
      <c r="E11" s="305"/>
      <c r="F11" s="305"/>
      <c r="G11" s="306"/>
      <c r="I11" s="307"/>
      <c r="K11" s="307"/>
      <c r="L11" s="308" t="s">
        <v>159</v>
      </c>
      <c r="O11" s="293">
        <v>3</v>
      </c>
    </row>
    <row r="12" spans="1:80" x14ac:dyDescent="0.2">
      <c r="A12" s="302"/>
      <c r="B12" s="303"/>
      <c r="C12" s="304"/>
      <c r="D12" s="305"/>
      <c r="E12" s="305"/>
      <c r="F12" s="305"/>
      <c r="G12" s="306"/>
      <c r="I12" s="307"/>
      <c r="K12" s="307"/>
      <c r="L12" s="308"/>
      <c r="O12" s="293">
        <v>3</v>
      </c>
    </row>
    <row r="13" spans="1:80" x14ac:dyDescent="0.2">
      <c r="A13" s="302"/>
      <c r="B13" s="303"/>
      <c r="C13" s="304" t="s">
        <v>160</v>
      </c>
      <c r="D13" s="305"/>
      <c r="E13" s="305"/>
      <c r="F13" s="305"/>
      <c r="G13" s="306"/>
      <c r="I13" s="307"/>
      <c r="K13" s="307"/>
      <c r="L13" s="308" t="s">
        <v>160</v>
      </c>
      <c r="O13" s="293">
        <v>3</v>
      </c>
    </row>
    <row r="14" spans="1:80" x14ac:dyDescent="0.2">
      <c r="A14" s="302"/>
      <c r="B14" s="303"/>
      <c r="C14" s="304"/>
      <c r="D14" s="305"/>
      <c r="E14" s="305"/>
      <c r="F14" s="305"/>
      <c r="G14" s="306"/>
      <c r="I14" s="307"/>
      <c r="K14" s="307"/>
      <c r="L14" s="308"/>
      <c r="O14" s="293">
        <v>3</v>
      </c>
    </row>
    <row r="15" spans="1:80" ht="33.75" x14ac:dyDescent="0.2">
      <c r="A15" s="302"/>
      <c r="B15" s="303"/>
      <c r="C15" s="304" t="s">
        <v>161</v>
      </c>
      <c r="D15" s="305"/>
      <c r="E15" s="305"/>
      <c r="F15" s="305"/>
      <c r="G15" s="306"/>
      <c r="I15" s="307"/>
      <c r="K15" s="307"/>
      <c r="L15" s="308" t="s">
        <v>161</v>
      </c>
      <c r="O15" s="293">
        <v>3</v>
      </c>
    </row>
    <row r="16" spans="1:80" x14ac:dyDescent="0.2">
      <c r="A16" s="302"/>
      <c r="B16" s="303"/>
      <c r="C16" s="304"/>
      <c r="D16" s="305"/>
      <c r="E16" s="305"/>
      <c r="F16" s="305"/>
      <c r="G16" s="306"/>
      <c r="I16" s="307"/>
      <c r="K16" s="307"/>
      <c r="L16" s="308"/>
      <c r="O16" s="293">
        <v>3</v>
      </c>
    </row>
    <row r="17" spans="1:80" ht="67.5" x14ac:dyDescent="0.2">
      <c r="A17" s="302"/>
      <c r="B17" s="303"/>
      <c r="C17" s="304" t="s">
        <v>162</v>
      </c>
      <c r="D17" s="305"/>
      <c r="E17" s="305"/>
      <c r="F17" s="305"/>
      <c r="G17" s="306"/>
      <c r="I17" s="307"/>
      <c r="K17" s="307"/>
      <c r="L17" s="308" t="s">
        <v>162</v>
      </c>
      <c r="O17" s="293">
        <v>3</v>
      </c>
    </row>
    <row r="18" spans="1:80" x14ac:dyDescent="0.2">
      <c r="A18" s="302"/>
      <c r="B18" s="303"/>
      <c r="C18" s="304"/>
      <c r="D18" s="305"/>
      <c r="E18" s="305"/>
      <c r="F18" s="305"/>
      <c r="G18" s="306"/>
      <c r="I18" s="307"/>
      <c r="K18" s="307"/>
      <c r="L18" s="308"/>
      <c r="O18" s="293">
        <v>3</v>
      </c>
    </row>
    <row r="19" spans="1:80" x14ac:dyDescent="0.2">
      <c r="A19" s="302"/>
      <c r="B19" s="303"/>
      <c r="C19" s="304" t="s">
        <v>163</v>
      </c>
      <c r="D19" s="305"/>
      <c r="E19" s="305"/>
      <c r="F19" s="305"/>
      <c r="G19" s="306"/>
      <c r="I19" s="307"/>
      <c r="K19" s="307"/>
      <c r="L19" s="308" t="s">
        <v>163</v>
      </c>
      <c r="O19" s="293">
        <v>3</v>
      </c>
    </row>
    <row r="20" spans="1:80" x14ac:dyDescent="0.2">
      <c r="A20" s="302"/>
      <c r="B20" s="309"/>
      <c r="C20" s="310" t="s">
        <v>98</v>
      </c>
      <c r="D20" s="311"/>
      <c r="E20" s="312">
        <v>1</v>
      </c>
      <c r="F20" s="313"/>
      <c r="G20" s="314"/>
      <c r="H20" s="315"/>
      <c r="I20" s="307"/>
      <c r="J20" s="316"/>
      <c r="K20" s="307"/>
      <c r="M20" s="308">
        <v>1</v>
      </c>
      <c r="O20" s="293"/>
    </row>
    <row r="21" spans="1:80" x14ac:dyDescent="0.2">
      <c r="A21" s="294">
        <v>2</v>
      </c>
      <c r="B21" s="295" t="s">
        <v>164</v>
      </c>
      <c r="C21" s="296" t="s">
        <v>165</v>
      </c>
      <c r="D21" s="297" t="s">
        <v>116</v>
      </c>
      <c r="E21" s="298">
        <v>1</v>
      </c>
      <c r="F21" s="298">
        <v>0</v>
      </c>
      <c r="G21" s="299">
        <f>E21*F21</f>
        <v>0</v>
      </c>
      <c r="H21" s="300">
        <v>0</v>
      </c>
      <c r="I21" s="301">
        <f>E21*H21</f>
        <v>0</v>
      </c>
      <c r="J21" s="300">
        <v>0</v>
      </c>
      <c r="K21" s="301">
        <f>E21*J21</f>
        <v>0</v>
      </c>
      <c r="O21" s="293">
        <v>2</v>
      </c>
      <c r="AA21" s="262">
        <v>1</v>
      </c>
      <c r="AB21" s="262">
        <v>1</v>
      </c>
      <c r="AC21" s="262">
        <v>1</v>
      </c>
      <c r="AZ21" s="262">
        <v>2</v>
      </c>
      <c r="BA21" s="262">
        <f>IF(AZ21=1,G21,0)</f>
        <v>0</v>
      </c>
      <c r="BB21" s="262">
        <f>IF(AZ21=2,G21,0)</f>
        <v>0</v>
      </c>
      <c r="BC21" s="262">
        <f>IF(AZ21=3,G21,0)</f>
        <v>0</v>
      </c>
      <c r="BD21" s="262">
        <f>IF(AZ21=4,G21,0)</f>
        <v>0</v>
      </c>
      <c r="BE21" s="262">
        <f>IF(AZ21=5,G21,0)</f>
        <v>0</v>
      </c>
      <c r="CA21" s="293">
        <v>1</v>
      </c>
      <c r="CB21" s="293">
        <v>1</v>
      </c>
    </row>
    <row r="22" spans="1:80" x14ac:dyDescent="0.2">
      <c r="A22" s="302"/>
      <c r="B22" s="303"/>
      <c r="C22" s="304" t="s">
        <v>166</v>
      </c>
      <c r="D22" s="305"/>
      <c r="E22" s="305"/>
      <c r="F22" s="305"/>
      <c r="G22" s="306"/>
      <c r="I22" s="307"/>
      <c r="K22" s="307"/>
      <c r="L22" s="308" t="s">
        <v>166</v>
      </c>
      <c r="O22" s="293">
        <v>3</v>
      </c>
    </row>
    <row r="23" spans="1:80" x14ac:dyDescent="0.2">
      <c r="A23" s="302"/>
      <c r="B23" s="303"/>
      <c r="C23" s="304"/>
      <c r="D23" s="305"/>
      <c r="E23" s="305"/>
      <c r="F23" s="305"/>
      <c r="G23" s="306"/>
      <c r="I23" s="307"/>
      <c r="K23" s="307"/>
      <c r="L23" s="308"/>
      <c r="O23" s="293">
        <v>3</v>
      </c>
    </row>
    <row r="24" spans="1:80" x14ac:dyDescent="0.2">
      <c r="A24" s="302"/>
      <c r="B24" s="303"/>
      <c r="C24" s="304" t="s">
        <v>167</v>
      </c>
      <c r="D24" s="305"/>
      <c r="E24" s="305"/>
      <c r="F24" s="305"/>
      <c r="G24" s="306"/>
      <c r="I24" s="307"/>
      <c r="K24" s="307"/>
      <c r="L24" s="308" t="s">
        <v>167</v>
      </c>
      <c r="O24" s="293">
        <v>3</v>
      </c>
    </row>
    <row r="25" spans="1:80" x14ac:dyDescent="0.2">
      <c r="A25" s="302"/>
      <c r="B25" s="303"/>
      <c r="C25" s="304"/>
      <c r="D25" s="305"/>
      <c r="E25" s="305"/>
      <c r="F25" s="305"/>
      <c r="G25" s="306"/>
      <c r="I25" s="307"/>
      <c r="K25" s="307"/>
      <c r="L25" s="308"/>
      <c r="O25" s="293">
        <v>3</v>
      </c>
    </row>
    <row r="26" spans="1:80" x14ac:dyDescent="0.2">
      <c r="A26" s="302"/>
      <c r="B26" s="303"/>
      <c r="C26" s="304" t="s">
        <v>168</v>
      </c>
      <c r="D26" s="305"/>
      <c r="E26" s="305"/>
      <c r="F26" s="305"/>
      <c r="G26" s="306"/>
      <c r="I26" s="307"/>
      <c r="K26" s="307"/>
      <c r="L26" s="308" t="s">
        <v>168</v>
      </c>
      <c r="O26" s="293">
        <v>3</v>
      </c>
    </row>
    <row r="27" spans="1:80" x14ac:dyDescent="0.2">
      <c r="A27" s="302"/>
      <c r="B27" s="303"/>
      <c r="C27" s="304"/>
      <c r="D27" s="305"/>
      <c r="E27" s="305"/>
      <c r="F27" s="305"/>
      <c r="G27" s="306"/>
      <c r="I27" s="307"/>
      <c r="K27" s="307"/>
      <c r="L27" s="308"/>
      <c r="O27" s="293">
        <v>3</v>
      </c>
    </row>
    <row r="28" spans="1:80" ht="22.5" x14ac:dyDescent="0.2">
      <c r="A28" s="302"/>
      <c r="B28" s="303"/>
      <c r="C28" s="304" t="s">
        <v>169</v>
      </c>
      <c r="D28" s="305"/>
      <c r="E28" s="305"/>
      <c r="F28" s="305"/>
      <c r="G28" s="306"/>
      <c r="I28" s="307"/>
      <c r="K28" s="307"/>
      <c r="L28" s="308" t="s">
        <v>169</v>
      </c>
      <c r="O28" s="293">
        <v>3</v>
      </c>
    </row>
    <row r="29" spans="1:80" x14ac:dyDescent="0.2">
      <c r="A29" s="302"/>
      <c r="B29" s="309"/>
      <c r="C29" s="310" t="s">
        <v>98</v>
      </c>
      <c r="D29" s="311"/>
      <c r="E29" s="312">
        <v>1</v>
      </c>
      <c r="F29" s="313"/>
      <c r="G29" s="314"/>
      <c r="H29" s="315"/>
      <c r="I29" s="307"/>
      <c r="J29" s="316"/>
      <c r="K29" s="307"/>
      <c r="M29" s="308">
        <v>1</v>
      </c>
      <c r="O29" s="293"/>
    </row>
    <row r="30" spans="1:80" x14ac:dyDescent="0.2">
      <c r="A30" s="294">
        <v>3</v>
      </c>
      <c r="B30" s="295" t="s">
        <v>170</v>
      </c>
      <c r="C30" s="296" t="s">
        <v>171</v>
      </c>
      <c r="D30" s="297" t="s">
        <v>116</v>
      </c>
      <c r="E30" s="298">
        <v>1</v>
      </c>
      <c r="F30" s="298">
        <v>0</v>
      </c>
      <c r="G30" s="299">
        <f>E30*F30</f>
        <v>0</v>
      </c>
      <c r="H30" s="300">
        <v>0</v>
      </c>
      <c r="I30" s="301">
        <f>E30*H30</f>
        <v>0</v>
      </c>
      <c r="J30" s="300">
        <v>0</v>
      </c>
      <c r="K30" s="301">
        <f>E30*J30</f>
        <v>0</v>
      </c>
      <c r="O30" s="293">
        <v>2</v>
      </c>
      <c r="AA30" s="262">
        <v>1</v>
      </c>
      <c r="AB30" s="262">
        <v>1</v>
      </c>
      <c r="AC30" s="262">
        <v>1</v>
      </c>
      <c r="AZ30" s="262">
        <v>2</v>
      </c>
      <c r="BA30" s="262">
        <f>IF(AZ30=1,G30,0)</f>
        <v>0</v>
      </c>
      <c r="BB30" s="262">
        <f>IF(AZ30=2,G30,0)</f>
        <v>0</v>
      </c>
      <c r="BC30" s="262">
        <f>IF(AZ30=3,G30,0)</f>
        <v>0</v>
      </c>
      <c r="BD30" s="262">
        <f>IF(AZ30=4,G30,0)</f>
        <v>0</v>
      </c>
      <c r="BE30" s="262">
        <f>IF(AZ30=5,G30,0)</f>
        <v>0</v>
      </c>
      <c r="CA30" s="293">
        <v>1</v>
      </c>
      <c r="CB30" s="293">
        <v>1</v>
      </c>
    </row>
    <row r="31" spans="1:80" x14ac:dyDescent="0.2">
      <c r="A31" s="302"/>
      <c r="B31" s="303"/>
      <c r="C31" s="304" t="s">
        <v>172</v>
      </c>
      <c r="D31" s="305"/>
      <c r="E31" s="305"/>
      <c r="F31" s="305"/>
      <c r="G31" s="306"/>
      <c r="I31" s="307"/>
      <c r="K31" s="307"/>
      <c r="L31" s="308" t="s">
        <v>172</v>
      </c>
      <c r="O31" s="293">
        <v>3</v>
      </c>
    </row>
    <row r="32" spans="1:80" x14ac:dyDescent="0.2">
      <c r="A32" s="302"/>
      <c r="B32" s="303"/>
      <c r="C32" s="304"/>
      <c r="D32" s="305"/>
      <c r="E32" s="305"/>
      <c r="F32" s="305"/>
      <c r="G32" s="306"/>
      <c r="I32" s="307"/>
      <c r="K32" s="307"/>
      <c r="L32" s="308"/>
      <c r="O32" s="293">
        <v>3</v>
      </c>
    </row>
    <row r="33" spans="1:80" x14ac:dyDescent="0.2">
      <c r="A33" s="302"/>
      <c r="B33" s="303"/>
      <c r="C33" s="304" t="s">
        <v>173</v>
      </c>
      <c r="D33" s="305"/>
      <c r="E33" s="305"/>
      <c r="F33" s="305"/>
      <c r="G33" s="306"/>
      <c r="I33" s="307"/>
      <c r="K33" s="307"/>
      <c r="L33" s="308" t="s">
        <v>173</v>
      </c>
      <c r="O33" s="293">
        <v>3</v>
      </c>
    </row>
    <row r="34" spans="1:80" x14ac:dyDescent="0.2">
      <c r="A34" s="302"/>
      <c r="B34" s="309"/>
      <c r="C34" s="310" t="s">
        <v>98</v>
      </c>
      <c r="D34" s="311"/>
      <c r="E34" s="312">
        <v>1</v>
      </c>
      <c r="F34" s="313"/>
      <c r="G34" s="314"/>
      <c r="H34" s="315"/>
      <c r="I34" s="307"/>
      <c r="J34" s="316"/>
      <c r="K34" s="307"/>
      <c r="M34" s="308">
        <v>1</v>
      </c>
      <c r="O34" s="293"/>
    </row>
    <row r="35" spans="1:80" x14ac:dyDescent="0.2">
      <c r="A35" s="294">
        <v>4</v>
      </c>
      <c r="B35" s="295" t="s">
        <v>174</v>
      </c>
      <c r="C35" s="296" t="s">
        <v>175</v>
      </c>
      <c r="D35" s="297" t="s">
        <v>116</v>
      </c>
      <c r="E35" s="298">
        <v>1</v>
      </c>
      <c r="F35" s="298">
        <v>0</v>
      </c>
      <c r="G35" s="299">
        <f>E35*F35</f>
        <v>0</v>
      </c>
      <c r="H35" s="300">
        <v>0</v>
      </c>
      <c r="I35" s="301">
        <f>E35*H35</f>
        <v>0</v>
      </c>
      <c r="J35" s="300">
        <v>0</v>
      </c>
      <c r="K35" s="301">
        <f>E35*J35</f>
        <v>0</v>
      </c>
      <c r="O35" s="293">
        <v>2</v>
      </c>
      <c r="AA35" s="262">
        <v>1</v>
      </c>
      <c r="AB35" s="262">
        <v>0</v>
      </c>
      <c r="AC35" s="262">
        <v>0</v>
      </c>
      <c r="AZ35" s="262">
        <v>2</v>
      </c>
      <c r="BA35" s="262">
        <f>IF(AZ35=1,G35,0)</f>
        <v>0</v>
      </c>
      <c r="BB35" s="262">
        <f>IF(AZ35=2,G35,0)</f>
        <v>0</v>
      </c>
      <c r="BC35" s="262">
        <f>IF(AZ35=3,G35,0)</f>
        <v>0</v>
      </c>
      <c r="BD35" s="262">
        <f>IF(AZ35=4,G35,0)</f>
        <v>0</v>
      </c>
      <c r="BE35" s="262">
        <f>IF(AZ35=5,G35,0)</f>
        <v>0</v>
      </c>
      <c r="CA35" s="293">
        <v>1</v>
      </c>
      <c r="CB35" s="293">
        <v>0</v>
      </c>
    </row>
    <row r="36" spans="1:80" x14ac:dyDescent="0.2">
      <c r="A36" s="302"/>
      <c r="B36" s="303"/>
      <c r="C36" s="304" t="s">
        <v>176</v>
      </c>
      <c r="D36" s="305"/>
      <c r="E36" s="305"/>
      <c r="F36" s="305"/>
      <c r="G36" s="306"/>
      <c r="I36" s="307"/>
      <c r="K36" s="307"/>
      <c r="L36" s="308" t="s">
        <v>176</v>
      </c>
      <c r="O36" s="293">
        <v>3</v>
      </c>
    </row>
    <row r="37" spans="1:80" x14ac:dyDescent="0.2">
      <c r="A37" s="302"/>
      <c r="B37" s="303"/>
      <c r="C37" s="304"/>
      <c r="D37" s="305"/>
      <c r="E37" s="305"/>
      <c r="F37" s="305"/>
      <c r="G37" s="306"/>
      <c r="I37" s="307"/>
      <c r="K37" s="307"/>
      <c r="L37" s="308"/>
      <c r="O37" s="293">
        <v>3</v>
      </c>
    </row>
    <row r="38" spans="1:80" x14ac:dyDescent="0.2">
      <c r="A38" s="302"/>
      <c r="B38" s="309"/>
      <c r="C38" s="310" t="s">
        <v>98</v>
      </c>
      <c r="D38" s="311"/>
      <c r="E38" s="312">
        <v>1</v>
      </c>
      <c r="F38" s="313"/>
      <c r="G38" s="314"/>
      <c r="H38" s="315"/>
      <c r="I38" s="307"/>
      <c r="J38" s="316"/>
      <c r="K38" s="307"/>
      <c r="M38" s="308">
        <v>1</v>
      </c>
      <c r="O38" s="293"/>
    </row>
    <row r="39" spans="1:80" x14ac:dyDescent="0.2">
      <c r="A39" s="294">
        <v>5</v>
      </c>
      <c r="B39" s="295" t="s">
        <v>177</v>
      </c>
      <c r="C39" s="296" t="s">
        <v>178</v>
      </c>
      <c r="D39" s="297" t="s">
        <v>116</v>
      </c>
      <c r="E39" s="298">
        <v>1</v>
      </c>
      <c r="F39" s="298">
        <v>0</v>
      </c>
      <c r="G39" s="299">
        <f>E39*F39</f>
        <v>0</v>
      </c>
      <c r="H39" s="300">
        <v>0</v>
      </c>
      <c r="I39" s="301">
        <f>E39*H39</f>
        <v>0</v>
      </c>
      <c r="J39" s="300">
        <v>0</v>
      </c>
      <c r="K39" s="301">
        <f>E39*J39</f>
        <v>0</v>
      </c>
      <c r="O39" s="293">
        <v>2</v>
      </c>
      <c r="AA39" s="262">
        <v>1</v>
      </c>
      <c r="AB39" s="262">
        <v>0</v>
      </c>
      <c r="AC39" s="262">
        <v>0</v>
      </c>
      <c r="AZ39" s="262">
        <v>2</v>
      </c>
      <c r="BA39" s="262">
        <f>IF(AZ39=1,G39,0)</f>
        <v>0</v>
      </c>
      <c r="BB39" s="262">
        <f>IF(AZ39=2,G39,0)</f>
        <v>0</v>
      </c>
      <c r="BC39" s="262">
        <f>IF(AZ39=3,G39,0)</f>
        <v>0</v>
      </c>
      <c r="BD39" s="262">
        <f>IF(AZ39=4,G39,0)</f>
        <v>0</v>
      </c>
      <c r="BE39" s="262">
        <f>IF(AZ39=5,G39,0)</f>
        <v>0</v>
      </c>
      <c r="CA39" s="293">
        <v>1</v>
      </c>
      <c r="CB39" s="293">
        <v>0</v>
      </c>
    </row>
    <row r="40" spans="1:80" ht="33.75" x14ac:dyDescent="0.2">
      <c r="A40" s="302"/>
      <c r="B40" s="303"/>
      <c r="C40" s="304" t="s">
        <v>179</v>
      </c>
      <c r="D40" s="305"/>
      <c r="E40" s="305"/>
      <c r="F40" s="305"/>
      <c r="G40" s="306"/>
      <c r="I40" s="307"/>
      <c r="K40" s="307"/>
      <c r="L40" s="308" t="s">
        <v>179</v>
      </c>
      <c r="O40" s="293">
        <v>3</v>
      </c>
    </row>
    <row r="41" spans="1:80" x14ac:dyDescent="0.2">
      <c r="A41" s="302"/>
      <c r="B41" s="303"/>
      <c r="C41" s="304"/>
      <c r="D41" s="305"/>
      <c r="E41" s="305"/>
      <c r="F41" s="305"/>
      <c r="G41" s="306"/>
      <c r="I41" s="307"/>
      <c r="K41" s="307"/>
      <c r="L41" s="308"/>
      <c r="O41" s="293">
        <v>3</v>
      </c>
    </row>
    <row r="42" spans="1:80" x14ac:dyDescent="0.2">
      <c r="A42" s="302"/>
      <c r="B42" s="309"/>
      <c r="C42" s="310" t="s">
        <v>98</v>
      </c>
      <c r="D42" s="311"/>
      <c r="E42" s="312">
        <v>1</v>
      </c>
      <c r="F42" s="313"/>
      <c r="G42" s="314"/>
      <c r="H42" s="315"/>
      <c r="I42" s="307"/>
      <c r="J42" s="316"/>
      <c r="K42" s="307"/>
      <c r="M42" s="308">
        <v>1</v>
      </c>
      <c r="O42" s="293"/>
    </row>
    <row r="43" spans="1:80" x14ac:dyDescent="0.2">
      <c r="A43" s="294">
        <v>6</v>
      </c>
      <c r="B43" s="295" t="s">
        <v>180</v>
      </c>
      <c r="C43" s="296" t="s">
        <v>181</v>
      </c>
      <c r="D43" s="297" t="s">
        <v>116</v>
      </c>
      <c r="E43" s="298">
        <v>1</v>
      </c>
      <c r="F43" s="298">
        <v>0</v>
      </c>
      <c r="G43" s="299">
        <f>E43*F43</f>
        <v>0</v>
      </c>
      <c r="H43" s="300">
        <v>0</v>
      </c>
      <c r="I43" s="301">
        <f>E43*H43</f>
        <v>0</v>
      </c>
      <c r="J43" s="300">
        <v>0</v>
      </c>
      <c r="K43" s="301">
        <f>E43*J43</f>
        <v>0</v>
      </c>
      <c r="O43" s="293">
        <v>2</v>
      </c>
      <c r="AA43" s="262">
        <v>1</v>
      </c>
      <c r="AB43" s="262">
        <v>0</v>
      </c>
      <c r="AC43" s="262">
        <v>0</v>
      </c>
      <c r="AZ43" s="262">
        <v>2</v>
      </c>
      <c r="BA43" s="262">
        <f>IF(AZ43=1,G43,0)</f>
        <v>0</v>
      </c>
      <c r="BB43" s="262">
        <f>IF(AZ43=2,G43,0)</f>
        <v>0</v>
      </c>
      <c r="BC43" s="262">
        <f>IF(AZ43=3,G43,0)</f>
        <v>0</v>
      </c>
      <c r="BD43" s="262">
        <f>IF(AZ43=4,G43,0)</f>
        <v>0</v>
      </c>
      <c r="BE43" s="262">
        <f>IF(AZ43=5,G43,0)</f>
        <v>0</v>
      </c>
      <c r="CA43" s="293">
        <v>1</v>
      </c>
      <c r="CB43" s="293">
        <v>0</v>
      </c>
    </row>
    <row r="44" spans="1:80" ht="33.75" x14ac:dyDescent="0.2">
      <c r="A44" s="302"/>
      <c r="B44" s="303"/>
      <c r="C44" s="304" t="s">
        <v>182</v>
      </c>
      <c r="D44" s="305"/>
      <c r="E44" s="305"/>
      <c r="F44" s="305"/>
      <c r="G44" s="306"/>
      <c r="I44" s="307"/>
      <c r="K44" s="307"/>
      <c r="L44" s="308" t="s">
        <v>182</v>
      </c>
      <c r="O44" s="293">
        <v>3</v>
      </c>
    </row>
    <row r="45" spans="1:80" x14ac:dyDescent="0.2">
      <c r="A45" s="302"/>
      <c r="B45" s="309"/>
      <c r="C45" s="310" t="s">
        <v>98</v>
      </c>
      <c r="D45" s="311"/>
      <c r="E45" s="312">
        <v>1</v>
      </c>
      <c r="F45" s="313"/>
      <c r="G45" s="314"/>
      <c r="H45" s="315"/>
      <c r="I45" s="307"/>
      <c r="J45" s="316"/>
      <c r="K45" s="307"/>
      <c r="M45" s="308">
        <v>1</v>
      </c>
      <c r="O45" s="293"/>
    </row>
    <row r="46" spans="1:80" x14ac:dyDescent="0.2">
      <c r="A46" s="294">
        <v>7</v>
      </c>
      <c r="B46" s="295" t="s">
        <v>183</v>
      </c>
      <c r="C46" s="296" t="s">
        <v>184</v>
      </c>
      <c r="D46" s="297" t="s">
        <v>116</v>
      </c>
      <c r="E46" s="298">
        <v>1</v>
      </c>
      <c r="F46" s="298">
        <v>0</v>
      </c>
      <c r="G46" s="299">
        <f>E46*F46</f>
        <v>0</v>
      </c>
      <c r="H46" s="300">
        <v>0</v>
      </c>
      <c r="I46" s="301">
        <f>E46*H46</f>
        <v>0</v>
      </c>
      <c r="J46" s="300">
        <v>0</v>
      </c>
      <c r="K46" s="301">
        <f>E46*J46</f>
        <v>0</v>
      </c>
      <c r="O46" s="293">
        <v>2</v>
      </c>
      <c r="AA46" s="262">
        <v>1</v>
      </c>
      <c r="AB46" s="262">
        <v>0</v>
      </c>
      <c r="AC46" s="262">
        <v>0</v>
      </c>
      <c r="AZ46" s="262">
        <v>2</v>
      </c>
      <c r="BA46" s="262">
        <f>IF(AZ46=1,G46,0)</f>
        <v>0</v>
      </c>
      <c r="BB46" s="262">
        <f>IF(AZ46=2,G46,0)</f>
        <v>0</v>
      </c>
      <c r="BC46" s="262">
        <f>IF(AZ46=3,G46,0)</f>
        <v>0</v>
      </c>
      <c r="BD46" s="262">
        <f>IF(AZ46=4,G46,0)</f>
        <v>0</v>
      </c>
      <c r="BE46" s="262">
        <f>IF(AZ46=5,G46,0)</f>
        <v>0</v>
      </c>
      <c r="CA46" s="293">
        <v>1</v>
      </c>
      <c r="CB46" s="293">
        <v>0</v>
      </c>
    </row>
    <row r="47" spans="1:80" x14ac:dyDescent="0.2">
      <c r="A47" s="302"/>
      <c r="B47" s="303"/>
      <c r="C47" s="304" t="s">
        <v>185</v>
      </c>
      <c r="D47" s="305"/>
      <c r="E47" s="305"/>
      <c r="F47" s="305"/>
      <c r="G47" s="306"/>
      <c r="I47" s="307"/>
      <c r="K47" s="307"/>
      <c r="L47" s="308" t="s">
        <v>185</v>
      </c>
      <c r="O47" s="293">
        <v>3</v>
      </c>
    </row>
    <row r="48" spans="1:80" x14ac:dyDescent="0.2">
      <c r="A48" s="302"/>
      <c r="B48" s="309"/>
      <c r="C48" s="310" t="s">
        <v>98</v>
      </c>
      <c r="D48" s="311"/>
      <c r="E48" s="312">
        <v>1</v>
      </c>
      <c r="F48" s="313"/>
      <c r="G48" s="314"/>
      <c r="H48" s="315"/>
      <c r="I48" s="307"/>
      <c r="J48" s="316"/>
      <c r="K48" s="307"/>
      <c r="M48" s="308">
        <v>1</v>
      </c>
      <c r="O48" s="293"/>
    </row>
    <row r="49" spans="1:57" x14ac:dyDescent="0.2">
      <c r="A49" s="317"/>
      <c r="B49" s="318" t="s">
        <v>101</v>
      </c>
      <c r="C49" s="319" t="s">
        <v>113</v>
      </c>
      <c r="D49" s="320"/>
      <c r="E49" s="321"/>
      <c r="F49" s="322"/>
      <c r="G49" s="323">
        <f>SUM(G7:G48)</f>
        <v>0</v>
      </c>
      <c r="H49" s="324"/>
      <c r="I49" s="325">
        <f>SUM(I7:I48)</f>
        <v>0</v>
      </c>
      <c r="J49" s="324"/>
      <c r="K49" s="325">
        <f>SUM(K7:K48)</f>
        <v>0</v>
      </c>
      <c r="O49" s="293">
        <v>4</v>
      </c>
      <c r="BA49" s="326">
        <f>SUM(BA7:BA48)</f>
        <v>0</v>
      </c>
      <c r="BB49" s="326">
        <f>SUM(BB7:BB48)</f>
        <v>0</v>
      </c>
      <c r="BC49" s="326">
        <f>SUM(BC7:BC48)</f>
        <v>0</v>
      </c>
      <c r="BD49" s="326">
        <f>SUM(BD7:BD48)</f>
        <v>0</v>
      </c>
      <c r="BE49" s="326">
        <f>SUM(BE7:BE48)</f>
        <v>0</v>
      </c>
    </row>
    <row r="50" spans="1:57" x14ac:dyDescent="0.2">
      <c r="E50" s="262"/>
    </row>
    <row r="51" spans="1:57" x14ac:dyDescent="0.2">
      <c r="E51" s="262"/>
    </row>
    <row r="52" spans="1:57" x14ac:dyDescent="0.2">
      <c r="E52" s="262"/>
    </row>
    <row r="53" spans="1:57" x14ac:dyDescent="0.2">
      <c r="E53" s="262"/>
    </row>
    <row r="54" spans="1:57" x14ac:dyDescent="0.2">
      <c r="E54" s="262"/>
    </row>
    <row r="55" spans="1:57" x14ac:dyDescent="0.2">
      <c r="E55" s="262"/>
    </row>
    <row r="56" spans="1:57" x14ac:dyDescent="0.2">
      <c r="E56" s="262"/>
    </row>
    <row r="57" spans="1:57" x14ac:dyDescent="0.2">
      <c r="E57" s="262"/>
    </row>
    <row r="58" spans="1:57" x14ac:dyDescent="0.2">
      <c r="E58" s="262"/>
    </row>
    <row r="59" spans="1:57" x14ac:dyDescent="0.2">
      <c r="E59" s="262"/>
    </row>
    <row r="60" spans="1:57" x14ac:dyDescent="0.2">
      <c r="E60" s="262"/>
    </row>
    <row r="61" spans="1:57" x14ac:dyDescent="0.2">
      <c r="E61" s="262"/>
    </row>
    <row r="62" spans="1:57" x14ac:dyDescent="0.2">
      <c r="E62" s="262"/>
    </row>
    <row r="63" spans="1:57" x14ac:dyDescent="0.2">
      <c r="E63" s="262"/>
    </row>
    <row r="64" spans="1:57" x14ac:dyDescent="0.2">
      <c r="E64" s="262"/>
    </row>
    <row r="65" spans="1:7" x14ac:dyDescent="0.2">
      <c r="E65" s="262"/>
    </row>
    <row r="66" spans="1:7" x14ac:dyDescent="0.2">
      <c r="E66" s="262"/>
    </row>
    <row r="67" spans="1:7" x14ac:dyDescent="0.2">
      <c r="E67" s="262"/>
    </row>
    <row r="68" spans="1:7" x14ac:dyDescent="0.2">
      <c r="E68" s="262"/>
    </row>
    <row r="69" spans="1:7" x14ac:dyDescent="0.2">
      <c r="E69" s="262"/>
    </row>
    <row r="70" spans="1:7" x14ac:dyDescent="0.2">
      <c r="E70" s="262"/>
    </row>
    <row r="71" spans="1:7" x14ac:dyDescent="0.2">
      <c r="E71" s="262"/>
    </row>
    <row r="72" spans="1:7" x14ac:dyDescent="0.2">
      <c r="E72" s="262"/>
    </row>
    <row r="73" spans="1:7" x14ac:dyDescent="0.2">
      <c r="A73" s="316"/>
      <c r="B73" s="316"/>
      <c r="C73" s="316"/>
      <c r="D73" s="316"/>
      <c r="E73" s="316"/>
      <c r="F73" s="316"/>
      <c r="G73" s="316"/>
    </row>
    <row r="74" spans="1:7" x14ac:dyDescent="0.2">
      <c r="A74" s="316"/>
      <c r="B74" s="316"/>
      <c r="C74" s="316"/>
      <c r="D74" s="316"/>
      <c r="E74" s="316"/>
      <c r="F74" s="316"/>
      <c r="G74" s="316"/>
    </row>
    <row r="75" spans="1:7" x14ac:dyDescent="0.2">
      <c r="A75" s="316"/>
      <c r="B75" s="316"/>
      <c r="C75" s="316"/>
      <c r="D75" s="316"/>
      <c r="E75" s="316"/>
      <c r="F75" s="316"/>
      <c r="G75" s="316"/>
    </row>
    <row r="76" spans="1:7" x14ac:dyDescent="0.2">
      <c r="A76" s="316"/>
      <c r="B76" s="316"/>
      <c r="C76" s="316"/>
      <c r="D76" s="316"/>
      <c r="E76" s="316"/>
      <c r="F76" s="316"/>
      <c r="G76" s="316"/>
    </row>
    <row r="77" spans="1:7" x14ac:dyDescent="0.2">
      <c r="E77" s="262"/>
    </row>
    <row r="78" spans="1:7" x14ac:dyDescent="0.2">
      <c r="E78" s="262"/>
    </row>
    <row r="79" spans="1:7" x14ac:dyDescent="0.2">
      <c r="E79" s="262"/>
    </row>
    <row r="80" spans="1:7" x14ac:dyDescent="0.2">
      <c r="E80" s="262"/>
    </row>
    <row r="81" spans="5:5" x14ac:dyDescent="0.2">
      <c r="E81" s="262"/>
    </row>
    <row r="82" spans="5:5" x14ac:dyDescent="0.2">
      <c r="E82" s="262"/>
    </row>
    <row r="83" spans="5:5" x14ac:dyDescent="0.2">
      <c r="E83" s="262"/>
    </row>
    <row r="84" spans="5:5" x14ac:dyDescent="0.2">
      <c r="E84" s="262"/>
    </row>
    <row r="85" spans="5:5" x14ac:dyDescent="0.2">
      <c r="E85" s="262"/>
    </row>
    <row r="86" spans="5:5" x14ac:dyDescent="0.2">
      <c r="E86" s="262"/>
    </row>
    <row r="87" spans="5:5" x14ac:dyDescent="0.2">
      <c r="E87" s="262"/>
    </row>
    <row r="88" spans="5:5" x14ac:dyDescent="0.2">
      <c r="E88" s="262"/>
    </row>
    <row r="89" spans="5:5" x14ac:dyDescent="0.2">
      <c r="E89" s="262"/>
    </row>
    <row r="90" spans="5:5" x14ac:dyDescent="0.2">
      <c r="E90" s="262"/>
    </row>
    <row r="91" spans="5:5" x14ac:dyDescent="0.2">
      <c r="E91" s="262"/>
    </row>
    <row r="92" spans="5:5" x14ac:dyDescent="0.2">
      <c r="E92" s="262"/>
    </row>
    <row r="93" spans="5:5" x14ac:dyDescent="0.2">
      <c r="E93" s="262"/>
    </row>
    <row r="94" spans="5:5" x14ac:dyDescent="0.2">
      <c r="E94" s="262"/>
    </row>
    <row r="95" spans="5:5" x14ac:dyDescent="0.2">
      <c r="E95" s="262"/>
    </row>
    <row r="96" spans="5:5" x14ac:dyDescent="0.2">
      <c r="E96" s="262"/>
    </row>
    <row r="97" spans="1:7" x14ac:dyDescent="0.2">
      <c r="E97" s="262"/>
    </row>
    <row r="98" spans="1:7" x14ac:dyDescent="0.2">
      <c r="E98" s="262"/>
    </row>
    <row r="99" spans="1:7" x14ac:dyDescent="0.2">
      <c r="E99" s="262"/>
    </row>
    <row r="100" spans="1:7" x14ac:dyDescent="0.2">
      <c r="E100" s="262"/>
    </row>
    <row r="101" spans="1:7" x14ac:dyDescent="0.2">
      <c r="E101" s="262"/>
    </row>
    <row r="102" spans="1:7" x14ac:dyDescent="0.2">
      <c r="E102" s="262"/>
    </row>
    <row r="103" spans="1:7" x14ac:dyDescent="0.2">
      <c r="E103" s="262"/>
    </row>
    <row r="104" spans="1:7" x14ac:dyDescent="0.2">
      <c r="E104" s="262"/>
    </row>
    <row r="105" spans="1:7" x14ac:dyDescent="0.2">
      <c r="E105" s="262"/>
    </row>
    <row r="106" spans="1:7" x14ac:dyDescent="0.2">
      <c r="E106" s="262"/>
    </row>
    <row r="107" spans="1:7" x14ac:dyDescent="0.2">
      <c r="E107" s="262"/>
    </row>
    <row r="108" spans="1:7" x14ac:dyDescent="0.2">
      <c r="A108" s="327"/>
      <c r="B108" s="327"/>
    </row>
    <row r="109" spans="1:7" x14ac:dyDescent="0.2">
      <c r="A109" s="316"/>
      <c r="B109" s="316"/>
      <c r="C109" s="328"/>
      <c r="D109" s="328"/>
      <c r="E109" s="329"/>
      <c r="F109" s="328"/>
      <c r="G109" s="330"/>
    </row>
    <row r="110" spans="1:7" x14ac:dyDescent="0.2">
      <c r="A110" s="331"/>
      <c r="B110" s="331"/>
      <c r="C110" s="316"/>
      <c r="D110" s="316"/>
      <c r="E110" s="332"/>
      <c r="F110" s="316"/>
      <c r="G110" s="316"/>
    </row>
    <row r="111" spans="1:7" x14ac:dyDescent="0.2">
      <c r="A111" s="316"/>
      <c r="B111" s="316"/>
      <c r="C111" s="316"/>
      <c r="D111" s="316"/>
      <c r="E111" s="332"/>
      <c r="F111" s="316"/>
      <c r="G111" s="316"/>
    </row>
    <row r="112" spans="1:7" x14ac:dyDescent="0.2">
      <c r="A112" s="316"/>
      <c r="B112" s="316"/>
      <c r="C112" s="316"/>
      <c r="D112" s="316"/>
      <c r="E112" s="332"/>
      <c r="F112" s="316"/>
      <c r="G112" s="316"/>
    </row>
    <row r="113" spans="1:7" x14ac:dyDescent="0.2">
      <c r="A113" s="316"/>
      <c r="B113" s="316"/>
      <c r="C113" s="316"/>
      <c r="D113" s="316"/>
      <c r="E113" s="332"/>
      <c r="F113" s="316"/>
      <c r="G113" s="316"/>
    </row>
    <row r="114" spans="1:7" x14ac:dyDescent="0.2">
      <c r="A114" s="316"/>
      <c r="B114" s="316"/>
      <c r="C114" s="316"/>
      <c r="D114" s="316"/>
      <c r="E114" s="332"/>
      <c r="F114" s="316"/>
      <c r="G114" s="316"/>
    </row>
    <row r="115" spans="1:7" x14ac:dyDescent="0.2">
      <c r="A115" s="316"/>
      <c r="B115" s="316"/>
      <c r="C115" s="316"/>
      <c r="D115" s="316"/>
      <c r="E115" s="332"/>
      <c r="F115" s="316"/>
      <c r="G115" s="316"/>
    </row>
    <row r="116" spans="1:7" x14ac:dyDescent="0.2">
      <c r="A116" s="316"/>
      <c r="B116" s="316"/>
      <c r="C116" s="316"/>
      <c r="D116" s="316"/>
      <c r="E116" s="332"/>
      <c r="F116" s="316"/>
      <c r="G116" s="316"/>
    </row>
    <row r="117" spans="1:7" x14ac:dyDescent="0.2">
      <c r="A117" s="316"/>
      <c r="B117" s="316"/>
      <c r="C117" s="316"/>
      <c r="D117" s="316"/>
      <c r="E117" s="332"/>
      <c r="F117" s="316"/>
      <c r="G117" s="316"/>
    </row>
    <row r="118" spans="1:7" x14ac:dyDescent="0.2">
      <c r="A118" s="316"/>
      <c r="B118" s="316"/>
      <c r="C118" s="316"/>
      <c r="D118" s="316"/>
      <c r="E118" s="332"/>
      <c r="F118" s="316"/>
      <c r="G118" s="316"/>
    </row>
    <row r="119" spans="1:7" x14ac:dyDescent="0.2">
      <c r="A119" s="316"/>
      <c r="B119" s="316"/>
      <c r="C119" s="316"/>
      <c r="D119" s="316"/>
      <c r="E119" s="332"/>
      <c r="F119" s="316"/>
      <c r="G119" s="316"/>
    </row>
    <row r="120" spans="1:7" x14ac:dyDescent="0.2">
      <c r="A120" s="316"/>
      <c r="B120" s="316"/>
      <c r="C120" s="316"/>
      <c r="D120" s="316"/>
      <c r="E120" s="332"/>
      <c r="F120" s="316"/>
      <c r="G120" s="316"/>
    </row>
    <row r="121" spans="1:7" x14ac:dyDescent="0.2">
      <c r="A121" s="316"/>
      <c r="B121" s="316"/>
      <c r="C121" s="316"/>
      <c r="D121" s="316"/>
      <c r="E121" s="332"/>
      <c r="F121" s="316"/>
      <c r="G121" s="316"/>
    </row>
    <row r="122" spans="1:7" x14ac:dyDescent="0.2">
      <c r="A122" s="316"/>
      <c r="B122" s="316"/>
      <c r="C122" s="316"/>
      <c r="D122" s="316"/>
      <c r="E122" s="332"/>
      <c r="F122" s="316"/>
      <c r="G122" s="316"/>
    </row>
  </sheetData>
  <mergeCells count="38">
    <mergeCell ref="C41:G41"/>
    <mergeCell ref="C42:D42"/>
    <mergeCell ref="C44:G44"/>
    <mergeCell ref="C45:D45"/>
    <mergeCell ref="C47:G47"/>
    <mergeCell ref="C48:D48"/>
    <mergeCell ref="C33:G33"/>
    <mergeCell ref="C34:D34"/>
    <mergeCell ref="C36:G36"/>
    <mergeCell ref="C37:G37"/>
    <mergeCell ref="C38:D38"/>
    <mergeCell ref="C40:G40"/>
    <mergeCell ref="C26:G26"/>
    <mergeCell ref="C27:G27"/>
    <mergeCell ref="C28:G28"/>
    <mergeCell ref="C29:D29"/>
    <mergeCell ref="C31:G31"/>
    <mergeCell ref="C32:G32"/>
    <mergeCell ref="C19:G19"/>
    <mergeCell ref="C20:D20"/>
    <mergeCell ref="C22:G22"/>
    <mergeCell ref="C23:G23"/>
    <mergeCell ref="C24:G24"/>
    <mergeCell ref="C25:G25"/>
    <mergeCell ref="C13:G13"/>
    <mergeCell ref="C14:G14"/>
    <mergeCell ref="C15:G15"/>
    <mergeCell ref="C16:G16"/>
    <mergeCell ref="C17:G17"/>
    <mergeCell ref="C18:G18"/>
    <mergeCell ref="A1:G1"/>
    <mergeCell ref="A3:B3"/>
    <mergeCell ref="A4:B4"/>
    <mergeCell ref="E4:G4"/>
    <mergeCell ref="C9:G9"/>
    <mergeCell ref="C10:G10"/>
    <mergeCell ref="C11:G11"/>
    <mergeCell ref="C12:G12"/>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0"/>
  <dimension ref="A1:CB93"/>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'S05 05-04 Rek'!H1</f>
        <v>05-04</v>
      </c>
      <c r="G3" s="269"/>
    </row>
    <row r="4" spans="1:80" ht="13.5" thickBot="1" x14ac:dyDescent="0.25">
      <c r="A4" s="270" t="s">
        <v>76</v>
      </c>
      <c r="B4" s="215"/>
      <c r="C4" s="216" t="s">
        <v>1353</v>
      </c>
      <c r="D4" s="271"/>
      <c r="E4" s="272" t="str">
        <f>'S05 05-04 Rek'!G2</f>
        <v>Bleskosvod SO 5</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299</v>
      </c>
      <c r="C7" s="285" t="s">
        <v>300</v>
      </c>
      <c r="D7" s="286"/>
      <c r="E7" s="287"/>
      <c r="F7" s="287"/>
      <c r="G7" s="288"/>
      <c r="H7" s="289"/>
      <c r="I7" s="290"/>
      <c r="J7" s="291"/>
      <c r="K7" s="292"/>
      <c r="O7" s="293">
        <v>1</v>
      </c>
    </row>
    <row r="8" spans="1:80" ht="22.5" x14ac:dyDescent="0.2">
      <c r="A8" s="294">
        <v>1</v>
      </c>
      <c r="B8" s="295" t="s">
        <v>1933</v>
      </c>
      <c r="C8" s="296" t="s">
        <v>1934</v>
      </c>
      <c r="D8" s="297" t="s">
        <v>202</v>
      </c>
      <c r="E8" s="298">
        <v>25</v>
      </c>
      <c r="F8" s="298">
        <v>0</v>
      </c>
      <c r="G8" s="299">
        <f>E8*F8</f>
        <v>0</v>
      </c>
      <c r="H8" s="300">
        <v>1.6999999999999999E-3</v>
      </c>
      <c r="I8" s="301">
        <f>E8*H8</f>
        <v>4.2499999999999996E-2</v>
      </c>
      <c r="J8" s="300">
        <v>0</v>
      </c>
      <c r="K8" s="301">
        <f>E8*J8</f>
        <v>0</v>
      </c>
      <c r="O8" s="293">
        <v>2</v>
      </c>
      <c r="AA8" s="262">
        <v>1</v>
      </c>
      <c r="AB8" s="262">
        <v>9</v>
      </c>
      <c r="AC8" s="262">
        <v>9</v>
      </c>
      <c r="AZ8" s="262">
        <v>4</v>
      </c>
      <c r="BA8" s="262">
        <f>IF(AZ8=1,G8,0)</f>
        <v>0</v>
      </c>
      <c r="BB8" s="262">
        <f>IF(AZ8=2,G8,0)</f>
        <v>0</v>
      </c>
      <c r="BC8" s="262">
        <f>IF(AZ8=3,G8,0)</f>
        <v>0</v>
      </c>
      <c r="BD8" s="262">
        <f>IF(AZ8=4,G8,0)</f>
        <v>0</v>
      </c>
      <c r="BE8" s="262">
        <f>IF(AZ8=5,G8,0)</f>
        <v>0</v>
      </c>
      <c r="CA8" s="293">
        <v>1</v>
      </c>
      <c r="CB8" s="293">
        <v>9</v>
      </c>
    </row>
    <row r="9" spans="1:80" x14ac:dyDescent="0.2">
      <c r="A9" s="302"/>
      <c r="B9" s="309"/>
      <c r="C9" s="310" t="s">
        <v>689</v>
      </c>
      <c r="D9" s="311"/>
      <c r="E9" s="312">
        <v>25</v>
      </c>
      <c r="F9" s="313"/>
      <c r="G9" s="314"/>
      <c r="H9" s="315"/>
      <c r="I9" s="307"/>
      <c r="J9" s="316"/>
      <c r="K9" s="307"/>
      <c r="M9" s="308">
        <v>25</v>
      </c>
      <c r="O9" s="293"/>
    </row>
    <row r="10" spans="1:80" ht="22.5" x14ac:dyDescent="0.2">
      <c r="A10" s="294">
        <v>2</v>
      </c>
      <c r="B10" s="295" t="s">
        <v>1935</v>
      </c>
      <c r="C10" s="296" t="s">
        <v>1936</v>
      </c>
      <c r="D10" s="297" t="s">
        <v>265</v>
      </c>
      <c r="E10" s="298">
        <v>2</v>
      </c>
      <c r="F10" s="298">
        <v>0</v>
      </c>
      <c r="G10" s="299">
        <f>E10*F10</f>
        <v>0</v>
      </c>
      <c r="H10" s="300">
        <v>2.7999999999999998E-4</v>
      </c>
      <c r="I10" s="301">
        <f>E10*H10</f>
        <v>5.5999999999999995E-4</v>
      </c>
      <c r="J10" s="300">
        <v>0</v>
      </c>
      <c r="K10" s="301">
        <f>E10*J10</f>
        <v>0</v>
      </c>
      <c r="O10" s="293">
        <v>2</v>
      </c>
      <c r="AA10" s="262">
        <v>1</v>
      </c>
      <c r="AB10" s="262">
        <v>9</v>
      </c>
      <c r="AC10" s="262">
        <v>9</v>
      </c>
      <c r="AZ10" s="262">
        <v>4</v>
      </c>
      <c r="BA10" s="262">
        <f>IF(AZ10=1,G10,0)</f>
        <v>0</v>
      </c>
      <c r="BB10" s="262">
        <f>IF(AZ10=2,G10,0)</f>
        <v>0</v>
      </c>
      <c r="BC10" s="262">
        <f>IF(AZ10=3,G10,0)</f>
        <v>0</v>
      </c>
      <c r="BD10" s="262">
        <f>IF(AZ10=4,G10,0)</f>
        <v>0</v>
      </c>
      <c r="BE10" s="262">
        <f>IF(AZ10=5,G10,0)</f>
        <v>0</v>
      </c>
      <c r="CA10" s="293">
        <v>1</v>
      </c>
      <c r="CB10" s="293">
        <v>9</v>
      </c>
    </row>
    <row r="11" spans="1:80" x14ac:dyDescent="0.2">
      <c r="A11" s="302"/>
      <c r="B11" s="303"/>
      <c r="C11" s="304"/>
      <c r="D11" s="305"/>
      <c r="E11" s="305"/>
      <c r="F11" s="305"/>
      <c r="G11" s="306"/>
      <c r="I11" s="307"/>
      <c r="K11" s="307"/>
      <c r="L11" s="308"/>
      <c r="O11" s="293">
        <v>3</v>
      </c>
    </row>
    <row r="12" spans="1:80" x14ac:dyDescent="0.2">
      <c r="A12" s="302"/>
      <c r="B12" s="309"/>
      <c r="C12" s="310" t="s">
        <v>154</v>
      </c>
      <c r="D12" s="311"/>
      <c r="E12" s="312">
        <v>2</v>
      </c>
      <c r="F12" s="313"/>
      <c r="G12" s="314"/>
      <c r="H12" s="315"/>
      <c r="I12" s="307"/>
      <c r="J12" s="316"/>
      <c r="K12" s="307"/>
      <c r="M12" s="308">
        <v>2</v>
      </c>
      <c r="O12" s="293"/>
    </row>
    <row r="13" spans="1:80" ht="22.5" x14ac:dyDescent="0.2">
      <c r="A13" s="294">
        <v>3</v>
      </c>
      <c r="B13" s="295" t="s">
        <v>1937</v>
      </c>
      <c r="C13" s="296" t="s">
        <v>1938</v>
      </c>
      <c r="D13" s="297" t="s">
        <v>265</v>
      </c>
      <c r="E13" s="298">
        <v>25</v>
      </c>
      <c r="F13" s="298">
        <v>0</v>
      </c>
      <c r="G13" s="299">
        <f>E13*F13</f>
        <v>0</v>
      </c>
      <c r="H13" s="300">
        <v>1.1E-4</v>
      </c>
      <c r="I13" s="301">
        <f>E13*H13</f>
        <v>2.7500000000000003E-3</v>
      </c>
      <c r="J13" s="300">
        <v>0</v>
      </c>
      <c r="K13" s="301">
        <f>E13*J13</f>
        <v>0</v>
      </c>
      <c r="O13" s="293">
        <v>2</v>
      </c>
      <c r="AA13" s="262">
        <v>1</v>
      </c>
      <c r="AB13" s="262">
        <v>9</v>
      </c>
      <c r="AC13" s="262">
        <v>9</v>
      </c>
      <c r="AZ13" s="262">
        <v>4</v>
      </c>
      <c r="BA13" s="262">
        <f>IF(AZ13=1,G13,0)</f>
        <v>0</v>
      </c>
      <c r="BB13" s="262">
        <f>IF(AZ13=2,G13,0)</f>
        <v>0</v>
      </c>
      <c r="BC13" s="262">
        <f>IF(AZ13=3,G13,0)</f>
        <v>0</v>
      </c>
      <c r="BD13" s="262">
        <f>IF(AZ13=4,G13,0)</f>
        <v>0</v>
      </c>
      <c r="BE13" s="262">
        <f>IF(AZ13=5,G13,0)</f>
        <v>0</v>
      </c>
      <c r="CA13" s="293">
        <v>1</v>
      </c>
      <c r="CB13" s="293">
        <v>9</v>
      </c>
    </row>
    <row r="14" spans="1:80" x14ac:dyDescent="0.2">
      <c r="A14" s="302"/>
      <c r="B14" s="309"/>
      <c r="C14" s="310" t="s">
        <v>689</v>
      </c>
      <c r="D14" s="311"/>
      <c r="E14" s="312">
        <v>25</v>
      </c>
      <c r="F14" s="313"/>
      <c r="G14" s="314"/>
      <c r="H14" s="315"/>
      <c r="I14" s="307"/>
      <c r="J14" s="316"/>
      <c r="K14" s="307"/>
      <c r="M14" s="308">
        <v>25</v>
      </c>
      <c r="O14" s="293"/>
    </row>
    <row r="15" spans="1:80" x14ac:dyDescent="0.2">
      <c r="A15" s="294">
        <v>4</v>
      </c>
      <c r="B15" s="295" t="s">
        <v>1939</v>
      </c>
      <c r="C15" s="296" t="s">
        <v>1940</v>
      </c>
      <c r="D15" s="297" t="s">
        <v>265</v>
      </c>
      <c r="E15" s="298">
        <v>1</v>
      </c>
      <c r="F15" s="298">
        <v>0</v>
      </c>
      <c r="G15" s="299">
        <f>E15*F15</f>
        <v>0</v>
      </c>
      <c r="H15" s="300">
        <v>0</v>
      </c>
      <c r="I15" s="301">
        <f>E15*H15</f>
        <v>0</v>
      </c>
      <c r="J15" s="300">
        <v>0</v>
      </c>
      <c r="K15" s="301">
        <f>E15*J15</f>
        <v>0</v>
      </c>
      <c r="O15" s="293">
        <v>2</v>
      </c>
      <c r="AA15" s="262">
        <v>1</v>
      </c>
      <c r="AB15" s="262">
        <v>9</v>
      </c>
      <c r="AC15" s="262">
        <v>9</v>
      </c>
      <c r="AZ15" s="262">
        <v>4</v>
      </c>
      <c r="BA15" s="262">
        <f>IF(AZ15=1,G15,0)</f>
        <v>0</v>
      </c>
      <c r="BB15" s="262">
        <f>IF(AZ15=2,G15,0)</f>
        <v>0</v>
      </c>
      <c r="BC15" s="262">
        <f>IF(AZ15=3,G15,0)</f>
        <v>0</v>
      </c>
      <c r="BD15" s="262">
        <f>IF(AZ15=4,G15,0)</f>
        <v>0</v>
      </c>
      <c r="BE15" s="262">
        <f>IF(AZ15=5,G15,0)</f>
        <v>0</v>
      </c>
      <c r="CA15" s="293">
        <v>1</v>
      </c>
      <c r="CB15" s="293">
        <v>9</v>
      </c>
    </row>
    <row r="16" spans="1:80" x14ac:dyDescent="0.2">
      <c r="A16" s="302"/>
      <c r="B16" s="303"/>
      <c r="C16" s="304" t="s">
        <v>1941</v>
      </c>
      <c r="D16" s="305"/>
      <c r="E16" s="305"/>
      <c r="F16" s="305"/>
      <c r="G16" s="306"/>
      <c r="I16" s="307"/>
      <c r="K16" s="307"/>
      <c r="L16" s="308" t="s">
        <v>1941</v>
      </c>
      <c r="O16" s="293">
        <v>3</v>
      </c>
    </row>
    <row r="17" spans="1:80" x14ac:dyDescent="0.2">
      <c r="A17" s="302"/>
      <c r="B17" s="309"/>
      <c r="C17" s="310" t="s">
        <v>98</v>
      </c>
      <c r="D17" s="311"/>
      <c r="E17" s="312">
        <v>1</v>
      </c>
      <c r="F17" s="313"/>
      <c r="G17" s="314"/>
      <c r="H17" s="315"/>
      <c r="I17" s="307"/>
      <c r="J17" s="316"/>
      <c r="K17" s="307"/>
      <c r="M17" s="308">
        <v>1</v>
      </c>
      <c r="O17" s="293"/>
    </row>
    <row r="18" spans="1:80" ht="22.5" x14ac:dyDescent="0.2">
      <c r="A18" s="294">
        <v>5</v>
      </c>
      <c r="B18" s="295" t="s">
        <v>1942</v>
      </c>
      <c r="C18" s="296" t="s">
        <v>1943</v>
      </c>
      <c r="D18" s="297" t="s">
        <v>265</v>
      </c>
      <c r="E18" s="298">
        <v>4</v>
      </c>
      <c r="F18" s="298">
        <v>0</v>
      </c>
      <c r="G18" s="299">
        <f>E18*F18</f>
        <v>0</v>
      </c>
      <c r="H18" s="300">
        <v>8.7000000000000001E-4</v>
      </c>
      <c r="I18" s="301">
        <f>E18*H18</f>
        <v>3.48E-3</v>
      </c>
      <c r="J18" s="300">
        <v>0</v>
      </c>
      <c r="K18" s="301">
        <f>E18*J18</f>
        <v>0</v>
      </c>
      <c r="O18" s="293">
        <v>2</v>
      </c>
      <c r="AA18" s="262">
        <v>1</v>
      </c>
      <c r="AB18" s="262">
        <v>9</v>
      </c>
      <c r="AC18" s="262">
        <v>9</v>
      </c>
      <c r="AZ18" s="262">
        <v>4</v>
      </c>
      <c r="BA18" s="262">
        <f>IF(AZ18=1,G18,0)</f>
        <v>0</v>
      </c>
      <c r="BB18" s="262">
        <f>IF(AZ18=2,G18,0)</f>
        <v>0</v>
      </c>
      <c r="BC18" s="262">
        <f>IF(AZ18=3,G18,0)</f>
        <v>0</v>
      </c>
      <c r="BD18" s="262">
        <f>IF(AZ18=4,G18,0)</f>
        <v>0</v>
      </c>
      <c r="BE18" s="262">
        <f>IF(AZ18=5,G18,0)</f>
        <v>0</v>
      </c>
      <c r="CA18" s="293">
        <v>1</v>
      </c>
      <c r="CB18" s="293">
        <v>9</v>
      </c>
    </row>
    <row r="19" spans="1:80" x14ac:dyDescent="0.2">
      <c r="A19" s="302"/>
      <c r="B19" s="309"/>
      <c r="C19" s="310" t="s">
        <v>309</v>
      </c>
      <c r="D19" s="311"/>
      <c r="E19" s="312">
        <v>4</v>
      </c>
      <c r="F19" s="313"/>
      <c r="G19" s="314"/>
      <c r="H19" s="315"/>
      <c r="I19" s="307"/>
      <c r="J19" s="316"/>
      <c r="K19" s="307"/>
      <c r="M19" s="308">
        <v>4</v>
      </c>
      <c r="O19" s="293"/>
    </row>
    <row r="20" spans="1:80" x14ac:dyDescent="0.2">
      <c r="A20" s="317"/>
      <c r="B20" s="318" t="s">
        <v>101</v>
      </c>
      <c r="C20" s="319" t="s">
        <v>301</v>
      </c>
      <c r="D20" s="320"/>
      <c r="E20" s="321"/>
      <c r="F20" s="322"/>
      <c r="G20" s="323">
        <f>SUM(G7:G19)</f>
        <v>0</v>
      </c>
      <c r="H20" s="324"/>
      <c r="I20" s="325">
        <f>SUM(I7:I19)</f>
        <v>4.9289999999999994E-2</v>
      </c>
      <c r="J20" s="324"/>
      <c r="K20" s="325">
        <f>SUM(K7:K19)</f>
        <v>0</v>
      </c>
      <c r="O20" s="293">
        <v>4</v>
      </c>
      <c r="BA20" s="326">
        <f>SUM(BA7:BA19)</f>
        <v>0</v>
      </c>
      <c r="BB20" s="326">
        <f>SUM(BB7:BB19)</f>
        <v>0</v>
      </c>
      <c r="BC20" s="326">
        <f>SUM(BC7:BC19)</f>
        <v>0</v>
      </c>
      <c r="BD20" s="326">
        <f>SUM(BD7:BD19)</f>
        <v>0</v>
      </c>
      <c r="BE20" s="326">
        <f>SUM(BE7:BE19)</f>
        <v>0</v>
      </c>
    </row>
    <row r="21" spans="1:80" x14ac:dyDescent="0.2">
      <c r="E21" s="262"/>
    </row>
    <row r="22" spans="1:80" x14ac:dyDescent="0.2">
      <c r="E22" s="262"/>
    </row>
    <row r="23" spans="1:80" x14ac:dyDescent="0.2">
      <c r="E23" s="262"/>
    </row>
    <row r="24" spans="1:80" x14ac:dyDescent="0.2">
      <c r="E24" s="262"/>
    </row>
    <row r="25" spans="1:80" x14ac:dyDescent="0.2">
      <c r="E25" s="262"/>
    </row>
    <row r="26" spans="1:80" x14ac:dyDescent="0.2">
      <c r="E26" s="262"/>
    </row>
    <row r="27" spans="1:80" x14ac:dyDescent="0.2">
      <c r="E27" s="262"/>
    </row>
    <row r="28" spans="1:80" x14ac:dyDescent="0.2">
      <c r="E28" s="262"/>
    </row>
    <row r="29" spans="1:80" x14ac:dyDescent="0.2">
      <c r="E29" s="262"/>
    </row>
    <row r="30" spans="1:80" x14ac:dyDescent="0.2">
      <c r="E30" s="262"/>
    </row>
    <row r="31" spans="1:80" x14ac:dyDescent="0.2">
      <c r="E31" s="262"/>
    </row>
    <row r="32" spans="1:80" x14ac:dyDescent="0.2">
      <c r="E32" s="262"/>
    </row>
    <row r="33" spans="1:7" x14ac:dyDescent="0.2">
      <c r="E33" s="262"/>
    </row>
    <row r="34" spans="1:7" x14ac:dyDescent="0.2">
      <c r="E34" s="262"/>
    </row>
    <row r="35" spans="1:7" x14ac:dyDescent="0.2">
      <c r="E35" s="262"/>
    </row>
    <row r="36" spans="1:7" x14ac:dyDescent="0.2">
      <c r="E36" s="262"/>
    </row>
    <row r="37" spans="1:7" x14ac:dyDescent="0.2">
      <c r="E37" s="262"/>
    </row>
    <row r="38" spans="1:7" x14ac:dyDescent="0.2">
      <c r="E38" s="262"/>
    </row>
    <row r="39" spans="1:7" x14ac:dyDescent="0.2">
      <c r="E39" s="262"/>
    </row>
    <row r="40" spans="1:7" x14ac:dyDescent="0.2">
      <c r="E40" s="262"/>
    </row>
    <row r="41" spans="1:7" x14ac:dyDescent="0.2">
      <c r="E41" s="262"/>
    </row>
    <row r="42" spans="1:7" x14ac:dyDescent="0.2">
      <c r="E42" s="262"/>
    </row>
    <row r="43" spans="1:7" x14ac:dyDescent="0.2">
      <c r="E43" s="262"/>
    </row>
    <row r="44" spans="1:7" x14ac:dyDescent="0.2">
      <c r="A44" s="316"/>
      <c r="B44" s="316"/>
      <c r="C44" s="316"/>
      <c r="D44" s="316"/>
      <c r="E44" s="316"/>
      <c r="F44" s="316"/>
      <c r="G44" s="316"/>
    </row>
    <row r="45" spans="1:7" x14ac:dyDescent="0.2">
      <c r="A45" s="316"/>
      <c r="B45" s="316"/>
      <c r="C45" s="316"/>
      <c r="D45" s="316"/>
      <c r="E45" s="316"/>
      <c r="F45" s="316"/>
      <c r="G45" s="316"/>
    </row>
    <row r="46" spans="1:7" x14ac:dyDescent="0.2">
      <c r="A46" s="316"/>
      <c r="B46" s="316"/>
      <c r="C46" s="316"/>
      <c r="D46" s="316"/>
      <c r="E46" s="316"/>
      <c r="F46" s="316"/>
      <c r="G46" s="316"/>
    </row>
    <row r="47" spans="1:7" x14ac:dyDescent="0.2">
      <c r="A47" s="316"/>
      <c r="B47" s="316"/>
      <c r="C47" s="316"/>
      <c r="D47" s="316"/>
      <c r="E47" s="316"/>
      <c r="F47" s="316"/>
      <c r="G47" s="316"/>
    </row>
    <row r="48" spans="1:7" x14ac:dyDescent="0.2">
      <c r="E48" s="262"/>
    </row>
    <row r="49" spans="5:5" x14ac:dyDescent="0.2">
      <c r="E49" s="262"/>
    </row>
    <row r="50" spans="5:5" x14ac:dyDescent="0.2">
      <c r="E50" s="262"/>
    </row>
    <row r="51" spans="5:5" x14ac:dyDescent="0.2">
      <c r="E51" s="262"/>
    </row>
    <row r="52" spans="5:5" x14ac:dyDescent="0.2">
      <c r="E52" s="262"/>
    </row>
    <row r="53" spans="5:5" x14ac:dyDescent="0.2">
      <c r="E53" s="262"/>
    </row>
    <row r="54" spans="5:5" x14ac:dyDescent="0.2">
      <c r="E54" s="262"/>
    </row>
    <row r="55" spans="5:5" x14ac:dyDescent="0.2">
      <c r="E55" s="262"/>
    </row>
    <row r="56" spans="5:5" x14ac:dyDescent="0.2">
      <c r="E56" s="262"/>
    </row>
    <row r="57" spans="5:5" x14ac:dyDescent="0.2">
      <c r="E57" s="262"/>
    </row>
    <row r="58" spans="5:5" x14ac:dyDescent="0.2">
      <c r="E58" s="262"/>
    </row>
    <row r="59" spans="5:5" x14ac:dyDescent="0.2">
      <c r="E59" s="262"/>
    </row>
    <row r="60" spans="5:5" x14ac:dyDescent="0.2">
      <c r="E60" s="262"/>
    </row>
    <row r="61" spans="5:5" x14ac:dyDescent="0.2">
      <c r="E61" s="262"/>
    </row>
    <row r="62" spans="5:5" x14ac:dyDescent="0.2">
      <c r="E62" s="262"/>
    </row>
    <row r="63" spans="5:5" x14ac:dyDescent="0.2">
      <c r="E63" s="262"/>
    </row>
    <row r="64" spans="5:5" x14ac:dyDescent="0.2">
      <c r="E64" s="262"/>
    </row>
    <row r="65" spans="1:7" x14ac:dyDescent="0.2">
      <c r="E65" s="262"/>
    </row>
    <row r="66" spans="1:7" x14ac:dyDescent="0.2">
      <c r="E66" s="262"/>
    </row>
    <row r="67" spans="1:7" x14ac:dyDescent="0.2">
      <c r="E67" s="262"/>
    </row>
    <row r="68" spans="1:7" x14ac:dyDescent="0.2">
      <c r="E68" s="262"/>
    </row>
    <row r="69" spans="1:7" x14ac:dyDescent="0.2">
      <c r="E69" s="262"/>
    </row>
    <row r="70" spans="1:7" x14ac:dyDescent="0.2">
      <c r="E70" s="262"/>
    </row>
    <row r="71" spans="1:7" x14ac:dyDescent="0.2">
      <c r="E71" s="262"/>
    </row>
    <row r="72" spans="1:7" x14ac:dyDescent="0.2">
      <c r="E72" s="262"/>
    </row>
    <row r="73" spans="1:7" x14ac:dyDescent="0.2">
      <c r="E73" s="262"/>
    </row>
    <row r="74" spans="1:7" x14ac:dyDescent="0.2">
      <c r="E74" s="262"/>
    </row>
    <row r="75" spans="1:7" x14ac:dyDescent="0.2">
      <c r="E75" s="262"/>
    </row>
    <row r="76" spans="1:7" x14ac:dyDescent="0.2">
      <c r="E76" s="262"/>
    </row>
    <row r="77" spans="1:7" x14ac:dyDescent="0.2">
      <c r="E77" s="262"/>
    </row>
    <row r="78" spans="1:7" x14ac:dyDescent="0.2">
      <c r="E78" s="262"/>
    </row>
    <row r="79" spans="1:7" x14ac:dyDescent="0.2">
      <c r="A79" s="327"/>
      <c r="B79" s="327"/>
    </row>
    <row r="80" spans="1:7" x14ac:dyDescent="0.2">
      <c r="A80" s="316"/>
      <c r="B80" s="316"/>
      <c r="C80" s="328"/>
      <c r="D80" s="328"/>
      <c r="E80" s="329"/>
      <c r="F80" s="328"/>
      <c r="G80" s="330"/>
    </row>
    <row r="81" spans="1:7" x14ac:dyDescent="0.2">
      <c r="A81" s="331"/>
      <c r="B81" s="331"/>
      <c r="C81" s="316"/>
      <c r="D81" s="316"/>
      <c r="E81" s="332"/>
      <c r="F81" s="316"/>
      <c r="G81" s="316"/>
    </row>
    <row r="82" spans="1:7" x14ac:dyDescent="0.2">
      <c r="A82" s="316"/>
      <c r="B82" s="316"/>
      <c r="C82" s="316"/>
      <c r="D82" s="316"/>
      <c r="E82" s="332"/>
      <c r="F82" s="316"/>
      <c r="G82" s="316"/>
    </row>
    <row r="83" spans="1:7" x14ac:dyDescent="0.2">
      <c r="A83" s="316"/>
      <c r="B83" s="316"/>
      <c r="C83" s="316"/>
      <c r="D83" s="316"/>
      <c r="E83" s="332"/>
      <c r="F83" s="316"/>
      <c r="G83" s="316"/>
    </row>
    <row r="84" spans="1:7" x14ac:dyDescent="0.2">
      <c r="A84" s="316"/>
      <c r="B84" s="316"/>
      <c r="C84" s="316"/>
      <c r="D84" s="316"/>
      <c r="E84" s="332"/>
      <c r="F84" s="316"/>
      <c r="G84" s="316"/>
    </row>
    <row r="85" spans="1:7" x14ac:dyDescent="0.2">
      <c r="A85" s="316"/>
      <c r="B85" s="316"/>
      <c r="C85" s="316"/>
      <c r="D85" s="316"/>
      <c r="E85" s="332"/>
      <c r="F85" s="316"/>
      <c r="G85" s="316"/>
    </row>
    <row r="86" spans="1:7" x14ac:dyDescent="0.2">
      <c r="A86" s="316"/>
      <c r="B86" s="316"/>
      <c r="C86" s="316"/>
      <c r="D86" s="316"/>
      <c r="E86" s="332"/>
      <c r="F86" s="316"/>
      <c r="G86" s="316"/>
    </row>
    <row r="87" spans="1:7" x14ac:dyDescent="0.2">
      <c r="A87" s="316"/>
      <c r="B87" s="316"/>
      <c r="C87" s="316"/>
      <c r="D87" s="316"/>
      <c r="E87" s="332"/>
      <c r="F87" s="316"/>
      <c r="G87" s="316"/>
    </row>
    <row r="88" spans="1:7" x14ac:dyDescent="0.2">
      <c r="A88" s="316"/>
      <c r="B88" s="316"/>
      <c r="C88" s="316"/>
      <c r="D88" s="316"/>
      <c r="E88" s="332"/>
      <c r="F88" s="316"/>
      <c r="G88" s="316"/>
    </row>
    <row r="89" spans="1:7" x14ac:dyDescent="0.2">
      <c r="A89" s="316"/>
      <c r="B89" s="316"/>
      <c r="C89" s="316"/>
      <c r="D89" s="316"/>
      <c r="E89" s="332"/>
      <c r="F89" s="316"/>
      <c r="G89" s="316"/>
    </row>
    <row r="90" spans="1:7" x14ac:dyDescent="0.2">
      <c r="A90" s="316"/>
      <c r="B90" s="316"/>
      <c r="C90" s="316"/>
      <c r="D90" s="316"/>
      <c r="E90" s="332"/>
      <c r="F90" s="316"/>
      <c r="G90" s="316"/>
    </row>
    <row r="91" spans="1:7" x14ac:dyDescent="0.2">
      <c r="A91" s="316"/>
      <c r="B91" s="316"/>
      <c r="C91" s="316"/>
      <c r="D91" s="316"/>
      <c r="E91" s="332"/>
      <c r="F91" s="316"/>
      <c r="G91" s="316"/>
    </row>
    <row r="92" spans="1:7" x14ac:dyDescent="0.2">
      <c r="A92" s="316"/>
      <c r="B92" s="316"/>
      <c r="C92" s="316"/>
      <c r="D92" s="316"/>
      <c r="E92" s="332"/>
      <c r="F92" s="316"/>
      <c r="G92" s="316"/>
    </row>
    <row r="93" spans="1:7" x14ac:dyDescent="0.2">
      <c r="A93" s="316"/>
      <c r="B93" s="316"/>
      <c r="C93" s="316"/>
      <c r="D93" s="316"/>
      <c r="E93" s="332"/>
      <c r="F93" s="316"/>
      <c r="G93" s="316"/>
    </row>
  </sheetData>
  <mergeCells count="11">
    <mergeCell ref="C16:G16"/>
    <mergeCell ref="C17:D17"/>
    <mergeCell ref="C19:D19"/>
    <mergeCell ref="A1:G1"/>
    <mergeCell ref="A3:B3"/>
    <mergeCell ref="A4:B4"/>
    <mergeCell ref="E4:G4"/>
    <mergeCell ref="C9:D9"/>
    <mergeCell ref="C11:G11"/>
    <mergeCell ref="C12:D12"/>
    <mergeCell ref="C14:D14"/>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1"/>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1948</v>
      </c>
      <c r="D2" s="106" t="s">
        <v>1949</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1945</v>
      </c>
      <c r="B5" s="119"/>
      <c r="C5" s="120" t="s">
        <v>1946</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'S06 06-01 Rek'!E11</f>
        <v>0</v>
      </c>
      <c r="D15" s="161" t="str">
        <f>'S06 06-01 Rek'!A16</f>
        <v>Ztížené výrobní podmínky</v>
      </c>
      <c r="E15" s="162"/>
      <c r="F15" s="163"/>
      <c r="G15" s="160">
        <f>'S06 06-01 Rek'!I16</f>
        <v>0</v>
      </c>
    </row>
    <row r="16" spans="1:57" ht="15.95" customHeight="1" x14ac:dyDescent="0.2">
      <c r="A16" s="158" t="s">
        <v>52</v>
      </c>
      <c r="B16" s="159" t="s">
        <v>53</v>
      </c>
      <c r="C16" s="160">
        <f>'S06 06-01 Rek'!F11</f>
        <v>0</v>
      </c>
      <c r="D16" s="110" t="str">
        <f>'S06 06-01 Rek'!A17</f>
        <v>Oborová přirážka</v>
      </c>
      <c r="E16" s="164"/>
      <c r="F16" s="165"/>
      <c r="G16" s="160">
        <f>'S06 06-01 Rek'!I17</f>
        <v>0</v>
      </c>
    </row>
    <row r="17" spans="1:7" ht="15.95" customHeight="1" x14ac:dyDescent="0.2">
      <c r="A17" s="158" t="s">
        <v>54</v>
      </c>
      <c r="B17" s="159" t="s">
        <v>55</v>
      </c>
      <c r="C17" s="160">
        <f>'S06 06-01 Rek'!H11</f>
        <v>0</v>
      </c>
      <c r="D17" s="110" t="str">
        <f>'S06 06-01 Rek'!A18</f>
        <v>Přesun stavebních kapacit</v>
      </c>
      <c r="E17" s="164"/>
      <c r="F17" s="165"/>
      <c r="G17" s="160">
        <f>'S06 06-01 Rek'!I18</f>
        <v>0</v>
      </c>
    </row>
    <row r="18" spans="1:7" ht="15.95" customHeight="1" x14ac:dyDescent="0.2">
      <c r="A18" s="166" t="s">
        <v>56</v>
      </c>
      <c r="B18" s="167" t="s">
        <v>57</v>
      </c>
      <c r="C18" s="160">
        <f>'S06 06-01 Rek'!G11</f>
        <v>0</v>
      </c>
      <c r="D18" s="110" t="str">
        <f>'S06 06-01 Rek'!A19</f>
        <v>Mimostaveništní doprava</v>
      </c>
      <c r="E18" s="164"/>
      <c r="F18" s="165"/>
      <c r="G18" s="160">
        <f>'S06 06-01 Rek'!I19</f>
        <v>0</v>
      </c>
    </row>
    <row r="19" spans="1:7" ht="15.95" customHeight="1" x14ac:dyDescent="0.2">
      <c r="A19" s="168" t="s">
        <v>58</v>
      </c>
      <c r="B19" s="159"/>
      <c r="C19" s="160">
        <f>SUM(C15:C18)</f>
        <v>0</v>
      </c>
      <c r="D19" s="110" t="str">
        <f>'S06 06-01 Rek'!A20</f>
        <v>Zařízení staveniště</v>
      </c>
      <c r="E19" s="164"/>
      <c r="F19" s="165"/>
      <c r="G19" s="160">
        <f>'S06 06-01 Rek'!I20</f>
        <v>0</v>
      </c>
    </row>
    <row r="20" spans="1:7" ht="15.95" customHeight="1" x14ac:dyDescent="0.2">
      <c r="A20" s="168"/>
      <c r="B20" s="159"/>
      <c r="C20" s="160"/>
      <c r="D20" s="110" t="str">
        <f>'S06 06-01 Rek'!A21</f>
        <v>Provoz investora</v>
      </c>
      <c r="E20" s="164"/>
      <c r="F20" s="165"/>
      <c r="G20" s="160">
        <f>'S06 06-01 Rek'!I21</f>
        <v>0</v>
      </c>
    </row>
    <row r="21" spans="1:7" ht="15.95" customHeight="1" x14ac:dyDescent="0.2">
      <c r="A21" s="168" t="s">
        <v>29</v>
      </c>
      <c r="B21" s="159"/>
      <c r="C21" s="160">
        <f>'S06 06-01 Rek'!I11</f>
        <v>0</v>
      </c>
      <c r="D21" s="110" t="str">
        <f>'S06 06-01 Rek'!A22</f>
        <v>Kompletační činnost (IČD)</v>
      </c>
      <c r="E21" s="164"/>
      <c r="F21" s="165"/>
      <c r="G21" s="160">
        <f>'S06 06-01 Rek'!I22</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'S06 06-01 Rek'!H24</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2"/>
  <dimension ref="A1:BE75"/>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1948</v>
      </c>
      <c r="I1" s="213"/>
    </row>
    <row r="2" spans="1:57" ht="13.5" thickBot="1" x14ac:dyDescent="0.25">
      <c r="A2" s="214" t="s">
        <v>76</v>
      </c>
      <c r="B2" s="215"/>
      <c r="C2" s="216" t="s">
        <v>1947</v>
      </c>
      <c r="D2" s="217"/>
      <c r="E2" s="218"/>
      <c r="F2" s="217"/>
      <c r="G2" s="219" t="s">
        <v>1949</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'S06 06-01 Pol'!B7</f>
        <v>1</v>
      </c>
      <c r="B7" s="70" t="str">
        <f>'S06 06-01 Pol'!C7</f>
        <v>Zemní práce</v>
      </c>
      <c r="D7" s="231"/>
      <c r="E7" s="334">
        <f>'S06 06-01 Pol'!BA19</f>
        <v>0</v>
      </c>
      <c r="F7" s="335">
        <f>'S06 06-01 Pol'!BB19</f>
        <v>0</v>
      </c>
      <c r="G7" s="335">
        <f>'S06 06-01 Pol'!BC19</f>
        <v>0</v>
      </c>
      <c r="H7" s="335">
        <f>'S06 06-01 Pol'!BD19</f>
        <v>0</v>
      </c>
      <c r="I7" s="336">
        <f>'S06 06-01 Pol'!BE19</f>
        <v>0</v>
      </c>
    </row>
    <row r="8" spans="1:57" s="138" customFormat="1" x14ac:dyDescent="0.2">
      <c r="A8" s="333" t="str">
        <f>'S06 06-01 Pol'!B20</f>
        <v>2</v>
      </c>
      <c r="B8" s="70" t="str">
        <f>'S06 06-01 Pol'!C20</f>
        <v>Základy a zvláštní zakládání</v>
      </c>
      <c r="D8" s="231"/>
      <c r="E8" s="334">
        <f>'S06 06-01 Pol'!BA25</f>
        <v>0</v>
      </c>
      <c r="F8" s="335">
        <f>'S06 06-01 Pol'!BB25</f>
        <v>0</v>
      </c>
      <c r="G8" s="335">
        <f>'S06 06-01 Pol'!BC25</f>
        <v>0</v>
      </c>
      <c r="H8" s="335">
        <f>'S06 06-01 Pol'!BD25</f>
        <v>0</v>
      </c>
      <c r="I8" s="336">
        <f>'S06 06-01 Pol'!BE25</f>
        <v>0</v>
      </c>
    </row>
    <row r="9" spans="1:57" s="138" customFormat="1" x14ac:dyDescent="0.2">
      <c r="A9" s="333" t="str">
        <f>'S06 06-01 Pol'!B26</f>
        <v>99</v>
      </c>
      <c r="B9" s="70" t="str">
        <f>'S06 06-01 Pol'!C26</f>
        <v>Staveništní přesun hmot</v>
      </c>
      <c r="D9" s="231"/>
      <c r="E9" s="334">
        <f>'S06 06-01 Pol'!BA28</f>
        <v>0</v>
      </c>
      <c r="F9" s="335">
        <f>'S06 06-01 Pol'!BB28</f>
        <v>0</v>
      </c>
      <c r="G9" s="335">
        <f>'S06 06-01 Pol'!BC28</f>
        <v>0</v>
      </c>
      <c r="H9" s="335">
        <f>'S06 06-01 Pol'!BD28</f>
        <v>0</v>
      </c>
      <c r="I9" s="336">
        <f>'S06 06-01 Pol'!BE28</f>
        <v>0</v>
      </c>
    </row>
    <row r="10" spans="1:57" s="138" customFormat="1" ht="13.5" thickBot="1" x14ac:dyDescent="0.25">
      <c r="A10" s="333" t="str">
        <f>'S06 06-01 Pol'!B29</f>
        <v>767</v>
      </c>
      <c r="B10" s="70" t="str">
        <f>'S06 06-01 Pol'!C29</f>
        <v>Konstrukce zámečnické</v>
      </c>
      <c r="D10" s="231"/>
      <c r="E10" s="334">
        <f>'S06 06-01 Pol'!BA69</f>
        <v>0</v>
      </c>
      <c r="F10" s="335">
        <f>'S06 06-01 Pol'!BB69</f>
        <v>0</v>
      </c>
      <c r="G10" s="335">
        <f>'S06 06-01 Pol'!BC69</f>
        <v>0</v>
      </c>
      <c r="H10" s="335">
        <f>'S06 06-01 Pol'!BD69</f>
        <v>0</v>
      </c>
      <c r="I10" s="336">
        <f>'S06 06-01 Pol'!BE69</f>
        <v>0</v>
      </c>
    </row>
    <row r="11" spans="1:57" s="14" customFormat="1" ht="13.5" thickBot="1" x14ac:dyDescent="0.25">
      <c r="A11" s="232"/>
      <c r="B11" s="233" t="s">
        <v>79</v>
      </c>
      <c r="C11" s="233"/>
      <c r="D11" s="234"/>
      <c r="E11" s="235">
        <f>SUM(E7:E10)</f>
        <v>0</v>
      </c>
      <c r="F11" s="236">
        <f>SUM(F7:F10)</f>
        <v>0</v>
      </c>
      <c r="G11" s="236">
        <f>SUM(G7:G10)</f>
        <v>0</v>
      </c>
      <c r="H11" s="236">
        <f>SUM(H7:H10)</f>
        <v>0</v>
      </c>
      <c r="I11" s="237">
        <f>SUM(I7:I10)</f>
        <v>0</v>
      </c>
    </row>
    <row r="12" spans="1:57" x14ac:dyDescent="0.2">
      <c r="A12" s="138"/>
      <c r="B12" s="138"/>
      <c r="C12" s="138"/>
      <c r="D12" s="138"/>
      <c r="E12" s="138"/>
      <c r="F12" s="138"/>
      <c r="G12" s="138"/>
      <c r="H12" s="138"/>
      <c r="I12" s="138"/>
    </row>
    <row r="13" spans="1:57" ht="19.5" customHeight="1" x14ac:dyDescent="0.25">
      <c r="A13" s="223" t="s">
        <v>80</v>
      </c>
      <c r="B13" s="223"/>
      <c r="C13" s="223"/>
      <c r="D13" s="223"/>
      <c r="E13" s="223"/>
      <c r="F13" s="223"/>
      <c r="G13" s="238"/>
      <c r="H13" s="223"/>
      <c r="I13" s="223"/>
      <c r="BA13" s="144"/>
      <c r="BB13" s="144"/>
      <c r="BC13" s="144"/>
      <c r="BD13" s="144"/>
      <c r="BE13" s="144"/>
    </row>
    <row r="14" spans="1:57" ht="13.5" thickBot="1" x14ac:dyDescent="0.25"/>
    <row r="15" spans="1:57" x14ac:dyDescent="0.2">
      <c r="A15" s="176" t="s">
        <v>81</v>
      </c>
      <c r="B15" s="177"/>
      <c r="C15" s="177"/>
      <c r="D15" s="239"/>
      <c r="E15" s="240" t="s">
        <v>82</v>
      </c>
      <c r="F15" s="241" t="s">
        <v>12</v>
      </c>
      <c r="G15" s="242" t="s">
        <v>83</v>
      </c>
      <c r="H15" s="243"/>
      <c r="I15" s="244" t="s">
        <v>82</v>
      </c>
    </row>
    <row r="16" spans="1:57" x14ac:dyDescent="0.2">
      <c r="A16" s="168" t="s">
        <v>145</v>
      </c>
      <c r="B16" s="159"/>
      <c r="C16" s="159"/>
      <c r="D16" s="245"/>
      <c r="E16" s="246"/>
      <c r="F16" s="247"/>
      <c r="G16" s="248">
        <v>0</v>
      </c>
      <c r="H16" s="249"/>
      <c r="I16" s="250">
        <f>E16+F16*G16/100</f>
        <v>0</v>
      </c>
      <c r="BA16" s="1">
        <v>0</v>
      </c>
    </row>
    <row r="17" spans="1:53" x14ac:dyDescent="0.2">
      <c r="A17" s="168" t="s">
        <v>146</v>
      </c>
      <c r="B17" s="159"/>
      <c r="C17" s="159"/>
      <c r="D17" s="245"/>
      <c r="E17" s="246"/>
      <c r="F17" s="247"/>
      <c r="G17" s="248">
        <v>0</v>
      </c>
      <c r="H17" s="249"/>
      <c r="I17" s="250">
        <f>E17+F17*G17/100</f>
        <v>0</v>
      </c>
      <c r="BA17" s="1">
        <v>0</v>
      </c>
    </row>
    <row r="18" spans="1:53" x14ac:dyDescent="0.2">
      <c r="A18" s="168" t="s">
        <v>147</v>
      </c>
      <c r="B18" s="159"/>
      <c r="C18" s="159"/>
      <c r="D18" s="245"/>
      <c r="E18" s="246"/>
      <c r="F18" s="247"/>
      <c r="G18" s="248">
        <v>0</v>
      </c>
      <c r="H18" s="249"/>
      <c r="I18" s="250">
        <f>E18+F18*G18/100</f>
        <v>0</v>
      </c>
      <c r="BA18" s="1">
        <v>0</v>
      </c>
    </row>
    <row r="19" spans="1:53" x14ac:dyDescent="0.2">
      <c r="A19" s="168" t="s">
        <v>148</v>
      </c>
      <c r="B19" s="159"/>
      <c r="C19" s="159"/>
      <c r="D19" s="245"/>
      <c r="E19" s="246"/>
      <c r="F19" s="247"/>
      <c r="G19" s="248">
        <v>0</v>
      </c>
      <c r="H19" s="249"/>
      <c r="I19" s="250">
        <f>E19+F19*G19/100</f>
        <v>0</v>
      </c>
      <c r="BA19" s="1">
        <v>0</v>
      </c>
    </row>
    <row r="20" spans="1:53" x14ac:dyDescent="0.2">
      <c r="A20" s="168" t="s">
        <v>149</v>
      </c>
      <c r="B20" s="159"/>
      <c r="C20" s="159"/>
      <c r="D20" s="245"/>
      <c r="E20" s="246"/>
      <c r="F20" s="247"/>
      <c r="G20" s="248">
        <v>0</v>
      </c>
      <c r="H20" s="249"/>
      <c r="I20" s="250">
        <f>E20+F20*G20/100</f>
        <v>0</v>
      </c>
      <c r="BA20" s="1">
        <v>1</v>
      </c>
    </row>
    <row r="21" spans="1:53" x14ac:dyDescent="0.2">
      <c r="A21" s="168" t="s">
        <v>150</v>
      </c>
      <c r="B21" s="159"/>
      <c r="C21" s="159"/>
      <c r="D21" s="245"/>
      <c r="E21" s="246"/>
      <c r="F21" s="247"/>
      <c r="G21" s="248">
        <v>0</v>
      </c>
      <c r="H21" s="249"/>
      <c r="I21" s="250">
        <f>E21+F21*G21/100</f>
        <v>0</v>
      </c>
      <c r="BA21" s="1">
        <v>1</v>
      </c>
    </row>
    <row r="22" spans="1:53" x14ac:dyDescent="0.2">
      <c r="A22" s="168" t="s">
        <v>151</v>
      </c>
      <c r="B22" s="159"/>
      <c r="C22" s="159"/>
      <c r="D22" s="245"/>
      <c r="E22" s="246"/>
      <c r="F22" s="247"/>
      <c r="G22" s="248">
        <v>0</v>
      </c>
      <c r="H22" s="249"/>
      <c r="I22" s="250">
        <f>E22+F22*G22/100</f>
        <v>0</v>
      </c>
      <c r="BA22" s="1">
        <v>2</v>
      </c>
    </row>
    <row r="23" spans="1:53" x14ac:dyDescent="0.2">
      <c r="A23" s="168" t="s">
        <v>152</v>
      </c>
      <c r="B23" s="159"/>
      <c r="C23" s="159"/>
      <c r="D23" s="245"/>
      <c r="E23" s="246"/>
      <c r="F23" s="247"/>
      <c r="G23" s="248">
        <v>0</v>
      </c>
      <c r="H23" s="249"/>
      <c r="I23" s="250">
        <f>E23+F23*G23/100</f>
        <v>0</v>
      </c>
      <c r="BA23" s="1">
        <v>2</v>
      </c>
    </row>
    <row r="24" spans="1:53" ht="13.5" thickBot="1" x14ac:dyDescent="0.25">
      <c r="A24" s="251"/>
      <c r="B24" s="252" t="s">
        <v>84</v>
      </c>
      <c r="C24" s="253"/>
      <c r="D24" s="254"/>
      <c r="E24" s="255"/>
      <c r="F24" s="256"/>
      <c r="G24" s="256"/>
      <c r="H24" s="257">
        <f>SUM(I16:I23)</f>
        <v>0</v>
      </c>
      <c r="I24" s="258"/>
    </row>
    <row r="26" spans="1:53" x14ac:dyDescent="0.2">
      <c r="B26" s="14"/>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sheetData>
  <mergeCells count="4">
    <mergeCell ref="A1:B1"/>
    <mergeCell ref="A2:B2"/>
    <mergeCell ref="G2:I2"/>
    <mergeCell ref="H24:I24"/>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3"/>
  <dimension ref="A1:CB142"/>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'S06 06-01 Rek'!H1</f>
        <v>06-01</v>
      </c>
      <c r="G3" s="269"/>
    </row>
    <row r="4" spans="1:80" ht="13.5" thickBot="1" x14ac:dyDescent="0.25">
      <c r="A4" s="270" t="s">
        <v>76</v>
      </c>
      <c r="B4" s="215"/>
      <c r="C4" s="216" t="s">
        <v>1947</v>
      </c>
      <c r="D4" s="271"/>
      <c r="E4" s="272" t="str">
        <f>'S06 06-01 Rek'!G2</f>
        <v>Oplocení SO 6</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379</v>
      </c>
      <c r="C8" s="296" t="s">
        <v>380</v>
      </c>
      <c r="D8" s="297" t="s">
        <v>233</v>
      </c>
      <c r="E8" s="298">
        <v>11.52</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1950</v>
      </c>
      <c r="D9" s="311"/>
      <c r="E9" s="312">
        <v>11.52</v>
      </c>
      <c r="F9" s="313"/>
      <c r="G9" s="314"/>
      <c r="H9" s="315"/>
      <c r="I9" s="307"/>
      <c r="J9" s="316"/>
      <c r="K9" s="307"/>
      <c r="M9" s="308" t="s">
        <v>1950</v>
      </c>
      <c r="O9" s="293"/>
    </row>
    <row r="10" spans="1:80" x14ac:dyDescent="0.2">
      <c r="A10" s="294">
        <v>2</v>
      </c>
      <c r="B10" s="295" t="s">
        <v>764</v>
      </c>
      <c r="C10" s="296" t="s">
        <v>765</v>
      </c>
      <c r="D10" s="297" t="s">
        <v>233</v>
      </c>
      <c r="E10" s="298">
        <v>11.52</v>
      </c>
      <c r="F10" s="298">
        <v>0</v>
      </c>
      <c r="G10" s="299">
        <f>E10*F10</f>
        <v>0</v>
      </c>
      <c r="H10" s="300">
        <v>0</v>
      </c>
      <c r="I10" s="301">
        <f>E10*H10</f>
        <v>0</v>
      </c>
      <c r="J10" s="300">
        <v>0</v>
      </c>
      <c r="K10" s="301">
        <f>E10*J10</f>
        <v>0</v>
      </c>
      <c r="O10" s="293">
        <v>2</v>
      </c>
      <c r="AA10" s="262">
        <v>1</v>
      </c>
      <c r="AB10" s="262">
        <v>1</v>
      </c>
      <c r="AC10" s="262">
        <v>1</v>
      </c>
      <c r="AZ10" s="262">
        <v>1</v>
      </c>
      <c r="BA10" s="262">
        <f>IF(AZ10=1,G10,0)</f>
        <v>0</v>
      </c>
      <c r="BB10" s="262">
        <f>IF(AZ10=2,G10,0)</f>
        <v>0</v>
      </c>
      <c r="BC10" s="262">
        <f>IF(AZ10=3,G10,0)</f>
        <v>0</v>
      </c>
      <c r="BD10" s="262">
        <f>IF(AZ10=4,G10,0)</f>
        <v>0</v>
      </c>
      <c r="BE10" s="262">
        <f>IF(AZ10=5,G10,0)</f>
        <v>0</v>
      </c>
      <c r="CA10" s="293">
        <v>1</v>
      </c>
      <c r="CB10" s="293">
        <v>1</v>
      </c>
    </row>
    <row r="11" spans="1:80" x14ac:dyDescent="0.2">
      <c r="A11" s="302"/>
      <c r="B11" s="303"/>
      <c r="C11" s="304" t="s">
        <v>1951</v>
      </c>
      <c r="D11" s="305"/>
      <c r="E11" s="305"/>
      <c r="F11" s="305"/>
      <c r="G11" s="306"/>
      <c r="I11" s="307"/>
      <c r="K11" s="307"/>
      <c r="L11" s="308" t="s">
        <v>1951</v>
      </c>
      <c r="O11" s="293">
        <v>3</v>
      </c>
    </row>
    <row r="12" spans="1:80" x14ac:dyDescent="0.2">
      <c r="A12" s="302"/>
      <c r="B12" s="309"/>
      <c r="C12" s="310" t="s">
        <v>1950</v>
      </c>
      <c r="D12" s="311"/>
      <c r="E12" s="312">
        <v>11.52</v>
      </c>
      <c r="F12" s="313"/>
      <c r="G12" s="314"/>
      <c r="H12" s="315"/>
      <c r="I12" s="307"/>
      <c r="J12" s="316"/>
      <c r="K12" s="307"/>
      <c r="M12" s="308" t="s">
        <v>1950</v>
      </c>
      <c r="O12" s="293"/>
    </row>
    <row r="13" spans="1:80" x14ac:dyDescent="0.2">
      <c r="A13" s="294">
        <v>3</v>
      </c>
      <c r="B13" s="295" t="s">
        <v>387</v>
      </c>
      <c r="C13" s="296" t="s">
        <v>388</v>
      </c>
      <c r="D13" s="297" t="s">
        <v>233</v>
      </c>
      <c r="E13" s="298">
        <v>11.52</v>
      </c>
      <c r="F13" s="298">
        <v>0</v>
      </c>
      <c r="G13" s="299">
        <f>E13*F13</f>
        <v>0</v>
      </c>
      <c r="H13" s="300">
        <v>0</v>
      </c>
      <c r="I13" s="301">
        <f>E13*H13</f>
        <v>0</v>
      </c>
      <c r="J13" s="300">
        <v>0</v>
      </c>
      <c r="K13" s="301">
        <f>E13*J13</f>
        <v>0</v>
      </c>
      <c r="O13" s="293">
        <v>2</v>
      </c>
      <c r="AA13" s="262">
        <v>1</v>
      </c>
      <c r="AB13" s="262">
        <v>1</v>
      </c>
      <c r="AC13" s="262">
        <v>1</v>
      </c>
      <c r="AZ13" s="262">
        <v>1</v>
      </c>
      <c r="BA13" s="262">
        <f>IF(AZ13=1,G13,0)</f>
        <v>0</v>
      </c>
      <c r="BB13" s="262">
        <f>IF(AZ13=2,G13,0)</f>
        <v>0</v>
      </c>
      <c r="BC13" s="262">
        <f>IF(AZ13=3,G13,0)</f>
        <v>0</v>
      </c>
      <c r="BD13" s="262">
        <f>IF(AZ13=4,G13,0)</f>
        <v>0</v>
      </c>
      <c r="BE13" s="262">
        <f>IF(AZ13=5,G13,0)</f>
        <v>0</v>
      </c>
      <c r="CA13" s="293">
        <v>1</v>
      </c>
      <c r="CB13" s="293">
        <v>1</v>
      </c>
    </row>
    <row r="14" spans="1:80" x14ac:dyDescent="0.2">
      <c r="A14" s="294">
        <v>4</v>
      </c>
      <c r="B14" s="295" t="s">
        <v>391</v>
      </c>
      <c r="C14" s="296" t="s">
        <v>392</v>
      </c>
      <c r="D14" s="297" t="s">
        <v>233</v>
      </c>
      <c r="E14" s="298">
        <v>11.52</v>
      </c>
      <c r="F14" s="298">
        <v>0</v>
      </c>
      <c r="G14" s="299">
        <f>E14*F14</f>
        <v>0</v>
      </c>
      <c r="H14" s="300">
        <v>0</v>
      </c>
      <c r="I14" s="301">
        <f>E14*H14</f>
        <v>0</v>
      </c>
      <c r="J14" s="300">
        <v>0</v>
      </c>
      <c r="K14" s="301">
        <f>E14*J14</f>
        <v>0</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ht="22.5" x14ac:dyDescent="0.2">
      <c r="A15" s="294">
        <v>5</v>
      </c>
      <c r="B15" s="295" t="s">
        <v>231</v>
      </c>
      <c r="C15" s="296" t="s">
        <v>232</v>
      </c>
      <c r="D15" s="297" t="s">
        <v>233</v>
      </c>
      <c r="E15" s="298">
        <v>11.52</v>
      </c>
      <c r="F15" s="298">
        <v>0</v>
      </c>
      <c r="G15" s="299">
        <f>E15*F15</f>
        <v>0</v>
      </c>
      <c r="H15" s="300">
        <v>0</v>
      </c>
      <c r="I15" s="301">
        <f>E15*H15</f>
        <v>0</v>
      </c>
      <c r="J15" s="300">
        <v>0</v>
      </c>
      <c r="K15" s="301">
        <f>E15*J15</f>
        <v>0</v>
      </c>
      <c r="O15" s="293">
        <v>2</v>
      </c>
      <c r="AA15" s="262">
        <v>1</v>
      </c>
      <c r="AB15" s="262">
        <v>1</v>
      </c>
      <c r="AC15" s="262">
        <v>1</v>
      </c>
      <c r="AZ15" s="262">
        <v>1</v>
      </c>
      <c r="BA15" s="262">
        <f>IF(AZ15=1,G15,0)</f>
        <v>0</v>
      </c>
      <c r="BB15" s="262">
        <f>IF(AZ15=2,G15,0)</f>
        <v>0</v>
      </c>
      <c r="BC15" s="262">
        <f>IF(AZ15=3,G15,0)</f>
        <v>0</v>
      </c>
      <c r="BD15" s="262">
        <f>IF(AZ15=4,G15,0)</f>
        <v>0</v>
      </c>
      <c r="BE15" s="262">
        <f>IF(AZ15=5,G15,0)</f>
        <v>0</v>
      </c>
      <c r="CA15" s="293">
        <v>1</v>
      </c>
      <c r="CB15" s="293">
        <v>1</v>
      </c>
    </row>
    <row r="16" spans="1:80" x14ac:dyDescent="0.2">
      <c r="A16" s="302"/>
      <c r="B16" s="303"/>
      <c r="C16" s="304" t="s">
        <v>234</v>
      </c>
      <c r="D16" s="305"/>
      <c r="E16" s="305"/>
      <c r="F16" s="305"/>
      <c r="G16" s="306"/>
      <c r="I16" s="307"/>
      <c r="K16" s="307"/>
      <c r="L16" s="308" t="s">
        <v>234</v>
      </c>
      <c r="O16" s="293">
        <v>3</v>
      </c>
    </row>
    <row r="17" spans="1:80" ht="22.5" x14ac:dyDescent="0.2">
      <c r="A17" s="302"/>
      <c r="B17" s="303"/>
      <c r="C17" s="304" t="s">
        <v>235</v>
      </c>
      <c r="D17" s="305"/>
      <c r="E17" s="305"/>
      <c r="F17" s="305"/>
      <c r="G17" s="306"/>
      <c r="I17" s="307"/>
      <c r="K17" s="307"/>
      <c r="L17" s="308" t="s">
        <v>235</v>
      </c>
      <c r="O17" s="293">
        <v>3</v>
      </c>
    </row>
    <row r="18" spans="1:80" x14ac:dyDescent="0.2">
      <c r="A18" s="302"/>
      <c r="B18" s="309"/>
      <c r="C18" s="310" t="s">
        <v>1950</v>
      </c>
      <c r="D18" s="311"/>
      <c r="E18" s="312">
        <v>11.52</v>
      </c>
      <c r="F18" s="313"/>
      <c r="G18" s="314"/>
      <c r="H18" s="315"/>
      <c r="I18" s="307"/>
      <c r="J18" s="316"/>
      <c r="K18" s="307"/>
      <c r="M18" s="308" t="s">
        <v>1950</v>
      </c>
      <c r="O18" s="293"/>
    </row>
    <row r="19" spans="1:80" x14ac:dyDescent="0.2">
      <c r="A19" s="317"/>
      <c r="B19" s="318" t="s">
        <v>101</v>
      </c>
      <c r="C19" s="319" t="s">
        <v>192</v>
      </c>
      <c r="D19" s="320"/>
      <c r="E19" s="321"/>
      <c r="F19" s="322"/>
      <c r="G19" s="323">
        <f>SUM(G7:G18)</f>
        <v>0</v>
      </c>
      <c r="H19" s="324"/>
      <c r="I19" s="325">
        <f>SUM(I7:I18)</f>
        <v>0</v>
      </c>
      <c r="J19" s="324"/>
      <c r="K19" s="325">
        <f>SUM(K7:K18)</f>
        <v>0</v>
      </c>
      <c r="O19" s="293">
        <v>4</v>
      </c>
      <c r="BA19" s="326">
        <f>SUM(BA7:BA18)</f>
        <v>0</v>
      </c>
      <c r="BB19" s="326">
        <f>SUM(BB7:BB18)</f>
        <v>0</v>
      </c>
      <c r="BC19" s="326">
        <f>SUM(BC7:BC18)</f>
        <v>0</v>
      </c>
      <c r="BD19" s="326">
        <f>SUM(BD7:BD18)</f>
        <v>0</v>
      </c>
      <c r="BE19" s="326">
        <f>SUM(BE7:BE18)</f>
        <v>0</v>
      </c>
    </row>
    <row r="20" spans="1:80" x14ac:dyDescent="0.2">
      <c r="A20" s="283" t="s">
        <v>97</v>
      </c>
      <c r="B20" s="284" t="s">
        <v>154</v>
      </c>
      <c r="C20" s="285" t="s">
        <v>405</v>
      </c>
      <c r="D20" s="286"/>
      <c r="E20" s="287"/>
      <c r="F20" s="287"/>
      <c r="G20" s="288"/>
      <c r="H20" s="289"/>
      <c r="I20" s="290"/>
      <c r="J20" s="291"/>
      <c r="K20" s="292"/>
      <c r="O20" s="293">
        <v>1</v>
      </c>
    </row>
    <row r="21" spans="1:80" x14ac:dyDescent="0.2">
      <c r="A21" s="294">
        <v>6</v>
      </c>
      <c r="B21" s="295" t="s">
        <v>977</v>
      </c>
      <c r="C21" s="296" t="s">
        <v>978</v>
      </c>
      <c r="D21" s="297" t="s">
        <v>233</v>
      </c>
      <c r="E21" s="298">
        <v>11.52</v>
      </c>
      <c r="F21" s="298">
        <v>0</v>
      </c>
      <c r="G21" s="299">
        <f>E21*F21</f>
        <v>0</v>
      </c>
      <c r="H21" s="300">
        <v>2.5249999999999999</v>
      </c>
      <c r="I21" s="301">
        <f>E21*H21</f>
        <v>29.087999999999997</v>
      </c>
      <c r="J21" s="300">
        <v>0</v>
      </c>
      <c r="K21" s="301">
        <f>E21*J21</f>
        <v>0</v>
      </c>
      <c r="O21" s="293">
        <v>2</v>
      </c>
      <c r="AA21" s="262">
        <v>1</v>
      </c>
      <c r="AB21" s="262">
        <v>1</v>
      </c>
      <c r="AC21" s="262">
        <v>1</v>
      </c>
      <c r="AZ21" s="262">
        <v>1</v>
      </c>
      <c r="BA21" s="262">
        <f>IF(AZ21=1,G21,0)</f>
        <v>0</v>
      </c>
      <c r="BB21" s="262">
        <f>IF(AZ21=2,G21,0)</f>
        <v>0</v>
      </c>
      <c r="BC21" s="262">
        <f>IF(AZ21=3,G21,0)</f>
        <v>0</v>
      </c>
      <c r="BD21" s="262">
        <f>IF(AZ21=4,G21,0)</f>
        <v>0</v>
      </c>
      <c r="BE21" s="262">
        <f>IF(AZ21=5,G21,0)</f>
        <v>0</v>
      </c>
      <c r="CA21" s="293">
        <v>1</v>
      </c>
      <c r="CB21" s="293">
        <v>1</v>
      </c>
    </row>
    <row r="22" spans="1:80" x14ac:dyDescent="0.2">
      <c r="A22" s="302"/>
      <c r="B22" s="309"/>
      <c r="C22" s="310" t="s">
        <v>1952</v>
      </c>
      <c r="D22" s="311"/>
      <c r="E22" s="312">
        <v>11.52</v>
      </c>
      <c r="F22" s="313"/>
      <c r="G22" s="314"/>
      <c r="H22" s="315"/>
      <c r="I22" s="307"/>
      <c r="J22" s="316"/>
      <c r="K22" s="307"/>
      <c r="M22" s="308" t="s">
        <v>1952</v>
      </c>
      <c r="O22" s="293"/>
    </row>
    <row r="23" spans="1:80" ht="22.5" x14ac:dyDescent="0.2">
      <c r="A23" s="294">
        <v>7</v>
      </c>
      <c r="B23" s="295" t="s">
        <v>1953</v>
      </c>
      <c r="C23" s="296" t="s">
        <v>1954</v>
      </c>
      <c r="D23" s="297" t="s">
        <v>227</v>
      </c>
      <c r="E23" s="298">
        <v>0.3992</v>
      </c>
      <c r="F23" s="298">
        <v>0</v>
      </c>
      <c r="G23" s="299">
        <f>E23*F23</f>
        <v>0</v>
      </c>
      <c r="H23" s="300">
        <v>1.04548</v>
      </c>
      <c r="I23" s="301">
        <f>E23*H23</f>
        <v>0.41735561599999998</v>
      </c>
      <c r="J23" s="300">
        <v>0</v>
      </c>
      <c r="K23" s="301">
        <f>E23*J23</f>
        <v>0</v>
      </c>
      <c r="O23" s="293">
        <v>2</v>
      </c>
      <c r="AA23" s="262">
        <v>1</v>
      </c>
      <c r="AB23" s="262">
        <v>1</v>
      </c>
      <c r="AC23" s="262">
        <v>1</v>
      </c>
      <c r="AZ23" s="262">
        <v>1</v>
      </c>
      <c r="BA23" s="262">
        <f>IF(AZ23=1,G23,0)</f>
        <v>0</v>
      </c>
      <c r="BB23" s="262">
        <f>IF(AZ23=2,G23,0)</f>
        <v>0</v>
      </c>
      <c r="BC23" s="262">
        <f>IF(AZ23=3,G23,0)</f>
        <v>0</v>
      </c>
      <c r="BD23" s="262">
        <f>IF(AZ23=4,G23,0)</f>
        <v>0</v>
      </c>
      <c r="BE23" s="262">
        <f>IF(AZ23=5,G23,0)</f>
        <v>0</v>
      </c>
      <c r="CA23" s="293">
        <v>1</v>
      </c>
      <c r="CB23" s="293">
        <v>1</v>
      </c>
    </row>
    <row r="24" spans="1:80" x14ac:dyDescent="0.2">
      <c r="A24" s="302"/>
      <c r="B24" s="309"/>
      <c r="C24" s="310" t="s">
        <v>1955</v>
      </c>
      <c r="D24" s="311"/>
      <c r="E24" s="312">
        <v>0.3992</v>
      </c>
      <c r="F24" s="313"/>
      <c r="G24" s="314"/>
      <c r="H24" s="315"/>
      <c r="I24" s="307"/>
      <c r="J24" s="316"/>
      <c r="K24" s="307"/>
      <c r="M24" s="308" t="s">
        <v>1955</v>
      </c>
      <c r="O24" s="293"/>
    </row>
    <row r="25" spans="1:80" x14ac:dyDescent="0.2">
      <c r="A25" s="317"/>
      <c r="B25" s="318" t="s">
        <v>101</v>
      </c>
      <c r="C25" s="319" t="s">
        <v>406</v>
      </c>
      <c r="D25" s="320"/>
      <c r="E25" s="321"/>
      <c r="F25" s="322"/>
      <c r="G25" s="323">
        <f>SUM(G20:G24)</f>
        <v>0</v>
      </c>
      <c r="H25" s="324"/>
      <c r="I25" s="325">
        <f>SUM(I20:I24)</f>
        <v>29.505355615999996</v>
      </c>
      <c r="J25" s="324"/>
      <c r="K25" s="325">
        <f>SUM(K20:K24)</f>
        <v>0</v>
      </c>
      <c r="O25" s="293">
        <v>4</v>
      </c>
      <c r="BA25" s="326">
        <f>SUM(BA20:BA24)</f>
        <v>0</v>
      </c>
      <c r="BB25" s="326">
        <f>SUM(BB20:BB24)</f>
        <v>0</v>
      </c>
      <c r="BC25" s="326">
        <f>SUM(BC20:BC24)</f>
        <v>0</v>
      </c>
      <c r="BD25" s="326">
        <f>SUM(BD20:BD24)</f>
        <v>0</v>
      </c>
      <c r="BE25" s="326">
        <f>SUM(BE20:BE24)</f>
        <v>0</v>
      </c>
    </row>
    <row r="26" spans="1:80" x14ac:dyDescent="0.2">
      <c r="A26" s="283" t="s">
        <v>97</v>
      </c>
      <c r="B26" s="284" t="s">
        <v>222</v>
      </c>
      <c r="C26" s="285" t="s">
        <v>223</v>
      </c>
      <c r="D26" s="286"/>
      <c r="E26" s="287"/>
      <c r="F26" s="287"/>
      <c r="G26" s="288"/>
      <c r="H26" s="289"/>
      <c r="I26" s="290"/>
      <c r="J26" s="291"/>
      <c r="K26" s="292"/>
      <c r="O26" s="293">
        <v>1</v>
      </c>
    </row>
    <row r="27" spans="1:80" x14ac:dyDescent="0.2">
      <c r="A27" s="294">
        <v>8</v>
      </c>
      <c r="B27" s="295" t="s">
        <v>225</v>
      </c>
      <c r="C27" s="296" t="s">
        <v>226</v>
      </c>
      <c r="D27" s="297" t="s">
        <v>227</v>
      </c>
      <c r="E27" s="298">
        <v>29.505355615999999</v>
      </c>
      <c r="F27" s="298">
        <v>0</v>
      </c>
      <c r="G27" s="299">
        <f>E27*F27</f>
        <v>0</v>
      </c>
      <c r="H27" s="300">
        <v>0</v>
      </c>
      <c r="I27" s="301">
        <f>E27*H27</f>
        <v>0</v>
      </c>
      <c r="J27" s="300"/>
      <c r="K27" s="301">
        <f>E27*J27</f>
        <v>0</v>
      </c>
      <c r="O27" s="293">
        <v>2</v>
      </c>
      <c r="AA27" s="262">
        <v>7</v>
      </c>
      <c r="AB27" s="262">
        <v>1</v>
      </c>
      <c r="AC27" s="262">
        <v>2</v>
      </c>
      <c r="AZ27" s="262">
        <v>1</v>
      </c>
      <c r="BA27" s="262">
        <f>IF(AZ27=1,G27,0)</f>
        <v>0</v>
      </c>
      <c r="BB27" s="262">
        <f>IF(AZ27=2,G27,0)</f>
        <v>0</v>
      </c>
      <c r="BC27" s="262">
        <f>IF(AZ27=3,G27,0)</f>
        <v>0</v>
      </c>
      <c r="BD27" s="262">
        <f>IF(AZ27=4,G27,0)</f>
        <v>0</v>
      </c>
      <c r="BE27" s="262">
        <f>IF(AZ27=5,G27,0)</f>
        <v>0</v>
      </c>
      <c r="CA27" s="293">
        <v>7</v>
      </c>
      <c r="CB27" s="293">
        <v>1</v>
      </c>
    </row>
    <row r="28" spans="1:80" x14ac:dyDescent="0.2">
      <c r="A28" s="317"/>
      <c r="B28" s="318" t="s">
        <v>101</v>
      </c>
      <c r="C28" s="319" t="s">
        <v>224</v>
      </c>
      <c r="D28" s="320"/>
      <c r="E28" s="321"/>
      <c r="F28" s="322"/>
      <c r="G28" s="323">
        <f>SUM(G26:G27)</f>
        <v>0</v>
      </c>
      <c r="H28" s="324"/>
      <c r="I28" s="325">
        <f>SUM(I26:I27)</f>
        <v>0</v>
      </c>
      <c r="J28" s="324"/>
      <c r="K28" s="325">
        <f>SUM(K26:K27)</f>
        <v>0</v>
      </c>
      <c r="O28" s="293">
        <v>4</v>
      </c>
      <c r="BA28" s="326">
        <f>SUM(BA26:BA27)</f>
        <v>0</v>
      </c>
      <c r="BB28" s="326">
        <f>SUM(BB26:BB27)</f>
        <v>0</v>
      </c>
      <c r="BC28" s="326">
        <f>SUM(BC26:BC27)</f>
        <v>0</v>
      </c>
      <c r="BD28" s="326">
        <f>SUM(BD26:BD27)</f>
        <v>0</v>
      </c>
      <c r="BE28" s="326">
        <f>SUM(BE26:BE27)</f>
        <v>0</v>
      </c>
    </row>
    <row r="29" spans="1:80" x14ac:dyDescent="0.2">
      <c r="A29" s="283" t="s">
        <v>97</v>
      </c>
      <c r="B29" s="284" t="s">
        <v>643</v>
      </c>
      <c r="C29" s="285" t="s">
        <v>644</v>
      </c>
      <c r="D29" s="286"/>
      <c r="E29" s="287"/>
      <c r="F29" s="287"/>
      <c r="G29" s="288"/>
      <c r="H29" s="289"/>
      <c r="I29" s="290"/>
      <c r="J29" s="291"/>
      <c r="K29" s="292"/>
      <c r="O29" s="293">
        <v>1</v>
      </c>
    </row>
    <row r="30" spans="1:80" x14ac:dyDescent="0.2">
      <c r="A30" s="294">
        <v>9</v>
      </c>
      <c r="B30" s="295" t="s">
        <v>1956</v>
      </c>
      <c r="C30" s="296" t="s">
        <v>1957</v>
      </c>
      <c r="D30" s="297" t="s">
        <v>202</v>
      </c>
      <c r="E30" s="298">
        <v>78.400000000000006</v>
      </c>
      <c r="F30" s="298">
        <v>0</v>
      </c>
      <c r="G30" s="299">
        <f>E30*F30</f>
        <v>0</v>
      </c>
      <c r="H30" s="300">
        <v>0</v>
      </c>
      <c r="I30" s="301">
        <f>E30*H30</f>
        <v>0</v>
      </c>
      <c r="J30" s="300">
        <v>0</v>
      </c>
      <c r="K30" s="301">
        <f>E30*J30</f>
        <v>0</v>
      </c>
      <c r="O30" s="293">
        <v>2</v>
      </c>
      <c r="AA30" s="262">
        <v>1</v>
      </c>
      <c r="AB30" s="262">
        <v>0</v>
      </c>
      <c r="AC30" s="262">
        <v>0</v>
      </c>
      <c r="AZ30" s="262">
        <v>2</v>
      </c>
      <c r="BA30" s="262">
        <f>IF(AZ30=1,G30,0)</f>
        <v>0</v>
      </c>
      <c r="BB30" s="262">
        <f>IF(AZ30=2,G30,0)</f>
        <v>0</v>
      </c>
      <c r="BC30" s="262">
        <f>IF(AZ30=3,G30,0)</f>
        <v>0</v>
      </c>
      <c r="BD30" s="262">
        <f>IF(AZ30=4,G30,0)</f>
        <v>0</v>
      </c>
      <c r="BE30" s="262">
        <f>IF(AZ30=5,G30,0)</f>
        <v>0</v>
      </c>
      <c r="CA30" s="293">
        <v>1</v>
      </c>
      <c r="CB30" s="293">
        <v>0</v>
      </c>
    </row>
    <row r="31" spans="1:80" x14ac:dyDescent="0.2">
      <c r="A31" s="302"/>
      <c r="B31" s="309"/>
      <c r="C31" s="310" t="s">
        <v>1958</v>
      </c>
      <c r="D31" s="311"/>
      <c r="E31" s="312">
        <v>78.400000000000006</v>
      </c>
      <c r="F31" s="313"/>
      <c r="G31" s="314"/>
      <c r="H31" s="315"/>
      <c r="I31" s="307"/>
      <c r="J31" s="316"/>
      <c r="K31" s="307"/>
      <c r="M31" s="308" t="s">
        <v>1958</v>
      </c>
      <c r="O31" s="293"/>
    </row>
    <row r="32" spans="1:80" x14ac:dyDescent="0.2">
      <c r="A32" s="294">
        <v>10</v>
      </c>
      <c r="B32" s="295" t="s">
        <v>1959</v>
      </c>
      <c r="C32" s="296" t="s">
        <v>1960</v>
      </c>
      <c r="D32" s="297" t="s">
        <v>202</v>
      </c>
      <c r="E32" s="298">
        <v>93.27</v>
      </c>
      <c r="F32" s="298">
        <v>0</v>
      </c>
      <c r="G32" s="299">
        <f>E32*F32</f>
        <v>0</v>
      </c>
      <c r="H32" s="300">
        <v>0</v>
      </c>
      <c r="I32" s="301">
        <f>E32*H32</f>
        <v>0</v>
      </c>
      <c r="J32" s="300">
        <v>0</v>
      </c>
      <c r="K32" s="301">
        <f>E32*J32</f>
        <v>0</v>
      </c>
      <c r="O32" s="293">
        <v>2</v>
      </c>
      <c r="AA32" s="262">
        <v>1</v>
      </c>
      <c r="AB32" s="262">
        <v>0</v>
      </c>
      <c r="AC32" s="262">
        <v>0</v>
      </c>
      <c r="AZ32" s="262">
        <v>2</v>
      </c>
      <c r="BA32" s="262">
        <f>IF(AZ32=1,G32,0)</f>
        <v>0</v>
      </c>
      <c r="BB32" s="262">
        <f>IF(AZ32=2,G32,0)</f>
        <v>0</v>
      </c>
      <c r="BC32" s="262">
        <f>IF(AZ32=3,G32,0)</f>
        <v>0</v>
      </c>
      <c r="BD32" s="262">
        <f>IF(AZ32=4,G32,0)</f>
        <v>0</v>
      </c>
      <c r="BE32" s="262">
        <f>IF(AZ32=5,G32,0)</f>
        <v>0</v>
      </c>
      <c r="CA32" s="293">
        <v>1</v>
      </c>
      <c r="CB32" s="293">
        <v>0</v>
      </c>
    </row>
    <row r="33" spans="1:80" x14ac:dyDescent="0.2">
      <c r="A33" s="302"/>
      <c r="B33" s="309"/>
      <c r="C33" s="310" t="s">
        <v>1961</v>
      </c>
      <c r="D33" s="311"/>
      <c r="E33" s="312">
        <v>93.27</v>
      </c>
      <c r="F33" s="313"/>
      <c r="G33" s="314"/>
      <c r="H33" s="315"/>
      <c r="I33" s="307"/>
      <c r="J33" s="316"/>
      <c r="K33" s="307"/>
      <c r="M33" s="308" t="s">
        <v>1961</v>
      </c>
      <c r="O33" s="293"/>
    </row>
    <row r="34" spans="1:80" x14ac:dyDescent="0.2">
      <c r="A34" s="294">
        <v>11</v>
      </c>
      <c r="B34" s="295" t="s">
        <v>1962</v>
      </c>
      <c r="C34" s="296" t="s">
        <v>1963</v>
      </c>
      <c r="D34" s="297" t="s">
        <v>265</v>
      </c>
      <c r="E34" s="298">
        <v>2</v>
      </c>
      <c r="F34" s="298">
        <v>0</v>
      </c>
      <c r="G34" s="299">
        <f>E34*F34</f>
        <v>0</v>
      </c>
      <c r="H34" s="300">
        <v>0</v>
      </c>
      <c r="I34" s="301">
        <f>E34*H34</f>
        <v>0</v>
      </c>
      <c r="J34" s="300">
        <v>0</v>
      </c>
      <c r="K34" s="301">
        <f>E34*J34</f>
        <v>0</v>
      </c>
      <c r="O34" s="293">
        <v>2</v>
      </c>
      <c r="AA34" s="262">
        <v>1</v>
      </c>
      <c r="AB34" s="262">
        <v>7</v>
      </c>
      <c r="AC34" s="262">
        <v>7</v>
      </c>
      <c r="AZ34" s="262">
        <v>2</v>
      </c>
      <c r="BA34" s="262">
        <f>IF(AZ34=1,G34,0)</f>
        <v>0</v>
      </c>
      <c r="BB34" s="262">
        <f>IF(AZ34=2,G34,0)</f>
        <v>0</v>
      </c>
      <c r="BC34" s="262">
        <f>IF(AZ34=3,G34,0)</f>
        <v>0</v>
      </c>
      <c r="BD34" s="262">
        <f>IF(AZ34=4,G34,0)</f>
        <v>0</v>
      </c>
      <c r="BE34" s="262">
        <f>IF(AZ34=5,G34,0)</f>
        <v>0</v>
      </c>
      <c r="CA34" s="293">
        <v>1</v>
      </c>
      <c r="CB34" s="293">
        <v>7</v>
      </c>
    </row>
    <row r="35" spans="1:80" x14ac:dyDescent="0.2">
      <c r="A35" s="302"/>
      <c r="B35" s="303"/>
      <c r="C35" s="304" t="s">
        <v>1964</v>
      </c>
      <c r="D35" s="305"/>
      <c r="E35" s="305"/>
      <c r="F35" s="305"/>
      <c r="G35" s="306"/>
      <c r="I35" s="307"/>
      <c r="K35" s="307"/>
      <c r="L35" s="308" t="s">
        <v>1964</v>
      </c>
      <c r="O35" s="293">
        <v>3</v>
      </c>
    </row>
    <row r="36" spans="1:80" x14ac:dyDescent="0.2">
      <c r="A36" s="302"/>
      <c r="B36" s="309"/>
      <c r="C36" s="310" t="s">
        <v>154</v>
      </c>
      <c r="D36" s="311"/>
      <c r="E36" s="312">
        <v>2</v>
      </c>
      <c r="F36" s="313"/>
      <c r="G36" s="314"/>
      <c r="H36" s="315"/>
      <c r="I36" s="307"/>
      <c r="J36" s="316"/>
      <c r="K36" s="307"/>
      <c r="M36" s="308">
        <v>2</v>
      </c>
      <c r="O36" s="293"/>
    </row>
    <row r="37" spans="1:80" x14ac:dyDescent="0.2">
      <c r="A37" s="294">
        <v>12</v>
      </c>
      <c r="B37" s="295" t="s">
        <v>1965</v>
      </c>
      <c r="C37" s="296" t="s">
        <v>1966</v>
      </c>
      <c r="D37" s="297" t="s">
        <v>265</v>
      </c>
      <c r="E37" s="298">
        <v>1</v>
      </c>
      <c r="F37" s="298">
        <v>0</v>
      </c>
      <c r="G37" s="299">
        <f>E37*F37</f>
        <v>0</v>
      </c>
      <c r="H37" s="300">
        <v>0.12</v>
      </c>
      <c r="I37" s="301">
        <f>E37*H37</f>
        <v>0.12</v>
      </c>
      <c r="J37" s="300"/>
      <c r="K37" s="301">
        <f>E37*J37</f>
        <v>0</v>
      </c>
      <c r="O37" s="293">
        <v>2</v>
      </c>
      <c r="AA37" s="262">
        <v>3</v>
      </c>
      <c r="AB37" s="262">
        <v>7</v>
      </c>
      <c r="AC37" s="262" t="s">
        <v>1965</v>
      </c>
      <c r="AZ37" s="262">
        <v>2</v>
      </c>
      <c r="BA37" s="262">
        <f>IF(AZ37=1,G37,0)</f>
        <v>0</v>
      </c>
      <c r="BB37" s="262">
        <f>IF(AZ37=2,G37,0)</f>
        <v>0</v>
      </c>
      <c r="BC37" s="262">
        <f>IF(AZ37=3,G37,0)</f>
        <v>0</v>
      </c>
      <c r="BD37" s="262">
        <f>IF(AZ37=4,G37,0)</f>
        <v>0</v>
      </c>
      <c r="BE37" s="262">
        <f>IF(AZ37=5,G37,0)</f>
        <v>0</v>
      </c>
      <c r="CA37" s="293">
        <v>3</v>
      </c>
      <c r="CB37" s="293">
        <v>7</v>
      </c>
    </row>
    <row r="38" spans="1:80" x14ac:dyDescent="0.2">
      <c r="A38" s="302"/>
      <c r="B38" s="303"/>
      <c r="C38" s="304" t="s">
        <v>1967</v>
      </c>
      <c r="D38" s="305"/>
      <c r="E38" s="305"/>
      <c r="F38" s="305"/>
      <c r="G38" s="306"/>
      <c r="I38" s="307"/>
      <c r="K38" s="307"/>
      <c r="L38" s="308" t="s">
        <v>1967</v>
      </c>
      <c r="O38" s="293">
        <v>3</v>
      </c>
    </row>
    <row r="39" spans="1:80" x14ac:dyDescent="0.2">
      <c r="A39" s="302"/>
      <c r="B39" s="303"/>
      <c r="C39" s="304" t="s">
        <v>1968</v>
      </c>
      <c r="D39" s="305"/>
      <c r="E39" s="305"/>
      <c r="F39" s="305"/>
      <c r="G39" s="306"/>
      <c r="I39" s="307"/>
      <c r="K39" s="307"/>
      <c r="L39" s="308" t="s">
        <v>1968</v>
      </c>
      <c r="O39" s="293">
        <v>3</v>
      </c>
    </row>
    <row r="40" spans="1:80" x14ac:dyDescent="0.2">
      <c r="A40" s="302"/>
      <c r="B40" s="303"/>
      <c r="C40" s="304" t="s">
        <v>1969</v>
      </c>
      <c r="D40" s="305"/>
      <c r="E40" s="305"/>
      <c r="F40" s="305"/>
      <c r="G40" s="306"/>
      <c r="I40" s="307"/>
      <c r="K40" s="307"/>
      <c r="L40" s="308" t="s">
        <v>1969</v>
      </c>
      <c r="O40" s="293">
        <v>3</v>
      </c>
    </row>
    <row r="41" spans="1:80" x14ac:dyDescent="0.2">
      <c r="A41" s="302"/>
      <c r="B41" s="303"/>
      <c r="C41" s="304" t="s">
        <v>1970</v>
      </c>
      <c r="D41" s="305"/>
      <c r="E41" s="305"/>
      <c r="F41" s="305"/>
      <c r="G41" s="306"/>
      <c r="I41" s="307"/>
      <c r="K41" s="307"/>
      <c r="L41" s="308" t="s">
        <v>1970</v>
      </c>
      <c r="O41" s="293">
        <v>3</v>
      </c>
    </row>
    <row r="42" spans="1:80" x14ac:dyDescent="0.2">
      <c r="A42" s="302"/>
      <c r="B42" s="303"/>
      <c r="C42" s="304" t="s">
        <v>1971</v>
      </c>
      <c r="D42" s="305"/>
      <c r="E42" s="305"/>
      <c r="F42" s="305"/>
      <c r="G42" s="306"/>
      <c r="I42" s="307"/>
      <c r="K42" s="307"/>
      <c r="L42" s="308" t="s">
        <v>1971</v>
      </c>
      <c r="O42" s="293">
        <v>3</v>
      </c>
    </row>
    <row r="43" spans="1:80" x14ac:dyDescent="0.2">
      <c r="A43" s="302"/>
      <c r="B43" s="303"/>
      <c r="C43" s="304" t="s">
        <v>1972</v>
      </c>
      <c r="D43" s="305"/>
      <c r="E43" s="305"/>
      <c r="F43" s="305"/>
      <c r="G43" s="306"/>
      <c r="I43" s="307"/>
      <c r="K43" s="307"/>
      <c r="L43" s="308" t="s">
        <v>1972</v>
      </c>
      <c r="O43" s="293">
        <v>3</v>
      </c>
    </row>
    <row r="44" spans="1:80" x14ac:dyDescent="0.2">
      <c r="A44" s="302"/>
      <c r="B44" s="303"/>
      <c r="C44" s="304" t="s">
        <v>1973</v>
      </c>
      <c r="D44" s="305"/>
      <c r="E44" s="305"/>
      <c r="F44" s="305"/>
      <c r="G44" s="306"/>
      <c r="I44" s="307"/>
      <c r="K44" s="307"/>
      <c r="L44" s="308" t="s">
        <v>1973</v>
      </c>
      <c r="O44" s="293">
        <v>3</v>
      </c>
    </row>
    <row r="45" spans="1:80" x14ac:dyDescent="0.2">
      <c r="A45" s="294">
        <v>13</v>
      </c>
      <c r="B45" s="295" t="s">
        <v>1599</v>
      </c>
      <c r="C45" s="296" t="s">
        <v>1974</v>
      </c>
      <c r="D45" s="297" t="s">
        <v>195</v>
      </c>
      <c r="E45" s="298">
        <v>151.31200000000001</v>
      </c>
      <c r="F45" s="298">
        <v>0</v>
      </c>
      <c r="G45" s="299">
        <f>E45*F45</f>
        <v>0</v>
      </c>
      <c r="H45" s="300">
        <v>0.02</v>
      </c>
      <c r="I45" s="301">
        <f>E45*H45</f>
        <v>3.0262400000000005</v>
      </c>
      <c r="J45" s="300"/>
      <c r="K45" s="301">
        <f>E45*J45</f>
        <v>0</v>
      </c>
      <c r="O45" s="293">
        <v>2</v>
      </c>
      <c r="AA45" s="262">
        <v>3</v>
      </c>
      <c r="AB45" s="262">
        <v>7</v>
      </c>
      <c r="AC45" s="262" t="s">
        <v>1599</v>
      </c>
      <c r="AZ45" s="262">
        <v>2</v>
      </c>
      <c r="BA45" s="262">
        <f>IF(AZ45=1,G45,0)</f>
        <v>0</v>
      </c>
      <c r="BB45" s="262">
        <f>IF(AZ45=2,G45,0)</f>
        <v>0</v>
      </c>
      <c r="BC45" s="262">
        <f>IF(AZ45=3,G45,0)</f>
        <v>0</v>
      </c>
      <c r="BD45" s="262">
        <f>IF(AZ45=4,G45,0)</f>
        <v>0</v>
      </c>
      <c r="BE45" s="262">
        <f>IF(AZ45=5,G45,0)</f>
        <v>0</v>
      </c>
      <c r="CA45" s="293">
        <v>3</v>
      </c>
      <c r="CB45" s="293">
        <v>7</v>
      </c>
    </row>
    <row r="46" spans="1:80" ht="33.75" x14ac:dyDescent="0.2">
      <c r="A46" s="302"/>
      <c r="B46" s="303"/>
      <c r="C46" s="304" t="s">
        <v>1975</v>
      </c>
      <c r="D46" s="305"/>
      <c r="E46" s="305"/>
      <c r="F46" s="305"/>
      <c r="G46" s="306"/>
      <c r="I46" s="307"/>
      <c r="K46" s="307"/>
      <c r="L46" s="308" t="s">
        <v>1975</v>
      </c>
      <c r="O46" s="293">
        <v>3</v>
      </c>
    </row>
    <row r="47" spans="1:80" x14ac:dyDescent="0.2">
      <c r="A47" s="302"/>
      <c r="B47" s="303"/>
      <c r="C47" s="304"/>
      <c r="D47" s="305"/>
      <c r="E47" s="305"/>
      <c r="F47" s="305"/>
      <c r="G47" s="306"/>
      <c r="I47" s="307"/>
      <c r="K47" s="307"/>
      <c r="L47" s="308"/>
      <c r="O47" s="293">
        <v>3</v>
      </c>
    </row>
    <row r="48" spans="1:80" ht="56.25" x14ac:dyDescent="0.2">
      <c r="A48" s="302"/>
      <c r="B48" s="303"/>
      <c r="C48" s="304" t="s">
        <v>1976</v>
      </c>
      <c r="D48" s="305"/>
      <c r="E48" s="305"/>
      <c r="F48" s="305"/>
      <c r="G48" s="306"/>
      <c r="I48" s="307"/>
      <c r="K48" s="307"/>
      <c r="L48" s="308" t="s">
        <v>1976</v>
      </c>
      <c r="O48" s="293">
        <v>3</v>
      </c>
    </row>
    <row r="49" spans="1:80" x14ac:dyDescent="0.2">
      <c r="A49" s="302"/>
      <c r="B49" s="303"/>
      <c r="C49" s="304"/>
      <c r="D49" s="305"/>
      <c r="E49" s="305"/>
      <c r="F49" s="305"/>
      <c r="G49" s="306"/>
      <c r="I49" s="307"/>
      <c r="K49" s="307"/>
      <c r="L49" s="308"/>
      <c r="O49" s="293">
        <v>3</v>
      </c>
    </row>
    <row r="50" spans="1:80" x14ac:dyDescent="0.2">
      <c r="A50" s="302"/>
      <c r="B50" s="303"/>
      <c r="C50" s="304" t="s">
        <v>1977</v>
      </c>
      <c r="D50" s="305"/>
      <c r="E50" s="305"/>
      <c r="F50" s="305"/>
      <c r="G50" s="306"/>
      <c r="I50" s="307"/>
      <c r="K50" s="307"/>
      <c r="L50" s="308" t="s">
        <v>1977</v>
      </c>
      <c r="O50" s="293">
        <v>3</v>
      </c>
    </row>
    <row r="51" spans="1:80" x14ac:dyDescent="0.2">
      <c r="A51" s="302"/>
      <c r="B51" s="303"/>
      <c r="C51" s="304" t="s">
        <v>1978</v>
      </c>
      <c r="D51" s="305"/>
      <c r="E51" s="305"/>
      <c r="F51" s="305"/>
      <c r="G51" s="306"/>
      <c r="I51" s="307"/>
      <c r="K51" s="307"/>
      <c r="L51" s="308" t="s">
        <v>1978</v>
      </c>
      <c r="O51" s="293">
        <v>3</v>
      </c>
    </row>
    <row r="52" spans="1:80" x14ac:dyDescent="0.2">
      <c r="A52" s="302"/>
      <c r="B52" s="303"/>
      <c r="C52" s="304" t="s">
        <v>1979</v>
      </c>
      <c r="D52" s="305"/>
      <c r="E52" s="305"/>
      <c r="F52" s="305"/>
      <c r="G52" s="306"/>
      <c r="I52" s="307"/>
      <c r="K52" s="307"/>
      <c r="L52" s="308" t="s">
        <v>1979</v>
      </c>
      <c r="O52" s="293">
        <v>3</v>
      </c>
    </row>
    <row r="53" spans="1:80" x14ac:dyDescent="0.2">
      <c r="A53" s="302"/>
      <c r="B53" s="309"/>
      <c r="C53" s="310" t="s">
        <v>1980</v>
      </c>
      <c r="D53" s="311"/>
      <c r="E53" s="312">
        <v>151.31200000000001</v>
      </c>
      <c r="F53" s="313"/>
      <c r="G53" s="314"/>
      <c r="H53" s="315"/>
      <c r="I53" s="307"/>
      <c r="J53" s="316"/>
      <c r="K53" s="307"/>
      <c r="M53" s="308" t="s">
        <v>1980</v>
      </c>
      <c r="O53" s="293"/>
    </row>
    <row r="54" spans="1:80" x14ac:dyDescent="0.2">
      <c r="A54" s="294">
        <v>14</v>
      </c>
      <c r="B54" s="295" t="s">
        <v>1981</v>
      </c>
      <c r="C54" s="296" t="s">
        <v>1982</v>
      </c>
      <c r="D54" s="297" t="s">
        <v>195</v>
      </c>
      <c r="E54" s="298">
        <v>382.40699999999998</v>
      </c>
      <c r="F54" s="298">
        <v>0</v>
      </c>
      <c r="G54" s="299">
        <f>E54*F54</f>
        <v>0</v>
      </c>
      <c r="H54" s="300">
        <v>0.02</v>
      </c>
      <c r="I54" s="301">
        <f>E54*H54</f>
        <v>7.6481399999999997</v>
      </c>
      <c r="J54" s="300"/>
      <c r="K54" s="301">
        <f>E54*J54</f>
        <v>0</v>
      </c>
      <c r="O54" s="293">
        <v>2</v>
      </c>
      <c r="AA54" s="262">
        <v>3</v>
      </c>
      <c r="AB54" s="262">
        <v>7</v>
      </c>
      <c r="AC54" s="262" t="s">
        <v>1981</v>
      </c>
      <c r="AZ54" s="262">
        <v>2</v>
      </c>
      <c r="BA54" s="262">
        <f>IF(AZ54=1,G54,0)</f>
        <v>0</v>
      </c>
      <c r="BB54" s="262">
        <f>IF(AZ54=2,G54,0)</f>
        <v>0</v>
      </c>
      <c r="BC54" s="262">
        <f>IF(AZ54=3,G54,0)</f>
        <v>0</v>
      </c>
      <c r="BD54" s="262">
        <f>IF(AZ54=4,G54,0)</f>
        <v>0</v>
      </c>
      <c r="BE54" s="262">
        <f>IF(AZ54=5,G54,0)</f>
        <v>0</v>
      </c>
      <c r="CA54" s="293">
        <v>3</v>
      </c>
      <c r="CB54" s="293">
        <v>7</v>
      </c>
    </row>
    <row r="55" spans="1:80" ht="22.5" x14ac:dyDescent="0.2">
      <c r="A55" s="302"/>
      <c r="B55" s="303"/>
      <c r="C55" s="304" t="s">
        <v>1983</v>
      </c>
      <c r="D55" s="305"/>
      <c r="E55" s="305"/>
      <c r="F55" s="305"/>
      <c r="G55" s="306"/>
      <c r="I55" s="307"/>
      <c r="K55" s="307"/>
      <c r="L55" s="308" t="s">
        <v>1983</v>
      </c>
      <c r="O55" s="293">
        <v>3</v>
      </c>
    </row>
    <row r="56" spans="1:80" x14ac:dyDescent="0.2">
      <c r="A56" s="302"/>
      <c r="B56" s="303"/>
      <c r="C56" s="304"/>
      <c r="D56" s="305"/>
      <c r="E56" s="305"/>
      <c r="F56" s="305"/>
      <c r="G56" s="306"/>
      <c r="I56" s="307"/>
      <c r="K56" s="307"/>
      <c r="L56" s="308"/>
      <c r="O56" s="293">
        <v>3</v>
      </c>
    </row>
    <row r="57" spans="1:80" ht="33.75" x14ac:dyDescent="0.2">
      <c r="A57" s="302"/>
      <c r="B57" s="303"/>
      <c r="C57" s="304" t="s">
        <v>1984</v>
      </c>
      <c r="D57" s="305"/>
      <c r="E57" s="305"/>
      <c r="F57" s="305"/>
      <c r="G57" s="306"/>
      <c r="I57" s="307"/>
      <c r="K57" s="307"/>
      <c r="L57" s="308" t="s">
        <v>1984</v>
      </c>
      <c r="O57" s="293">
        <v>3</v>
      </c>
    </row>
    <row r="58" spans="1:80" x14ac:dyDescent="0.2">
      <c r="A58" s="302"/>
      <c r="B58" s="303"/>
      <c r="C58" s="304"/>
      <c r="D58" s="305"/>
      <c r="E58" s="305"/>
      <c r="F58" s="305"/>
      <c r="G58" s="306"/>
      <c r="I58" s="307"/>
      <c r="K58" s="307"/>
      <c r="L58" s="308"/>
      <c r="O58" s="293">
        <v>3</v>
      </c>
    </row>
    <row r="59" spans="1:80" x14ac:dyDescent="0.2">
      <c r="A59" s="302"/>
      <c r="B59" s="303"/>
      <c r="C59" s="304"/>
      <c r="D59" s="305"/>
      <c r="E59" s="305"/>
      <c r="F59" s="305"/>
      <c r="G59" s="306"/>
      <c r="I59" s="307"/>
      <c r="K59" s="307"/>
      <c r="L59" s="308"/>
      <c r="O59" s="293">
        <v>3</v>
      </c>
    </row>
    <row r="60" spans="1:80" ht="22.5" x14ac:dyDescent="0.2">
      <c r="A60" s="302"/>
      <c r="B60" s="303"/>
      <c r="C60" s="304" t="s">
        <v>1985</v>
      </c>
      <c r="D60" s="305"/>
      <c r="E60" s="305"/>
      <c r="F60" s="305"/>
      <c r="G60" s="306"/>
      <c r="I60" s="307"/>
      <c r="K60" s="307"/>
      <c r="L60" s="308" t="s">
        <v>1985</v>
      </c>
      <c r="O60" s="293">
        <v>3</v>
      </c>
    </row>
    <row r="61" spans="1:80" x14ac:dyDescent="0.2">
      <c r="A61" s="302"/>
      <c r="B61" s="303"/>
      <c r="C61" s="304"/>
      <c r="D61" s="305"/>
      <c r="E61" s="305"/>
      <c r="F61" s="305"/>
      <c r="G61" s="306"/>
      <c r="I61" s="307"/>
      <c r="K61" s="307"/>
      <c r="L61" s="308"/>
      <c r="O61" s="293">
        <v>3</v>
      </c>
    </row>
    <row r="62" spans="1:80" ht="45" x14ac:dyDescent="0.2">
      <c r="A62" s="302"/>
      <c r="B62" s="303"/>
      <c r="C62" s="304" t="s">
        <v>1986</v>
      </c>
      <c r="D62" s="305"/>
      <c r="E62" s="305"/>
      <c r="F62" s="305"/>
      <c r="G62" s="306"/>
      <c r="I62" s="307"/>
      <c r="K62" s="307"/>
      <c r="L62" s="308" t="s">
        <v>1986</v>
      </c>
      <c r="O62" s="293">
        <v>3</v>
      </c>
    </row>
    <row r="63" spans="1:80" x14ac:dyDescent="0.2">
      <c r="A63" s="302"/>
      <c r="B63" s="303"/>
      <c r="C63" s="304"/>
      <c r="D63" s="305"/>
      <c r="E63" s="305"/>
      <c r="F63" s="305"/>
      <c r="G63" s="306"/>
      <c r="I63" s="307"/>
      <c r="K63" s="307"/>
      <c r="L63" s="308"/>
      <c r="O63" s="293">
        <v>3</v>
      </c>
    </row>
    <row r="64" spans="1:80" ht="45" x14ac:dyDescent="0.2">
      <c r="A64" s="302"/>
      <c r="B64" s="303"/>
      <c r="C64" s="304" t="s">
        <v>1987</v>
      </c>
      <c r="D64" s="305"/>
      <c r="E64" s="305"/>
      <c r="F64" s="305"/>
      <c r="G64" s="306"/>
      <c r="I64" s="307"/>
      <c r="K64" s="307"/>
      <c r="L64" s="308" t="s">
        <v>1987</v>
      </c>
      <c r="O64" s="293">
        <v>3</v>
      </c>
    </row>
    <row r="65" spans="1:80" x14ac:dyDescent="0.2">
      <c r="A65" s="302"/>
      <c r="B65" s="303"/>
      <c r="C65" s="304"/>
      <c r="D65" s="305"/>
      <c r="E65" s="305"/>
      <c r="F65" s="305"/>
      <c r="G65" s="306"/>
      <c r="I65" s="307"/>
      <c r="K65" s="307"/>
      <c r="L65" s="308"/>
      <c r="O65" s="293">
        <v>3</v>
      </c>
    </row>
    <row r="66" spans="1:80" x14ac:dyDescent="0.2">
      <c r="A66" s="302"/>
      <c r="B66" s="303"/>
      <c r="C66" s="304" t="s">
        <v>1988</v>
      </c>
      <c r="D66" s="305"/>
      <c r="E66" s="305"/>
      <c r="F66" s="305"/>
      <c r="G66" s="306"/>
      <c r="I66" s="307"/>
      <c r="K66" s="307"/>
      <c r="L66" s="308" t="s">
        <v>1988</v>
      </c>
      <c r="O66" s="293">
        <v>3</v>
      </c>
    </row>
    <row r="67" spans="1:80" x14ac:dyDescent="0.2">
      <c r="A67" s="302"/>
      <c r="B67" s="309"/>
      <c r="C67" s="310" t="s">
        <v>1989</v>
      </c>
      <c r="D67" s="311"/>
      <c r="E67" s="312">
        <v>382.40699999999998</v>
      </c>
      <c r="F67" s="313"/>
      <c r="G67" s="314"/>
      <c r="H67" s="315"/>
      <c r="I67" s="307"/>
      <c r="J67" s="316"/>
      <c r="K67" s="307"/>
      <c r="M67" s="308" t="s">
        <v>1989</v>
      </c>
      <c r="O67" s="293"/>
    </row>
    <row r="68" spans="1:80" x14ac:dyDescent="0.2">
      <c r="A68" s="294">
        <v>15</v>
      </c>
      <c r="B68" s="295" t="s">
        <v>653</v>
      </c>
      <c r="C68" s="296" t="s">
        <v>654</v>
      </c>
      <c r="D68" s="297" t="s">
        <v>12</v>
      </c>
      <c r="E68" s="298"/>
      <c r="F68" s="298">
        <v>0</v>
      </c>
      <c r="G68" s="299">
        <f>E68*F68</f>
        <v>0</v>
      </c>
      <c r="H68" s="300">
        <v>0</v>
      </c>
      <c r="I68" s="301">
        <f>E68*H68</f>
        <v>0</v>
      </c>
      <c r="J68" s="300"/>
      <c r="K68" s="301">
        <f>E68*J68</f>
        <v>0</v>
      </c>
      <c r="O68" s="293">
        <v>2</v>
      </c>
      <c r="AA68" s="262">
        <v>7</v>
      </c>
      <c r="AB68" s="262">
        <v>1002</v>
      </c>
      <c r="AC68" s="262">
        <v>5</v>
      </c>
      <c r="AZ68" s="262">
        <v>2</v>
      </c>
      <c r="BA68" s="262">
        <f>IF(AZ68=1,G68,0)</f>
        <v>0</v>
      </c>
      <c r="BB68" s="262">
        <f>IF(AZ68=2,G68,0)</f>
        <v>0</v>
      </c>
      <c r="BC68" s="262">
        <f>IF(AZ68=3,G68,0)</f>
        <v>0</v>
      </c>
      <c r="BD68" s="262">
        <f>IF(AZ68=4,G68,0)</f>
        <v>0</v>
      </c>
      <c r="BE68" s="262">
        <f>IF(AZ68=5,G68,0)</f>
        <v>0</v>
      </c>
      <c r="CA68" s="293">
        <v>7</v>
      </c>
      <c r="CB68" s="293">
        <v>1002</v>
      </c>
    </row>
    <row r="69" spans="1:80" x14ac:dyDescent="0.2">
      <c r="A69" s="317"/>
      <c r="B69" s="318" t="s">
        <v>101</v>
      </c>
      <c r="C69" s="319" t="s">
        <v>645</v>
      </c>
      <c r="D69" s="320"/>
      <c r="E69" s="321"/>
      <c r="F69" s="322"/>
      <c r="G69" s="323">
        <f>SUM(G29:G68)</f>
        <v>0</v>
      </c>
      <c r="H69" s="324"/>
      <c r="I69" s="325">
        <f>SUM(I29:I68)</f>
        <v>10.79438</v>
      </c>
      <c r="J69" s="324"/>
      <c r="K69" s="325">
        <f>SUM(K29:K68)</f>
        <v>0</v>
      </c>
      <c r="O69" s="293">
        <v>4</v>
      </c>
      <c r="BA69" s="326">
        <f>SUM(BA29:BA68)</f>
        <v>0</v>
      </c>
      <c r="BB69" s="326">
        <f>SUM(BB29:BB68)</f>
        <v>0</v>
      </c>
      <c r="BC69" s="326">
        <f>SUM(BC29:BC68)</f>
        <v>0</v>
      </c>
      <c r="BD69" s="326">
        <f>SUM(BD29:BD68)</f>
        <v>0</v>
      </c>
      <c r="BE69" s="326">
        <f>SUM(BE29:BE68)</f>
        <v>0</v>
      </c>
    </row>
    <row r="70" spans="1:80" x14ac:dyDescent="0.2">
      <c r="E70" s="262"/>
    </row>
    <row r="71" spans="1:80" x14ac:dyDescent="0.2">
      <c r="E71" s="262"/>
    </row>
    <row r="72" spans="1:80" x14ac:dyDescent="0.2">
      <c r="E72" s="262"/>
    </row>
    <row r="73" spans="1:80" x14ac:dyDescent="0.2">
      <c r="E73" s="262"/>
    </row>
    <row r="74" spans="1:80" x14ac:dyDescent="0.2">
      <c r="E74" s="262"/>
    </row>
    <row r="75" spans="1:80" x14ac:dyDescent="0.2">
      <c r="E75" s="262"/>
    </row>
    <row r="76" spans="1:80" x14ac:dyDescent="0.2">
      <c r="E76" s="262"/>
    </row>
    <row r="77" spans="1:80" x14ac:dyDescent="0.2">
      <c r="E77" s="262"/>
    </row>
    <row r="78" spans="1:80" x14ac:dyDescent="0.2">
      <c r="E78" s="262"/>
    </row>
    <row r="79" spans="1:80" x14ac:dyDescent="0.2">
      <c r="E79" s="262"/>
    </row>
    <row r="80" spans="1:80"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E87" s="262"/>
    </row>
    <row r="88" spans="1:7" x14ac:dyDescent="0.2">
      <c r="E88" s="262"/>
    </row>
    <row r="89" spans="1:7" x14ac:dyDescent="0.2">
      <c r="E89" s="262"/>
    </row>
    <row r="90" spans="1:7" x14ac:dyDescent="0.2">
      <c r="E90" s="262"/>
    </row>
    <row r="91" spans="1:7" x14ac:dyDescent="0.2">
      <c r="E91" s="262"/>
    </row>
    <row r="92" spans="1:7" x14ac:dyDescent="0.2">
      <c r="E92" s="262"/>
    </row>
    <row r="93" spans="1:7" x14ac:dyDescent="0.2">
      <c r="A93" s="316"/>
      <c r="B93" s="316"/>
      <c r="C93" s="316"/>
      <c r="D93" s="316"/>
      <c r="E93" s="316"/>
      <c r="F93" s="316"/>
      <c r="G93" s="316"/>
    </row>
    <row r="94" spans="1:7" x14ac:dyDescent="0.2">
      <c r="A94" s="316"/>
      <c r="B94" s="316"/>
      <c r="C94" s="316"/>
      <c r="D94" s="316"/>
      <c r="E94" s="316"/>
      <c r="F94" s="316"/>
      <c r="G94" s="316"/>
    </row>
    <row r="95" spans="1:7" x14ac:dyDescent="0.2">
      <c r="A95" s="316"/>
      <c r="B95" s="316"/>
      <c r="C95" s="316"/>
      <c r="D95" s="316"/>
      <c r="E95" s="316"/>
      <c r="F95" s="316"/>
      <c r="G95" s="316"/>
    </row>
    <row r="96" spans="1:7" x14ac:dyDescent="0.2">
      <c r="A96" s="316"/>
      <c r="B96" s="316"/>
      <c r="C96" s="316"/>
      <c r="D96" s="316"/>
      <c r="E96" s="316"/>
      <c r="F96" s="316"/>
      <c r="G96" s="316"/>
    </row>
    <row r="97" spans="5:5" x14ac:dyDescent="0.2">
      <c r="E97" s="262"/>
    </row>
    <row r="98" spans="5:5" x14ac:dyDescent="0.2">
      <c r="E98" s="262"/>
    </row>
    <row r="99" spans="5:5" x14ac:dyDescent="0.2">
      <c r="E99" s="262"/>
    </row>
    <row r="100" spans="5:5" x14ac:dyDescent="0.2">
      <c r="E100" s="262"/>
    </row>
    <row r="101" spans="5:5" x14ac:dyDescent="0.2">
      <c r="E101" s="262"/>
    </row>
    <row r="102" spans="5:5" x14ac:dyDescent="0.2">
      <c r="E102" s="262"/>
    </row>
    <row r="103" spans="5:5" x14ac:dyDescent="0.2">
      <c r="E103" s="262"/>
    </row>
    <row r="104" spans="5:5" x14ac:dyDescent="0.2">
      <c r="E104" s="262"/>
    </row>
    <row r="105" spans="5:5" x14ac:dyDescent="0.2">
      <c r="E105" s="262"/>
    </row>
    <row r="106" spans="5:5" x14ac:dyDescent="0.2">
      <c r="E106" s="262"/>
    </row>
    <row r="107" spans="5:5" x14ac:dyDescent="0.2">
      <c r="E107" s="262"/>
    </row>
    <row r="108" spans="5:5" x14ac:dyDescent="0.2">
      <c r="E108" s="262"/>
    </row>
    <row r="109" spans="5:5" x14ac:dyDescent="0.2">
      <c r="E109" s="262"/>
    </row>
    <row r="110" spans="5:5" x14ac:dyDescent="0.2">
      <c r="E110" s="262"/>
    </row>
    <row r="111" spans="5:5" x14ac:dyDescent="0.2">
      <c r="E111" s="262"/>
    </row>
    <row r="112" spans="5:5" x14ac:dyDescent="0.2">
      <c r="E112" s="262"/>
    </row>
    <row r="113" spans="1:5" x14ac:dyDescent="0.2">
      <c r="E113" s="262"/>
    </row>
    <row r="114" spans="1:5" x14ac:dyDescent="0.2">
      <c r="E114" s="262"/>
    </row>
    <row r="115" spans="1:5" x14ac:dyDescent="0.2">
      <c r="E115" s="262"/>
    </row>
    <row r="116" spans="1:5" x14ac:dyDescent="0.2">
      <c r="E116" s="262"/>
    </row>
    <row r="117" spans="1:5" x14ac:dyDescent="0.2">
      <c r="E117" s="262"/>
    </row>
    <row r="118" spans="1:5" x14ac:dyDescent="0.2">
      <c r="E118" s="262"/>
    </row>
    <row r="119" spans="1:5" x14ac:dyDescent="0.2">
      <c r="E119" s="262"/>
    </row>
    <row r="120" spans="1:5" x14ac:dyDescent="0.2">
      <c r="E120" s="262"/>
    </row>
    <row r="121" spans="1:5" x14ac:dyDescent="0.2">
      <c r="E121" s="262"/>
    </row>
    <row r="122" spans="1:5" x14ac:dyDescent="0.2">
      <c r="E122" s="262"/>
    </row>
    <row r="123" spans="1:5" x14ac:dyDescent="0.2">
      <c r="E123" s="262"/>
    </row>
    <row r="124" spans="1:5" x14ac:dyDescent="0.2">
      <c r="E124" s="262"/>
    </row>
    <row r="125" spans="1:5" x14ac:dyDescent="0.2">
      <c r="E125" s="262"/>
    </row>
    <row r="126" spans="1:5" x14ac:dyDescent="0.2">
      <c r="E126" s="262"/>
    </row>
    <row r="127" spans="1:5" x14ac:dyDescent="0.2">
      <c r="E127" s="262"/>
    </row>
    <row r="128" spans="1:5" x14ac:dyDescent="0.2">
      <c r="A128" s="327"/>
      <c r="B128" s="327"/>
    </row>
    <row r="129" spans="1:7" x14ac:dyDescent="0.2">
      <c r="A129" s="316"/>
      <c r="B129" s="316"/>
      <c r="C129" s="328"/>
      <c r="D129" s="328"/>
      <c r="E129" s="329"/>
      <c r="F129" s="328"/>
      <c r="G129" s="330"/>
    </row>
    <row r="130" spans="1:7" x14ac:dyDescent="0.2">
      <c r="A130" s="331"/>
      <c r="B130" s="331"/>
      <c r="C130" s="316"/>
      <c r="D130" s="316"/>
      <c r="E130" s="332"/>
      <c r="F130" s="316"/>
      <c r="G130" s="316"/>
    </row>
    <row r="131" spans="1:7" x14ac:dyDescent="0.2">
      <c r="A131" s="316"/>
      <c r="B131" s="316"/>
      <c r="C131" s="316"/>
      <c r="D131" s="316"/>
      <c r="E131" s="332"/>
      <c r="F131" s="316"/>
      <c r="G131" s="316"/>
    </row>
    <row r="132" spans="1:7" x14ac:dyDescent="0.2">
      <c r="A132" s="316"/>
      <c r="B132" s="316"/>
      <c r="C132" s="316"/>
      <c r="D132" s="316"/>
      <c r="E132" s="332"/>
      <c r="F132" s="316"/>
      <c r="G132" s="316"/>
    </row>
    <row r="133" spans="1:7" x14ac:dyDescent="0.2">
      <c r="A133" s="316"/>
      <c r="B133" s="316"/>
      <c r="C133" s="316"/>
      <c r="D133" s="316"/>
      <c r="E133" s="332"/>
      <c r="F133" s="316"/>
      <c r="G133" s="316"/>
    </row>
    <row r="134" spans="1:7" x14ac:dyDescent="0.2">
      <c r="A134" s="316"/>
      <c r="B134" s="316"/>
      <c r="C134" s="316"/>
      <c r="D134" s="316"/>
      <c r="E134" s="332"/>
      <c r="F134" s="316"/>
      <c r="G134" s="316"/>
    </row>
    <row r="135" spans="1:7" x14ac:dyDescent="0.2">
      <c r="A135" s="316"/>
      <c r="B135" s="316"/>
      <c r="C135" s="316"/>
      <c r="D135" s="316"/>
      <c r="E135" s="332"/>
      <c r="F135" s="316"/>
      <c r="G135" s="316"/>
    </row>
    <row r="136" spans="1:7" x14ac:dyDescent="0.2">
      <c r="A136" s="316"/>
      <c r="B136" s="316"/>
      <c r="C136" s="316"/>
      <c r="D136" s="316"/>
      <c r="E136" s="332"/>
      <c r="F136" s="316"/>
      <c r="G136" s="316"/>
    </row>
    <row r="137" spans="1:7" x14ac:dyDescent="0.2">
      <c r="A137" s="316"/>
      <c r="B137" s="316"/>
      <c r="C137" s="316"/>
      <c r="D137" s="316"/>
      <c r="E137" s="332"/>
      <c r="F137" s="316"/>
      <c r="G137" s="316"/>
    </row>
    <row r="138" spans="1:7" x14ac:dyDescent="0.2">
      <c r="A138" s="316"/>
      <c r="B138" s="316"/>
      <c r="C138" s="316"/>
      <c r="D138" s="316"/>
      <c r="E138" s="332"/>
      <c r="F138" s="316"/>
      <c r="G138" s="316"/>
    </row>
    <row r="139" spans="1:7" x14ac:dyDescent="0.2">
      <c r="A139" s="316"/>
      <c r="B139" s="316"/>
      <c r="C139" s="316"/>
      <c r="D139" s="316"/>
      <c r="E139" s="332"/>
      <c r="F139" s="316"/>
      <c r="G139" s="316"/>
    </row>
    <row r="140" spans="1:7" x14ac:dyDescent="0.2">
      <c r="A140" s="316"/>
      <c r="B140" s="316"/>
      <c r="C140" s="316"/>
      <c r="D140" s="316"/>
      <c r="E140" s="332"/>
      <c r="F140" s="316"/>
      <c r="G140" s="316"/>
    </row>
    <row r="141" spans="1:7" x14ac:dyDescent="0.2">
      <c r="A141" s="316"/>
      <c r="B141" s="316"/>
      <c r="C141" s="316"/>
      <c r="D141" s="316"/>
      <c r="E141" s="332"/>
      <c r="F141" s="316"/>
      <c r="G141" s="316"/>
    </row>
    <row r="142" spans="1:7" x14ac:dyDescent="0.2">
      <c r="A142" s="316"/>
      <c r="B142" s="316"/>
      <c r="C142" s="316"/>
      <c r="D142" s="316"/>
      <c r="E142" s="332"/>
      <c r="F142" s="316"/>
      <c r="G142" s="316"/>
    </row>
  </sheetData>
  <mergeCells count="44">
    <mergeCell ref="C66:G66"/>
    <mergeCell ref="C67:D67"/>
    <mergeCell ref="C60:G60"/>
    <mergeCell ref="C61:G61"/>
    <mergeCell ref="C62:G62"/>
    <mergeCell ref="C63:G63"/>
    <mergeCell ref="C64:G64"/>
    <mergeCell ref="C65:G65"/>
    <mergeCell ref="C53:D53"/>
    <mergeCell ref="C55:G55"/>
    <mergeCell ref="C56:G56"/>
    <mergeCell ref="C57:G57"/>
    <mergeCell ref="C58:G58"/>
    <mergeCell ref="C59:G59"/>
    <mergeCell ref="C47:G47"/>
    <mergeCell ref="C48:G48"/>
    <mergeCell ref="C49:G49"/>
    <mergeCell ref="C50:G50"/>
    <mergeCell ref="C51:G51"/>
    <mergeCell ref="C52:G52"/>
    <mergeCell ref="C40:G40"/>
    <mergeCell ref="C41:G41"/>
    <mergeCell ref="C42:G42"/>
    <mergeCell ref="C43:G43"/>
    <mergeCell ref="C44:G44"/>
    <mergeCell ref="C46:G46"/>
    <mergeCell ref="C31:D31"/>
    <mergeCell ref="C33:D33"/>
    <mergeCell ref="C35:G35"/>
    <mergeCell ref="C36:D36"/>
    <mergeCell ref="C38:G38"/>
    <mergeCell ref="C39:G39"/>
    <mergeCell ref="C17:G17"/>
    <mergeCell ref="C18:D18"/>
    <mergeCell ref="C22:D22"/>
    <mergeCell ref="C24:D24"/>
    <mergeCell ref="A1:G1"/>
    <mergeCell ref="A3:B3"/>
    <mergeCell ref="A4:B4"/>
    <mergeCell ref="E4:G4"/>
    <mergeCell ref="C9:D9"/>
    <mergeCell ref="C11:G11"/>
    <mergeCell ref="C12:D12"/>
    <mergeCell ref="C16:G16"/>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4"/>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1991</v>
      </c>
      <c r="D2" s="106" t="s">
        <v>1992</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1945</v>
      </c>
      <c r="B5" s="119"/>
      <c r="C5" s="120" t="s">
        <v>1946</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'S06 06-02 Rek'!E12</f>
        <v>0</v>
      </c>
      <c r="D15" s="161" t="str">
        <f>'S06 06-02 Rek'!A17</f>
        <v>Ztížené výrobní podmínky</v>
      </c>
      <c r="E15" s="162"/>
      <c r="F15" s="163"/>
      <c r="G15" s="160">
        <f>'S06 06-02 Rek'!I17</f>
        <v>0</v>
      </c>
    </row>
    <row r="16" spans="1:57" ht="15.95" customHeight="1" x14ac:dyDescent="0.2">
      <c r="A16" s="158" t="s">
        <v>52</v>
      </c>
      <c r="B16" s="159" t="s">
        <v>53</v>
      </c>
      <c r="C16" s="160">
        <f>'S06 06-02 Rek'!F12</f>
        <v>0</v>
      </c>
      <c r="D16" s="110" t="str">
        <f>'S06 06-02 Rek'!A18</f>
        <v>Oborová přirážka</v>
      </c>
      <c r="E16" s="164"/>
      <c r="F16" s="165"/>
      <c r="G16" s="160">
        <f>'S06 06-02 Rek'!I18</f>
        <v>0</v>
      </c>
    </row>
    <row r="17" spans="1:7" ht="15.95" customHeight="1" x14ac:dyDescent="0.2">
      <c r="A17" s="158" t="s">
        <v>54</v>
      </c>
      <c r="B17" s="159" t="s">
        <v>55</v>
      </c>
      <c r="C17" s="160">
        <f>'S06 06-02 Rek'!H12</f>
        <v>0</v>
      </c>
      <c r="D17" s="110" t="str">
        <f>'S06 06-02 Rek'!A19</f>
        <v>Přesun stavebních kapacit</v>
      </c>
      <c r="E17" s="164"/>
      <c r="F17" s="165"/>
      <c r="G17" s="160">
        <f>'S06 06-02 Rek'!I19</f>
        <v>0</v>
      </c>
    </row>
    <row r="18" spans="1:7" ht="15.95" customHeight="1" x14ac:dyDescent="0.2">
      <c r="A18" s="166" t="s">
        <v>56</v>
      </c>
      <c r="B18" s="167" t="s">
        <v>57</v>
      </c>
      <c r="C18" s="160">
        <f>'S06 06-02 Rek'!G12</f>
        <v>0</v>
      </c>
      <c r="D18" s="110" t="str">
        <f>'S06 06-02 Rek'!A20</f>
        <v>Mimostaveništní doprava</v>
      </c>
      <c r="E18" s="164"/>
      <c r="F18" s="165"/>
      <c r="G18" s="160">
        <f>'S06 06-02 Rek'!I20</f>
        <v>0</v>
      </c>
    </row>
    <row r="19" spans="1:7" ht="15.95" customHeight="1" x14ac:dyDescent="0.2">
      <c r="A19" s="168" t="s">
        <v>58</v>
      </c>
      <c r="B19" s="159"/>
      <c r="C19" s="160">
        <f>SUM(C15:C18)</f>
        <v>0</v>
      </c>
      <c r="D19" s="110" t="str">
        <f>'S06 06-02 Rek'!A21</f>
        <v>Zařízení staveniště</v>
      </c>
      <c r="E19" s="164"/>
      <c r="F19" s="165"/>
      <c r="G19" s="160">
        <f>'S06 06-02 Rek'!I21</f>
        <v>0</v>
      </c>
    </row>
    <row r="20" spans="1:7" ht="15.95" customHeight="1" x14ac:dyDescent="0.2">
      <c r="A20" s="168"/>
      <c r="B20" s="159"/>
      <c r="C20" s="160"/>
      <c r="D20" s="110" t="str">
        <f>'S06 06-02 Rek'!A22</f>
        <v>Provoz investora</v>
      </c>
      <c r="E20" s="164"/>
      <c r="F20" s="165"/>
      <c r="G20" s="160">
        <f>'S06 06-02 Rek'!I22</f>
        <v>0</v>
      </c>
    </row>
    <row r="21" spans="1:7" ht="15.95" customHeight="1" x14ac:dyDescent="0.2">
      <c r="A21" s="168" t="s">
        <v>29</v>
      </c>
      <c r="B21" s="159"/>
      <c r="C21" s="160">
        <f>'S06 06-02 Rek'!I12</f>
        <v>0</v>
      </c>
      <c r="D21" s="110" t="str">
        <f>'S06 06-02 Rek'!A23</f>
        <v>Kompletační činnost (IČD)</v>
      </c>
      <c r="E21" s="164"/>
      <c r="F21" s="165"/>
      <c r="G21" s="160">
        <f>'S06 06-02 Rek'!I23</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'S06 06-02 Rek'!H25</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5"/>
  <dimension ref="A1:BE76"/>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1991</v>
      </c>
      <c r="I1" s="213"/>
    </row>
    <row r="2" spans="1:57" ht="13.5" thickBot="1" x14ac:dyDescent="0.25">
      <c r="A2" s="214" t="s">
        <v>76</v>
      </c>
      <c r="B2" s="215"/>
      <c r="C2" s="216" t="s">
        <v>1947</v>
      </c>
      <c r="D2" s="217"/>
      <c r="E2" s="218"/>
      <c r="F2" s="217"/>
      <c r="G2" s="219" t="s">
        <v>1992</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'S06 06-02 Pol'!B7</f>
        <v>1</v>
      </c>
      <c r="B7" s="70" t="str">
        <f>'S06 06-02 Pol'!C7</f>
        <v>Zemní práce</v>
      </c>
      <c r="D7" s="231"/>
      <c r="E7" s="334">
        <f>'S06 06-02 Pol'!BA44</f>
        <v>0</v>
      </c>
      <c r="F7" s="335">
        <f>'S06 06-02 Pol'!BB44</f>
        <v>0</v>
      </c>
      <c r="G7" s="335">
        <f>'S06 06-02 Pol'!BC44</f>
        <v>0</v>
      </c>
      <c r="H7" s="335">
        <f>'S06 06-02 Pol'!BD44</f>
        <v>0</v>
      </c>
      <c r="I7" s="336">
        <f>'S06 06-02 Pol'!BE44</f>
        <v>0</v>
      </c>
    </row>
    <row r="8" spans="1:57" s="138" customFormat="1" x14ac:dyDescent="0.2">
      <c r="A8" s="333" t="str">
        <f>'S06 06-02 Pol'!B45</f>
        <v>2</v>
      </c>
      <c r="B8" s="70" t="str">
        <f>'S06 06-02 Pol'!C45</f>
        <v>Základy a zvláštní zakládání</v>
      </c>
      <c r="D8" s="231"/>
      <c r="E8" s="334">
        <f>'S06 06-02 Pol'!BA51</f>
        <v>0</v>
      </c>
      <c r="F8" s="335">
        <f>'S06 06-02 Pol'!BB51</f>
        <v>0</v>
      </c>
      <c r="G8" s="335">
        <f>'S06 06-02 Pol'!BC51</f>
        <v>0</v>
      </c>
      <c r="H8" s="335">
        <f>'S06 06-02 Pol'!BD51</f>
        <v>0</v>
      </c>
      <c r="I8" s="336">
        <f>'S06 06-02 Pol'!BE51</f>
        <v>0</v>
      </c>
    </row>
    <row r="9" spans="1:57" s="138" customFormat="1" x14ac:dyDescent="0.2">
      <c r="A9" s="333" t="str">
        <f>'S06 06-02 Pol'!B52</f>
        <v>3</v>
      </c>
      <c r="B9" s="70" t="str">
        <f>'S06 06-02 Pol'!C52</f>
        <v>Svislé a kompletní konstrukce</v>
      </c>
      <c r="D9" s="231"/>
      <c r="E9" s="334">
        <f>'S06 06-02 Pol'!BA58</f>
        <v>0</v>
      </c>
      <c r="F9" s="335">
        <f>'S06 06-02 Pol'!BB58</f>
        <v>0</v>
      </c>
      <c r="G9" s="335">
        <f>'S06 06-02 Pol'!BC58</f>
        <v>0</v>
      </c>
      <c r="H9" s="335">
        <f>'S06 06-02 Pol'!BD58</f>
        <v>0</v>
      </c>
      <c r="I9" s="336">
        <f>'S06 06-02 Pol'!BE58</f>
        <v>0</v>
      </c>
    </row>
    <row r="10" spans="1:57" s="138" customFormat="1" x14ac:dyDescent="0.2">
      <c r="A10" s="333" t="str">
        <f>'S06 06-02 Pol'!B59</f>
        <v>99</v>
      </c>
      <c r="B10" s="70" t="str">
        <f>'S06 06-02 Pol'!C59</f>
        <v>Staveništní přesun hmot</v>
      </c>
      <c r="D10" s="231"/>
      <c r="E10" s="334">
        <f>'S06 06-02 Pol'!BA61</f>
        <v>0</v>
      </c>
      <c r="F10" s="335">
        <f>'S06 06-02 Pol'!BB61</f>
        <v>0</v>
      </c>
      <c r="G10" s="335">
        <f>'S06 06-02 Pol'!BC61</f>
        <v>0</v>
      </c>
      <c r="H10" s="335">
        <f>'S06 06-02 Pol'!BD61</f>
        <v>0</v>
      </c>
      <c r="I10" s="336">
        <f>'S06 06-02 Pol'!BE61</f>
        <v>0</v>
      </c>
    </row>
    <row r="11" spans="1:57" s="138" customFormat="1" ht="13.5" thickBot="1" x14ac:dyDescent="0.25">
      <c r="A11" s="333" t="str">
        <f>'S06 06-02 Pol'!B62</f>
        <v>767</v>
      </c>
      <c r="B11" s="70" t="str">
        <f>'S06 06-02 Pol'!C62</f>
        <v>Konstrukce zámečnické</v>
      </c>
      <c r="D11" s="231"/>
      <c r="E11" s="334">
        <f>'S06 06-02 Pol'!BA90</f>
        <v>0</v>
      </c>
      <c r="F11" s="335">
        <f>'S06 06-02 Pol'!BB90</f>
        <v>0</v>
      </c>
      <c r="G11" s="335">
        <f>'S06 06-02 Pol'!BC90</f>
        <v>0</v>
      </c>
      <c r="H11" s="335">
        <f>'S06 06-02 Pol'!BD90</f>
        <v>0</v>
      </c>
      <c r="I11" s="336">
        <f>'S06 06-02 Pol'!BE90</f>
        <v>0</v>
      </c>
    </row>
    <row r="12" spans="1:57" s="14" customFormat="1" ht="13.5" thickBot="1" x14ac:dyDescent="0.25">
      <c r="A12" s="232"/>
      <c r="B12" s="233" t="s">
        <v>79</v>
      </c>
      <c r="C12" s="233"/>
      <c r="D12" s="234"/>
      <c r="E12" s="235">
        <f>SUM(E7:E11)</f>
        <v>0</v>
      </c>
      <c r="F12" s="236">
        <f>SUM(F7:F11)</f>
        <v>0</v>
      </c>
      <c r="G12" s="236">
        <f>SUM(G7:G11)</f>
        <v>0</v>
      </c>
      <c r="H12" s="236">
        <f>SUM(H7:H11)</f>
        <v>0</v>
      </c>
      <c r="I12" s="237">
        <f>SUM(I7:I11)</f>
        <v>0</v>
      </c>
    </row>
    <row r="13" spans="1:57" x14ac:dyDescent="0.2">
      <c r="A13" s="138"/>
      <c r="B13" s="138"/>
      <c r="C13" s="138"/>
      <c r="D13" s="138"/>
      <c r="E13" s="138"/>
      <c r="F13" s="138"/>
      <c r="G13" s="138"/>
      <c r="H13" s="138"/>
      <c r="I13" s="138"/>
    </row>
    <row r="14" spans="1:57" ht="19.5" customHeight="1" x14ac:dyDescent="0.25">
      <c r="A14" s="223" t="s">
        <v>80</v>
      </c>
      <c r="B14" s="223"/>
      <c r="C14" s="223"/>
      <c r="D14" s="223"/>
      <c r="E14" s="223"/>
      <c r="F14" s="223"/>
      <c r="G14" s="238"/>
      <c r="H14" s="223"/>
      <c r="I14" s="223"/>
      <c r="BA14" s="144"/>
      <c r="BB14" s="144"/>
      <c r="BC14" s="144"/>
      <c r="BD14" s="144"/>
      <c r="BE14" s="144"/>
    </row>
    <row r="15" spans="1:57" ht="13.5" thickBot="1" x14ac:dyDescent="0.25"/>
    <row r="16" spans="1:57" x14ac:dyDescent="0.2">
      <c r="A16" s="176" t="s">
        <v>81</v>
      </c>
      <c r="B16" s="177"/>
      <c r="C16" s="177"/>
      <c r="D16" s="239"/>
      <c r="E16" s="240" t="s">
        <v>82</v>
      </c>
      <c r="F16" s="241" t="s">
        <v>12</v>
      </c>
      <c r="G16" s="242" t="s">
        <v>83</v>
      </c>
      <c r="H16" s="243"/>
      <c r="I16" s="244" t="s">
        <v>82</v>
      </c>
    </row>
    <row r="17" spans="1:53" x14ac:dyDescent="0.2">
      <c r="A17" s="168" t="s">
        <v>145</v>
      </c>
      <c r="B17" s="159"/>
      <c r="C17" s="159"/>
      <c r="D17" s="245"/>
      <c r="E17" s="246"/>
      <c r="F17" s="247"/>
      <c r="G17" s="248">
        <v>0</v>
      </c>
      <c r="H17" s="249"/>
      <c r="I17" s="250">
        <f>E17+F17*G17/100</f>
        <v>0</v>
      </c>
      <c r="BA17" s="1">
        <v>0</v>
      </c>
    </row>
    <row r="18" spans="1:53" x14ac:dyDescent="0.2">
      <c r="A18" s="168" t="s">
        <v>146</v>
      </c>
      <c r="B18" s="159"/>
      <c r="C18" s="159"/>
      <c r="D18" s="245"/>
      <c r="E18" s="246"/>
      <c r="F18" s="247"/>
      <c r="G18" s="248">
        <v>0</v>
      </c>
      <c r="H18" s="249"/>
      <c r="I18" s="250">
        <f>E18+F18*G18/100</f>
        <v>0</v>
      </c>
      <c r="BA18" s="1">
        <v>0</v>
      </c>
    </row>
    <row r="19" spans="1:53" x14ac:dyDescent="0.2">
      <c r="A19" s="168" t="s">
        <v>147</v>
      </c>
      <c r="B19" s="159"/>
      <c r="C19" s="159"/>
      <c r="D19" s="245"/>
      <c r="E19" s="246"/>
      <c r="F19" s="247"/>
      <c r="G19" s="248">
        <v>0</v>
      </c>
      <c r="H19" s="249"/>
      <c r="I19" s="250">
        <f>E19+F19*G19/100</f>
        <v>0</v>
      </c>
      <c r="BA19" s="1">
        <v>0</v>
      </c>
    </row>
    <row r="20" spans="1:53" x14ac:dyDescent="0.2">
      <c r="A20" s="168" t="s">
        <v>148</v>
      </c>
      <c r="B20" s="159"/>
      <c r="C20" s="159"/>
      <c r="D20" s="245"/>
      <c r="E20" s="246"/>
      <c r="F20" s="247"/>
      <c r="G20" s="248">
        <v>0</v>
      </c>
      <c r="H20" s="249"/>
      <c r="I20" s="250">
        <f>E20+F20*G20/100</f>
        <v>0</v>
      </c>
      <c r="BA20" s="1">
        <v>0</v>
      </c>
    </row>
    <row r="21" spans="1:53" x14ac:dyDescent="0.2">
      <c r="A21" s="168" t="s">
        <v>149</v>
      </c>
      <c r="B21" s="159"/>
      <c r="C21" s="159"/>
      <c r="D21" s="245"/>
      <c r="E21" s="246"/>
      <c r="F21" s="247"/>
      <c r="G21" s="248">
        <v>0</v>
      </c>
      <c r="H21" s="249"/>
      <c r="I21" s="250">
        <f>E21+F21*G21/100</f>
        <v>0</v>
      </c>
      <c r="BA21" s="1">
        <v>1</v>
      </c>
    </row>
    <row r="22" spans="1:53" x14ac:dyDescent="0.2">
      <c r="A22" s="168" t="s">
        <v>150</v>
      </c>
      <c r="B22" s="159"/>
      <c r="C22" s="159"/>
      <c r="D22" s="245"/>
      <c r="E22" s="246"/>
      <c r="F22" s="247"/>
      <c r="G22" s="248">
        <v>0</v>
      </c>
      <c r="H22" s="249"/>
      <c r="I22" s="250">
        <f>E22+F22*G22/100</f>
        <v>0</v>
      </c>
      <c r="BA22" s="1">
        <v>1</v>
      </c>
    </row>
    <row r="23" spans="1:53" x14ac:dyDescent="0.2">
      <c r="A23" s="168" t="s">
        <v>151</v>
      </c>
      <c r="B23" s="159"/>
      <c r="C23" s="159"/>
      <c r="D23" s="245"/>
      <c r="E23" s="246"/>
      <c r="F23" s="247"/>
      <c r="G23" s="248">
        <v>0</v>
      </c>
      <c r="H23" s="249"/>
      <c r="I23" s="250">
        <f>E23+F23*G23/100</f>
        <v>0</v>
      </c>
      <c r="BA23" s="1">
        <v>2</v>
      </c>
    </row>
    <row r="24" spans="1:53" x14ac:dyDescent="0.2">
      <c r="A24" s="168" t="s">
        <v>152</v>
      </c>
      <c r="B24" s="159"/>
      <c r="C24" s="159"/>
      <c r="D24" s="245"/>
      <c r="E24" s="246"/>
      <c r="F24" s="247"/>
      <c r="G24" s="248">
        <v>0</v>
      </c>
      <c r="H24" s="249"/>
      <c r="I24" s="250">
        <f>E24+F24*G24/100</f>
        <v>0</v>
      </c>
      <c r="BA24" s="1">
        <v>2</v>
      </c>
    </row>
    <row r="25" spans="1:53" ht="13.5" thickBot="1" x14ac:dyDescent="0.25">
      <c r="A25" s="251"/>
      <c r="B25" s="252" t="s">
        <v>84</v>
      </c>
      <c r="C25" s="253"/>
      <c r="D25" s="254"/>
      <c r="E25" s="255"/>
      <c r="F25" s="256"/>
      <c r="G25" s="256"/>
      <c r="H25" s="257">
        <f>SUM(I17:I24)</f>
        <v>0</v>
      </c>
      <c r="I25" s="258"/>
    </row>
    <row r="27" spans="1:53" x14ac:dyDescent="0.2">
      <c r="B27" s="14"/>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sheetData>
  <mergeCells count="4">
    <mergeCell ref="A1:B1"/>
    <mergeCell ref="A2:B2"/>
    <mergeCell ref="G2:I2"/>
    <mergeCell ref="H25:I25"/>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6"/>
  <dimension ref="A1:CB163"/>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'S06 06-02 Rek'!H1</f>
        <v>06-02</v>
      </c>
      <c r="G3" s="269"/>
    </row>
    <row r="4" spans="1:80" ht="13.5" thickBot="1" x14ac:dyDescent="0.25">
      <c r="A4" s="270" t="s">
        <v>76</v>
      </c>
      <c r="B4" s="215"/>
      <c r="C4" s="216" t="s">
        <v>1947</v>
      </c>
      <c r="D4" s="271"/>
      <c r="E4" s="272" t="str">
        <f>'S06 06-02 Rek'!G2</f>
        <v>Posuvná brána SO 6</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379</v>
      </c>
      <c r="C8" s="296" t="s">
        <v>380</v>
      </c>
      <c r="D8" s="297" t="s">
        <v>233</v>
      </c>
      <c r="E8" s="298">
        <v>18.153600000000001</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1993</v>
      </c>
      <c r="D9" s="311"/>
      <c r="E9" s="312">
        <v>4.0175999999999998</v>
      </c>
      <c r="F9" s="313"/>
      <c r="G9" s="314"/>
      <c r="H9" s="315"/>
      <c r="I9" s="307"/>
      <c r="J9" s="316"/>
      <c r="K9" s="307"/>
      <c r="M9" s="308" t="s">
        <v>1993</v>
      </c>
      <c r="O9" s="293"/>
    </row>
    <row r="10" spans="1:80" x14ac:dyDescent="0.2">
      <c r="A10" s="302"/>
      <c r="B10" s="309"/>
      <c r="C10" s="310" t="s">
        <v>1994</v>
      </c>
      <c r="D10" s="311"/>
      <c r="E10" s="312">
        <v>1.3919999999999999</v>
      </c>
      <c r="F10" s="313"/>
      <c r="G10" s="314"/>
      <c r="H10" s="315"/>
      <c r="I10" s="307"/>
      <c r="J10" s="316"/>
      <c r="K10" s="307"/>
      <c r="M10" s="308" t="s">
        <v>1994</v>
      </c>
      <c r="O10" s="293"/>
    </row>
    <row r="11" spans="1:80" x14ac:dyDescent="0.2">
      <c r="A11" s="302"/>
      <c r="B11" s="309"/>
      <c r="C11" s="310" t="s">
        <v>1995</v>
      </c>
      <c r="D11" s="311"/>
      <c r="E11" s="312">
        <v>2</v>
      </c>
      <c r="F11" s="313"/>
      <c r="G11" s="314"/>
      <c r="H11" s="315"/>
      <c r="I11" s="307"/>
      <c r="J11" s="316"/>
      <c r="K11" s="307"/>
      <c r="M11" s="308" t="s">
        <v>1995</v>
      </c>
      <c r="O11" s="293"/>
    </row>
    <row r="12" spans="1:80" x14ac:dyDescent="0.2">
      <c r="A12" s="302"/>
      <c r="B12" s="309"/>
      <c r="C12" s="310" t="s">
        <v>1996</v>
      </c>
      <c r="D12" s="311"/>
      <c r="E12" s="312">
        <v>3.7839999999999998</v>
      </c>
      <c r="F12" s="313"/>
      <c r="G12" s="314"/>
      <c r="H12" s="315"/>
      <c r="I12" s="307"/>
      <c r="J12" s="316"/>
      <c r="K12" s="307"/>
      <c r="M12" s="308" t="s">
        <v>1996</v>
      </c>
      <c r="O12" s="293"/>
    </row>
    <row r="13" spans="1:80" x14ac:dyDescent="0.2">
      <c r="A13" s="302"/>
      <c r="B13" s="309"/>
      <c r="C13" s="310" t="s">
        <v>1997</v>
      </c>
      <c r="D13" s="311"/>
      <c r="E13" s="312">
        <v>6.8</v>
      </c>
      <c r="F13" s="313"/>
      <c r="G13" s="314"/>
      <c r="H13" s="315"/>
      <c r="I13" s="307"/>
      <c r="J13" s="316"/>
      <c r="K13" s="307"/>
      <c r="M13" s="308" t="s">
        <v>1997</v>
      </c>
      <c r="O13" s="293"/>
    </row>
    <row r="14" spans="1:80" x14ac:dyDescent="0.2">
      <c r="A14" s="302"/>
      <c r="B14" s="309"/>
      <c r="C14" s="310" t="s">
        <v>1998</v>
      </c>
      <c r="D14" s="311"/>
      <c r="E14" s="312">
        <v>0.16</v>
      </c>
      <c r="F14" s="313"/>
      <c r="G14" s="314"/>
      <c r="H14" s="315"/>
      <c r="I14" s="307"/>
      <c r="J14" s="316"/>
      <c r="K14" s="307"/>
      <c r="M14" s="308" t="s">
        <v>1998</v>
      </c>
      <c r="O14" s="293"/>
    </row>
    <row r="15" spans="1:80" x14ac:dyDescent="0.2">
      <c r="A15" s="294">
        <v>2</v>
      </c>
      <c r="B15" s="295" t="s">
        <v>764</v>
      </c>
      <c r="C15" s="296" t="s">
        <v>765</v>
      </c>
      <c r="D15" s="297" t="s">
        <v>233</v>
      </c>
      <c r="E15" s="298">
        <v>18.153600000000001</v>
      </c>
      <c r="F15" s="298">
        <v>0</v>
      </c>
      <c r="G15" s="299">
        <f>E15*F15</f>
        <v>0</v>
      </c>
      <c r="H15" s="300">
        <v>0</v>
      </c>
      <c r="I15" s="301">
        <f>E15*H15</f>
        <v>0</v>
      </c>
      <c r="J15" s="300">
        <v>0</v>
      </c>
      <c r="K15" s="301">
        <f>E15*J15</f>
        <v>0</v>
      </c>
      <c r="O15" s="293">
        <v>2</v>
      </c>
      <c r="AA15" s="262">
        <v>1</v>
      </c>
      <c r="AB15" s="262">
        <v>1</v>
      </c>
      <c r="AC15" s="262">
        <v>1</v>
      </c>
      <c r="AZ15" s="262">
        <v>1</v>
      </c>
      <c r="BA15" s="262">
        <f>IF(AZ15=1,G15,0)</f>
        <v>0</v>
      </c>
      <c r="BB15" s="262">
        <f>IF(AZ15=2,G15,0)</f>
        <v>0</v>
      </c>
      <c r="BC15" s="262">
        <f>IF(AZ15=3,G15,0)</f>
        <v>0</v>
      </c>
      <c r="BD15" s="262">
        <f>IF(AZ15=4,G15,0)</f>
        <v>0</v>
      </c>
      <c r="BE15" s="262">
        <f>IF(AZ15=5,G15,0)</f>
        <v>0</v>
      </c>
      <c r="CA15" s="293">
        <v>1</v>
      </c>
      <c r="CB15" s="293">
        <v>1</v>
      </c>
    </row>
    <row r="16" spans="1:80" x14ac:dyDescent="0.2">
      <c r="A16" s="302"/>
      <c r="B16" s="303"/>
      <c r="C16" s="304" t="s">
        <v>1999</v>
      </c>
      <c r="D16" s="305"/>
      <c r="E16" s="305"/>
      <c r="F16" s="305"/>
      <c r="G16" s="306"/>
      <c r="I16" s="307"/>
      <c r="K16" s="307"/>
      <c r="L16" s="308" t="s">
        <v>1999</v>
      </c>
      <c r="O16" s="293">
        <v>3</v>
      </c>
    </row>
    <row r="17" spans="1:80" x14ac:dyDescent="0.2">
      <c r="A17" s="302"/>
      <c r="B17" s="309"/>
      <c r="C17" s="310" t="s">
        <v>1993</v>
      </c>
      <c r="D17" s="311"/>
      <c r="E17" s="312">
        <v>4.0175999999999998</v>
      </c>
      <c r="F17" s="313"/>
      <c r="G17" s="314"/>
      <c r="H17" s="315"/>
      <c r="I17" s="307"/>
      <c r="J17" s="316"/>
      <c r="K17" s="307"/>
      <c r="M17" s="308" t="s">
        <v>1993</v>
      </c>
      <c r="O17" s="293"/>
    </row>
    <row r="18" spans="1:80" x14ac:dyDescent="0.2">
      <c r="A18" s="302"/>
      <c r="B18" s="309"/>
      <c r="C18" s="310" t="s">
        <v>1994</v>
      </c>
      <c r="D18" s="311"/>
      <c r="E18" s="312">
        <v>1.3919999999999999</v>
      </c>
      <c r="F18" s="313"/>
      <c r="G18" s="314"/>
      <c r="H18" s="315"/>
      <c r="I18" s="307"/>
      <c r="J18" s="316"/>
      <c r="K18" s="307"/>
      <c r="M18" s="308" t="s">
        <v>1994</v>
      </c>
      <c r="O18" s="293"/>
    </row>
    <row r="19" spans="1:80" x14ac:dyDescent="0.2">
      <c r="A19" s="302"/>
      <c r="B19" s="309"/>
      <c r="C19" s="310" t="s">
        <v>1995</v>
      </c>
      <c r="D19" s="311"/>
      <c r="E19" s="312">
        <v>2</v>
      </c>
      <c r="F19" s="313"/>
      <c r="G19" s="314"/>
      <c r="H19" s="315"/>
      <c r="I19" s="307"/>
      <c r="J19" s="316"/>
      <c r="K19" s="307"/>
      <c r="M19" s="308" t="s">
        <v>1995</v>
      </c>
      <c r="O19" s="293"/>
    </row>
    <row r="20" spans="1:80" x14ac:dyDescent="0.2">
      <c r="A20" s="302"/>
      <c r="B20" s="309"/>
      <c r="C20" s="310" t="s">
        <v>1996</v>
      </c>
      <c r="D20" s="311"/>
      <c r="E20" s="312">
        <v>3.7839999999999998</v>
      </c>
      <c r="F20" s="313"/>
      <c r="G20" s="314"/>
      <c r="H20" s="315"/>
      <c r="I20" s="307"/>
      <c r="J20" s="316"/>
      <c r="K20" s="307"/>
      <c r="M20" s="308" t="s">
        <v>1996</v>
      </c>
      <c r="O20" s="293"/>
    </row>
    <row r="21" spans="1:80" x14ac:dyDescent="0.2">
      <c r="A21" s="302"/>
      <c r="B21" s="309"/>
      <c r="C21" s="310" t="s">
        <v>1997</v>
      </c>
      <c r="D21" s="311"/>
      <c r="E21" s="312">
        <v>6.8</v>
      </c>
      <c r="F21" s="313"/>
      <c r="G21" s="314"/>
      <c r="H21" s="315"/>
      <c r="I21" s="307"/>
      <c r="J21" s="316"/>
      <c r="K21" s="307"/>
      <c r="M21" s="308" t="s">
        <v>1997</v>
      </c>
      <c r="O21" s="293"/>
    </row>
    <row r="22" spans="1:80" x14ac:dyDescent="0.2">
      <c r="A22" s="302"/>
      <c r="B22" s="309"/>
      <c r="C22" s="310" t="s">
        <v>1998</v>
      </c>
      <c r="D22" s="311"/>
      <c r="E22" s="312">
        <v>0.16</v>
      </c>
      <c r="F22" s="313"/>
      <c r="G22" s="314"/>
      <c r="H22" s="315"/>
      <c r="I22" s="307"/>
      <c r="J22" s="316"/>
      <c r="K22" s="307"/>
      <c r="M22" s="308" t="s">
        <v>1998</v>
      </c>
      <c r="O22" s="293"/>
    </row>
    <row r="23" spans="1:80" x14ac:dyDescent="0.2">
      <c r="A23" s="294">
        <v>3</v>
      </c>
      <c r="B23" s="295" t="s">
        <v>387</v>
      </c>
      <c r="C23" s="296" t="s">
        <v>388</v>
      </c>
      <c r="D23" s="297" t="s">
        <v>233</v>
      </c>
      <c r="E23" s="298">
        <v>18.153600000000001</v>
      </c>
      <c r="F23" s="298">
        <v>0</v>
      </c>
      <c r="G23" s="299">
        <f>E23*F23</f>
        <v>0</v>
      </c>
      <c r="H23" s="300">
        <v>0</v>
      </c>
      <c r="I23" s="301">
        <f>E23*H23</f>
        <v>0</v>
      </c>
      <c r="J23" s="300">
        <v>0</v>
      </c>
      <c r="K23" s="301">
        <f>E23*J23</f>
        <v>0</v>
      </c>
      <c r="O23" s="293">
        <v>2</v>
      </c>
      <c r="AA23" s="262">
        <v>1</v>
      </c>
      <c r="AB23" s="262">
        <v>1</v>
      </c>
      <c r="AC23" s="262">
        <v>1</v>
      </c>
      <c r="AZ23" s="262">
        <v>1</v>
      </c>
      <c r="BA23" s="262">
        <f>IF(AZ23=1,G23,0)</f>
        <v>0</v>
      </c>
      <c r="BB23" s="262">
        <f>IF(AZ23=2,G23,0)</f>
        <v>0</v>
      </c>
      <c r="BC23" s="262">
        <f>IF(AZ23=3,G23,0)</f>
        <v>0</v>
      </c>
      <c r="BD23" s="262">
        <f>IF(AZ23=4,G23,0)</f>
        <v>0</v>
      </c>
      <c r="BE23" s="262">
        <f>IF(AZ23=5,G23,0)</f>
        <v>0</v>
      </c>
      <c r="CA23" s="293">
        <v>1</v>
      </c>
      <c r="CB23" s="293">
        <v>1</v>
      </c>
    </row>
    <row r="24" spans="1:80" x14ac:dyDescent="0.2">
      <c r="A24" s="302"/>
      <c r="B24" s="309"/>
      <c r="C24" s="310" t="s">
        <v>1993</v>
      </c>
      <c r="D24" s="311"/>
      <c r="E24" s="312">
        <v>4.0175999999999998</v>
      </c>
      <c r="F24" s="313"/>
      <c r="G24" s="314"/>
      <c r="H24" s="315"/>
      <c r="I24" s="307"/>
      <c r="J24" s="316"/>
      <c r="K24" s="307"/>
      <c r="M24" s="308" t="s">
        <v>1993</v>
      </c>
      <c r="O24" s="293"/>
    </row>
    <row r="25" spans="1:80" x14ac:dyDescent="0.2">
      <c r="A25" s="302"/>
      <c r="B25" s="309"/>
      <c r="C25" s="310" t="s">
        <v>1994</v>
      </c>
      <c r="D25" s="311"/>
      <c r="E25" s="312">
        <v>1.3919999999999999</v>
      </c>
      <c r="F25" s="313"/>
      <c r="G25" s="314"/>
      <c r="H25" s="315"/>
      <c r="I25" s="307"/>
      <c r="J25" s="316"/>
      <c r="K25" s="307"/>
      <c r="M25" s="308" t="s">
        <v>1994</v>
      </c>
      <c r="O25" s="293"/>
    </row>
    <row r="26" spans="1:80" x14ac:dyDescent="0.2">
      <c r="A26" s="302"/>
      <c r="B26" s="309"/>
      <c r="C26" s="310" t="s">
        <v>1995</v>
      </c>
      <c r="D26" s="311"/>
      <c r="E26" s="312">
        <v>2</v>
      </c>
      <c r="F26" s="313"/>
      <c r="G26" s="314"/>
      <c r="H26" s="315"/>
      <c r="I26" s="307"/>
      <c r="J26" s="316"/>
      <c r="K26" s="307"/>
      <c r="M26" s="308" t="s">
        <v>1995</v>
      </c>
      <c r="O26" s="293"/>
    </row>
    <row r="27" spans="1:80" x14ac:dyDescent="0.2">
      <c r="A27" s="302"/>
      <c r="B27" s="309"/>
      <c r="C27" s="310" t="s">
        <v>1996</v>
      </c>
      <c r="D27" s="311"/>
      <c r="E27" s="312">
        <v>3.7839999999999998</v>
      </c>
      <c r="F27" s="313"/>
      <c r="G27" s="314"/>
      <c r="H27" s="315"/>
      <c r="I27" s="307"/>
      <c r="J27" s="316"/>
      <c r="K27" s="307"/>
      <c r="M27" s="308" t="s">
        <v>1996</v>
      </c>
      <c r="O27" s="293"/>
    </row>
    <row r="28" spans="1:80" x14ac:dyDescent="0.2">
      <c r="A28" s="302"/>
      <c r="B28" s="309"/>
      <c r="C28" s="310" t="s">
        <v>1997</v>
      </c>
      <c r="D28" s="311"/>
      <c r="E28" s="312">
        <v>6.8</v>
      </c>
      <c r="F28" s="313"/>
      <c r="G28" s="314"/>
      <c r="H28" s="315"/>
      <c r="I28" s="307"/>
      <c r="J28" s="316"/>
      <c r="K28" s="307"/>
      <c r="M28" s="308" t="s">
        <v>1997</v>
      </c>
      <c r="O28" s="293"/>
    </row>
    <row r="29" spans="1:80" x14ac:dyDescent="0.2">
      <c r="A29" s="302"/>
      <c r="B29" s="309"/>
      <c r="C29" s="310" t="s">
        <v>1998</v>
      </c>
      <c r="D29" s="311"/>
      <c r="E29" s="312">
        <v>0.16</v>
      </c>
      <c r="F29" s="313"/>
      <c r="G29" s="314"/>
      <c r="H29" s="315"/>
      <c r="I29" s="307"/>
      <c r="J29" s="316"/>
      <c r="K29" s="307"/>
      <c r="M29" s="308" t="s">
        <v>1998</v>
      </c>
      <c r="O29" s="293"/>
    </row>
    <row r="30" spans="1:80" x14ac:dyDescent="0.2">
      <c r="A30" s="294">
        <v>4</v>
      </c>
      <c r="B30" s="295" t="s">
        <v>391</v>
      </c>
      <c r="C30" s="296" t="s">
        <v>392</v>
      </c>
      <c r="D30" s="297" t="s">
        <v>233</v>
      </c>
      <c r="E30" s="298">
        <v>18.153600000000001</v>
      </c>
      <c r="F30" s="298">
        <v>0</v>
      </c>
      <c r="G30" s="299">
        <f>E30*F30</f>
        <v>0</v>
      </c>
      <c r="H30" s="300">
        <v>0</v>
      </c>
      <c r="I30" s="301">
        <f>E30*H30</f>
        <v>0</v>
      </c>
      <c r="J30" s="300">
        <v>0</v>
      </c>
      <c r="K30" s="301">
        <f>E30*J30</f>
        <v>0</v>
      </c>
      <c r="O30" s="293">
        <v>2</v>
      </c>
      <c r="AA30" s="262">
        <v>1</v>
      </c>
      <c r="AB30" s="262">
        <v>1</v>
      </c>
      <c r="AC30" s="262">
        <v>1</v>
      </c>
      <c r="AZ30" s="262">
        <v>1</v>
      </c>
      <c r="BA30" s="262">
        <f>IF(AZ30=1,G30,0)</f>
        <v>0</v>
      </c>
      <c r="BB30" s="262">
        <f>IF(AZ30=2,G30,0)</f>
        <v>0</v>
      </c>
      <c r="BC30" s="262">
        <f>IF(AZ30=3,G30,0)</f>
        <v>0</v>
      </c>
      <c r="BD30" s="262">
        <f>IF(AZ30=4,G30,0)</f>
        <v>0</v>
      </c>
      <c r="BE30" s="262">
        <f>IF(AZ30=5,G30,0)</f>
        <v>0</v>
      </c>
      <c r="CA30" s="293">
        <v>1</v>
      </c>
      <c r="CB30" s="293">
        <v>1</v>
      </c>
    </row>
    <row r="31" spans="1:80" x14ac:dyDescent="0.2">
      <c r="A31" s="302"/>
      <c r="B31" s="309"/>
      <c r="C31" s="310" t="s">
        <v>1993</v>
      </c>
      <c r="D31" s="311"/>
      <c r="E31" s="312">
        <v>4.0175999999999998</v>
      </c>
      <c r="F31" s="313"/>
      <c r="G31" s="314"/>
      <c r="H31" s="315"/>
      <c r="I31" s="307"/>
      <c r="J31" s="316"/>
      <c r="K31" s="307"/>
      <c r="M31" s="308" t="s">
        <v>1993</v>
      </c>
      <c r="O31" s="293"/>
    </row>
    <row r="32" spans="1:80" x14ac:dyDescent="0.2">
      <c r="A32" s="302"/>
      <c r="B32" s="309"/>
      <c r="C32" s="310" t="s">
        <v>1994</v>
      </c>
      <c r="D32" s="311"/>
      <c r="E32" s="312">
        <v>1.3919999999999999</v>
      </c>
      <c r="F32" s="313"/>
      <c r="G32" s="314"/>
      <c r="H32" s="315"/>
      <c r="I32" s="307"/>
      <c r="J32" s="316"/>
      <c r="K32" s="307"/>
      <c r="M32" s="308" t="s">
        <v>1994</v>
      </c>
      <c r="O32" s="293"/>
    </row>
    <row r="33" spans="1:80" x14ac:dyDescent="0.2">
      <c r="A33" s="302"/>
      <c r="B33" s="309"/>
      <c r="C33" s="310" t="s">
        <v>1995</v>
      </c>
      <c r="D33" s="311"/>
      <c r="E33" s="312">
        <v>2</v>
      </c>
      <c r="F33" s="313"/>
      <c r="G33" s="314"/>
      <c r="H33" s="315"/>
      <c r="I33" s="307"/>
      <c r="J33" s="316"/>
      <c r="K33" s="307"/>
      <c r="M33" s="308" t="s">
        <v>1995</v>
      </c>
      <c r="O33" s="293"/>
    </row>
    <row r="34" spans="1:80" x14ac:dyDescent="0.2">
      <c r="A34" s="302"/>
      <c r="B34" s="309"/>
      <c r="C34" s="310" t="s">
        <v>1996</v>
      </c>
      <c r="D34" s="311"/>
      <c r="E34" s="312">
        <v>3.7839999999999998</v>
      </c>
      <c r="F34" s="313"/>
      <c r="G34" s="314"/>
      <c r="H34" s="315"/>
      <c r="I34" s="307"/>
      <c r="J34" s="316"/>
      <c r="K34" s="307"/>
      <c r="M34" s="308" t="s">
        <v>1996</v>
      </c>
      <c r="O34" s="293"/>
    </row>
    <row r="35" spans="1:80" x14ac:dyDescent="0.2">
      <c r="A35" s="302"/>
      <c r="B35" s="309"/>
      <c r="C35" s="310" t="s">
        <v>1997</v>
      </c>
      <c r="D35" s="311"/>
      <c r="E35" s="312">
        <v>6.8</v>
      </c>
      <c r="F35" s="313"/>
      <c r="G35" s="314"/>
      <c r="H35" s="315"/>
      <c r="I35" s="307"/>
      <c r="J35" s="316"/>
      <c r="K35" s="307"/>
      <c r="M35" s="308" t="s">
        <v>1997</v>
      </c>
      <c r="O35" s="293"/>
    </row>
    <row r="36" spans="1:80" x14ac:dyDescent="0.2">
      <c r="A36" s="302"/>
      <c r="B36" s="309"/>
      <c r="C36" s="310" t="s">
        <v>1998</v>
      </c>
      <c r="D36" s="311"/>
      <c r="E36" s="312">
        <v>0.16</v>
      </c>
      <c r="F36" s="313"/>
      <c r="G36" s="314"/>
      <c r="H36" s="315"/>
      <c r="I36" s="307"/>
      <c r="J36" s="316"/>
      <c r="K36" s="307"/>
      <c r="M36" s="308" t="s">
        <v>1998</v>
      </c>
      <c r="O36" s="293"/>
    </row>
    <row r="37" spans="1:80" ht="22.5" x14ac:dyDescent="0.2">
      <c r="A37" s="294">
        <v>5</v>
      </c>
      <c r="B37" s="295" t="s">
        <v>231</v>
      </c>
      <c r="C37" s="296" t="s">
        <v>232</v>
      </c>
      <c r="D37" s="297" t="s">
        <v>233</v>
      </c>
      <c r="E37" s="298">
        <v>4.1913999999999998</v>
      </c>
      <c r="F37" s="298">
        <v>0</v>
      </c>
      <c r="G37" s="299">
        <f>E37*F37</f>
        <v>0</v>
      </c>
      <c r="H37" s="300">
        <v>0</v>
      </c>
      <c r="I37" s="301">
        <f>E37*H37</f>
        <v>0</v>
      </c>
      <c r="J37" s="300">
        <v>0</v>
      </c>
      <c r="K37" s="301">
        <f>E37*J37</f>
        <v>0</v>
      </c>
      <c r="O37" s="293">
        <v>2</v>
      </c>
      <c r="AA37" s="262">
        <v>1</v>
      </c>
      <c r="AB37" s="262">
        <v>1</v>
      </c>
      <c r="AC37" s="262">
        <v>1</v>
      </c>
      <c r="AZ37" s="262">
        <v>1</v>
      </c>
      <c r="BA37" s="262">
        <f>IF(AZ37=1,G37,0)</f>
        <v>0</v>
      </c>
      <c r="BB37" s="262">
        <f>IF(AZ37=2,G37,0)</f>
        <v>0</v>
      </c>
      <c r="BC37" s="262">
        <f>IF(AZ37=3,G37,0)</f>
        <v>0</v>
      </c>
      <c r="BD37" s="262">
        <f>IF(AZ37=4,G37,0)</f>
        <v>0</v>
      </c>
      <c r="BE37" s="262">
        <f>IF(AZ37=5,G37,0)</f>
        <v>0</v>
      </c>
      <c r="CA37" s="293">
        <v>1</v>
      </c>
      <c r="CB37" s="293">
        <v>1</v>
      </c>
    </row>
    <row r="38" spans="1:80" x14ac:dyDescent="0.2">
      <c r="A38" s="302"/>
      <c r="B38" s="303"/>
      <c r="C38" s="304" t="s">
        <v>234</v>
      </c>
      <c r="D38" s="305"/>
      <c r="E38" s="305"/>
      <c r="F38" s="305"/>
      <c r="G38" s="306"/>
      <c r="I38" s="307"/>
      <c r="K38" s="307"/>
      <c r="L38" s="308" t="s">
        <v>234</v>
      </c>
      <c r="O38" s="293">
        <v>3</v>
      </c>
    </row>
    <row r="39" spans="1:80" ht="22.5" x14ac:dyDescent="0.2">
      <c r="A39" s="302"/>
      <c r="B39" s="303"/>
      <c r="C39" s="304" t="s">
        <v>235</v>
      </c>
      <c r="D39" s="305"/>
      <c r="E39" s="305"/>
      <c r="F39" s="305"/>
      <c r="G39" s="306"/>
      <c r="I39" s="307"/>
      <c r="K39" s="307"/>
      <c r="L39" s="308" t="s">
        <v>235</v>
      </c>
      <c r="O39" s="293">
        <v>3</v>
      </c>
    </row>
    <row r="40" spans="1:80" x14ac:dyDescent="0.2">
      <c r="A40" s="302"/>
      <c r="B40" s="309"/>
      <c r="C40" s="310" t="s">
        <v>2000</v>
      </c>
      <c r="D40" s="311"/>
      <c r="E40" s="312">
        <v>4.0313999999999997</v>
      </c>
      <c r="F40" s="313"/>
      <c r="G40" s="314"/>
      <c r="H40" s="315"/>
      <c r="I40" s="307"/>
      <c r="J40" s="316"/>
      <c r="K40" s="307"/>
      <c r="M40" s="308" t="s">
        <v>2000</v>
      </c>
      <c r="O40" s="293"/>
    </row>
    <row r="41" spans="1:80" x14ac:dyDescent="0.2">
      <c r="A41" s="302"/>
      <c r="B41" s="309"/>
      <c r="C41" s="310" t="s">
        <v>1998</v>
      </c>
      <c r="D41" s="311"/>
      <c r="E41" s="312">
        <v>0.16</v>
      </c>
      <c r="F41" s="313"/>
      <c r="G41" s="314"/>
      <c r="H41" s="315"/>
      <c r="I41" s="307"/>
      <c r="J41" s="316"/>
      <c r="K41" s="307"/>
      <c r="M41" s="308" t="s">
        <v>1998</v>
      </c>
      <c r="O41" s="293"/>
    </row>
    <row r="42" spans="1:80" x14ac:dyDescent="0.2">
      <c r="A42" s="294">
        <v>6</v>
      </c>
      <c r="B42" s="295" t="s">
        <v>1290</v>
      </c>
      <c r="C42" s="296" t="s">
        <v>1291</v>
      </c>
      <c r="D42" s="297" t="s">
        <v>233</v>
      </c>
      <c r="E42" s="298">
        <v>13.962199999999999</v>
      </c>
      <c r="F42" s="298">
        <v>0</v>
      </c>
      <c r="G42" s="299">
        <f>E42*F42</f>
        <v>0</v>
      </c>
      <c r="H42" s="300">
        <v>0</v>
      </c>
      <c r="I42" s="301">
        <f>E42*H42</f>
        <v>0</v>
      </c>
      <c r="J42" s="300">
        <v>0</v>
      </c>
      <c r="K42" s="301">
        <f>E42*J42</f>
        <v>0</v>
      </c>
      <c r="O42" s="293">
        <v>2</v>
      </c>
      <c r="AA42" s="262">
        <v>1</v>
      </c>
      <c r="AB42" s="262">
        <v>1</v>
      </c>
      <c r="AC42" s="262">
        <v>1</v>
      </c>
      <c r="AZ42" s="262">
        <v>1</v>
      </c>
      <c r="BA42" s="262">
        <f>IF(AZ42=1,G42,0)</f>
        <v>0</v>
      </c>
      <c r="BB42" s="262">
        <f>IF(AZ42=2,G42,0)</f>
        <v>0</v>
      </c>
      <c r="BC42" s="262">
        <f>IF(AZ42=3,G42,0)</f>
        <v>0</v>
      </c>
      <c r="BD42" s="262">
        <f>IF(AZ42=4,G42,0)</f>
        <v>0</v>
      </c>
      <c r="BE42" s="262">
        <f>IF(AZ42=5,G42,0)</f>
        <v>0</v>
      </c>
      <c r="CA42" s="293">
        <v>1</v>
      </c>
      <c r="CB42" s="293">
        <v>1</v>
      </c>
    </row>
    <row r="43" spans="1:80" x14ac:dyDescent="0.2">
      <c r="A43" s="302"/>
      <c r="B43" s="309"/>
      <c r="C43" s="310" t="s">
        <v>2001</v>
      </c>
      <c r="D43" s="311"/>
      <c r="E43" s="312">
        <v>13.962199999999999</v>
      </c>
      <c r="F43" s="313"/>
      <c r="G43" s="314"/>
      <c r="H43" s="315"/>
      <c r="I43" s="307"/>
      <c r="J43" s="316"/>
      <c r="K43" s="307"/>
      <c r="M43" s="308" t="s">
        <v>2001</v>
      </c>
      <c r="O43" s="293"/>
    </row>
    <row r="44" spans="1:80" x14ac:dyDescent="0.2">
      <c r="A44" s="317"/>
      <c r="B44" s="318" t="s">
        <v>101</v>
      </c>
      <c r="C44" s="319" t="s">
        <v>192</v>
      </c>
      <c r="D44" s="320"/>
      <c r="E44" s="321"/>
      <c r="F44" s="322"/>
      <c r="G44" s="323">
        <f>SUM(G7:G43)</f>
        <v>0</v>
      </c>
      <c r="H44" s="324"/>
      <c r="I44" s="325">
        <f>SUM(I7:I43)</f>
        <v>0</v>
      </c>
      <c r="J44" s="324"/>
      <c r="K44" s="325">
        <f>SUM(K7:K43)</f>
        <v>0</v>
      </c>
      <c r="O44" s="293">
        <v>4</v>
      </c>
      <c r="BA44" s="326">
        <f>SUM(BA7:BA43)</f>
        <v>0</v>
      </c>
      <c r="BB44" s="326">
        <f>SUM(BB7:BB43)</f>
        <v>0</v>
      </c>
      <c r="BC44" s="326">
        <f>SUM(BC7:BC43)</f>
        <v>0</v>
      </c>
      <c r="BD44" s="326">
        <f>SUM(BD7:BD43)</f>
        <v>0</v>
      </c>
      <c r="BE44" s="326">
        <f>SUM(BE7:BE43)</f>
        <v>0</v>
      </c>
    </row>
    <row r="45" spans="1:80" x14ac:dyDescent="0.2">
      <c r="A45" s="283" t="s">
        <v>97</v>
      </c>
      <c r="B45" s="284" t="s">
        <v>154</v>
      </c>
      <c r="C45" s="285" t="s">
        <v>405</v>
      </c>
      <c r="D45" s="286"/>
      <c r="E45" s="287"/>
      <c r="F45" s="287"/>
      <c r="G45" s="288"/>
      <c r="H45" s="289"/>
      <c r="I45" s="290"/>
      <c r="J45" s="291"/>
      <c r="K45" s="292"/>
      <c r="O45" s="293">
        <v>1</v>
      </c>
    </row>
    <row r="46" spans="1:80" x14ac:dyDescent="0.2">
      <c r="A46" s="294">
        <v>7</v>
      </c>
      <c r="B46" s="295" t="s">
        <v>977</v>
      </c>
      <c r="C46" s="296" t="s">
        <v>978</v>
      </c>
      <c r="D46" s="297" t="s">
        <v>233</v>
      </c>
      <c r="E46" s="298">
        <v>0.16</v>
      </c>
      <c r="F46" s="298">
        <v>0</v>
      </c>
      <c r="G46" s="299">
        <f>E46*F46</f>
        <v>0</v>
      </c>
      <c r="H46" s="300">
        <v>2.5249999999999999</v>
      </c>
      <c r="I46" s="301">
        <f>E46*H46</f>
        <v>0.40399999999999997</v>
      </c>
      <c r="J46" s="300">
        <v>0</v>
      </c>
      <c r="K46" s="301">
        <f>E46*J46</f>
        <v>0</v>
      </c>
      <c r="O46" s="293">
        <v>2</v>
      </c>
      <c r="AA46" s="262">
        <v>1</v>
      </c>
      <c r="AB46" s="262">
        <v>1</v>
      </c>
      <c r="AC46" s="262">
        <v>1</v>
      </c>
      <c r="AZ46" s="262">
        <v>1</v>
      </c>
      <c r="BA46" s="262">
        <f>IF(AZ46=1,G46,0)</f>
        <v>0</v>
      </c>
      <c r="BB46" s="262">
        <f>IF(AZ46=2,G46,0)</f>
        <v>0</v>
      </c>
      <c r="BC46" s="262">
        <f>IF(AZ46=3,G46,0)</f>
        <v>0</v>
      </c>
      <c r="BD46" s="262">
        <f>IF(AZ46=4,G46,0)</f>
        <v>0</v>
      </c>
      <c r="BE46" s="262">
        <f>IF(AZ46=5,G46,0)</f>
        <v>0</v>
      </c>
      <c r="CA46" s="293">
        <v>1</v>
      </c>
      <c r="CB46" s="293">
        <v>1</v>
      </c>
    </row>
    <row r="47" spans="1:80" x14ac:dyDescent="0.2">
      <c r="A47" s="302"/>
      <c r="B47" s="309"/>
      <c r="C47" s="310" t="s">
        <v>1998</v>
      </c>
      <c r="D47" s="311"/>
      <c r="E47" s="312">
        <v>0.16</v>
      </c>
      <c r="F47" s="313"/>
      <c r="G47" s="314"/>
      <c r="H47" s="315"/>
      <c r="I47" s="307"/>
      <c r="J47" s="316"/>
      <c r="K47" s="307"/>
      <c r="M47" s="308" t="s">
        <v>1998</v>
      </c>
      <c r="O47" s="293"/>
    </row>
    <row r="48" spans="1:80" ht="22.5" x14ac:dyDescent="0.2">
      <c r="A48" s="294">
        <v>8</v>
      </c>
      <c r="B48" s="295" t="s">
        <v>1953</v>
      </c>
      <c r="C48" s="296" t="s">
        <v>1954</v>
      </c>
      <c r="D48" s="297" t="s">
        <v>227</v>
      </c>
      <c r="E48" s="298">
        <v>6.6E-3</v>
      </c>
      <c r="F48" s="298">
        <v>0</v>
      </c>
      <c r="G48" s="299">
        <f>E48*F48</f>
        <v>0</v>
      </c>
      <c r="H48" s="300">
        <v>1.04548</v>
      </c>
      <c r="I48" s="301">
        <f>E48*H48</f>
        <v>6.9001679999999999E-3</v>
      </c>
      <c r="J48" s="300">
        <v>0</v>
      </c>
      <c r="K48" s="301">
        <f>E48*J48</f>
        <v>0</v>
      </c>
      <c r="O48" s="293">
        <v>2</v>
      </c>
      <c r="AA48" s="262">
        <v>1</v>
      </c>
      <c r="AB48" s="262">
        <v>1</v>
      </c>
      <c r="AC48" s="262">
        <v>1</v>
      </c>
      <c r="AZ48" s="262">
        <v>1</v>
      </c>
      <c r="BA48" s="262">
        <f>IF(AZ48=1,G48,0)</f>
        <v>0</v>
      </c>
      <c r="BB48" s="262">
        <f>IF(AZ48=2,G48,0)</f>
        <v>0</v>
      </c>
      <c r="BC48" s="262">
        <f>IF(AZ48=3,G48,0)</f>
        <v>0</v>
      </c>
      <c r="BD48" s="262">
        <f>IF(AZ48=4,G48,0)</f>
        <v>0</v>
      </c>
      <c r="BE48" s="262">
        <f>IF(AZ48=5,G48,0)</f>
        <v>0</v>
      </c>
      <c r="CA48" s="293">
        <v>1</v>
      </c>
      <c r="CB48" s="293">
        <v>1</v>
      </c>
    </row>
    <row r="49" spans="1:80" x14ac:dyDescent="0.2">
      <c r="A49" s="302"/>
      <c r="B49" s="303"/>
      <c r="C49" s="304"/>
      <c r="D49" s="305"/>
      <c r="E49" s="305"/>
      <c r="F49" s="305"/>
      <c r="G49" s="306"/>
      <c r="I49" s="307"/>
      <c r="K49" s="307"/>
      <c r="L49" s="308"/>
      <c r="O49" s="293">
        <v>3</v>
      </c>
    </row>
    <row r="50" spans="1:80" x14ac:dyDescent="0.2">
      <c r="A50" s="302"/>
      <c r="B50" s="309"/>
      <c r="C50" s="310" t="s">
        <v>2002</v>
      </c>
      <c r="D50" s="311"/>
      <c r="E50" s="312">
        <v>6.6E-3</v>
      </c>
      <c r="F50" s="313"/>
      <c r="G50" s="314"/>
      <c r="H50" s="315"/>
      <c r="I50" s="307"/>
      <c r="J50" s="316"/>
      <c r="K50" s="307"/>
      <c r="M50" s="308" t="s">
        <v>2002</v>
      </c>
      <c r="O50" s="293"/>
    </row>
    <row r="51" spans="1:80" x14ac:dyDescent="0.2">
      <c r="A51" s="317"/>
      <c r="B51" s="318" t="s">
        <v>101</v>
      </c>
      <c r="C51" s="319" t="s">
        <v>406</v>
      </c>
      <c r="D51" s="320"/>
      <c r="E51" s="321"/>
      <c r="F51" s="322"/>
      <c r="G51" s="323">
        <f>SUM(G45:G50)</f>
        <v>0</v>
      </c>
      <c r="H51" s="324"/>
      <c r="I51" s="325">
        <f>SUM(I45:I50)</f>
        <v>0.41090016799999995</v>
      </c>
      <c r="J51" s="324"/>
      <c r="K51" s="325">
        <f>SUM(K45:K50)</f>
        <v>0</v>
      </c>
      <c r="O51" s="293">
        <v>4</v>
      </c>
      <c r="BA51" s="326">
        <f>SUM(BA45:BA50)</f>
        <v>0</v>
      </c>
      <c r="BB51" s="326">
        <f>SUM(BB45:BB50)</f>
        <v>0</v>
      </c>
      <c r="BC51" s="326">
        <f>SUM(BC45:BC50)</f>
        <v>0</v>
      </c>
      <c r="BD51" s="326">
        <f>SUM(BD45:BD50)</f>
        <v>0</v>
      </c>
      <c r="BE51" s="326">
        <f>SUM(BE45:BE50)</f>
        <v>0</v>
      </c>
    </row>
    <row r="52" spans="1:80" x14ac:dyDescent="0.2">
      <c r="A52" s="283" t="s">
        <v>97</v>
      </c>
      <c r="B52" s="284" t="s">
        <v>426</v>
      </c>
      <c r="C52" s="285" t="s">
        <v>790</v>
      </c>
      <c r="D52" s="286"/>
      <c r="E52" s="287"/>
      <c r="F52" s="287"/>
      <c r="G52" s="288"/>
      <c r="H52" s="289"/>
      <c r="I52" s="290"/>
      <c r="J52" s="291"/>
      <c r="K52" s="292"/>
      <c r="O52" s="293">
        <v>1</v>
      </c>
    </row>
    <row r="53" spans="1:80" ht="22.5" x14ac:dyDescent="0.2">
      <c r="A53" s="294">
        <v>9</v>
      </c>
      <c r="B53" s="295" t="s">
        <v>2003</v>
      </c>
      <c r="C53" s="296" t="s">
        <v>2004</v>
      </c>
      <c r="D53" s="297" t="s">
        <v>195</v>
      </c>
      <c r="E53" s="298">
        <v>41.521000000000001</v>
      </c>
      <c r="F53" s="298">
        <v>0</v>
      </c>
      <c r="G53" s="299">
        <f>E53*F53</f>
        <v>0</v>
      </c>
      <c r="H53" s="300">
        <v>0.70782</v>
      </c>
      <c r="I53" s="301">
        <f>E53*H53</f>
        <v>29.38939422</v>
      </c>
      <c r="J53" s="300">
        <v>0</v>
      </c>
      <c r="K53" s="301">
        <f>E53*J53</f>
        <v>0</v>
      </c>
      <c r="O53" s="293">
        <v>2</v>
      </c>
      <c r="AA53" s="262">
        <v>1</v>
      </c>
      <c r="AB53" s="262">
        <v>0</v>
      </c>
      <c r="AC53" s="262">
        <v>0</v>
      </c>
      <c r="AZ53" s="262">
        <v>1</v>
      </c>
      <c r="BA53" s="262">
        <f>IF(AZ53=1,G53,0)</f>
        <v>0</v>
      </c>
      <c r="BB53" s="262">
        <f>IF(AZ53=2,G53,0)</f>
        <v>0</v>
      </c>
      <c r="BC53" s="262">
        <f>IF(AZ53=3,G53,0)</f>
        <v>0</v>
      </c>
      <c r="BD53" s="262">
        <f>IF(AZ53=4,G53,0)</f>
        <v>0</v>
      </c>
      <c r="BE53" s="262">
        <f>IF(AZ53=5,G53,0)</f>
        <v>0</v>
      </c>
      <c r="CA53" s="293">
        <v>1</v>
      </c>
      <c r="CB53" s="293">
        <v>0</v>
      </c>
    </row>
    <row r="54" spans="1:80" x14ac:dyDescent="0.2">
      <c r="A54" s="302"/>
      <c r="B54" s="303"/>
      <c r="C54" s="304" t="s">
        <v>2005</v>
      </c>
      <c r="D54" s="305"/>
      <c r="E54" s="305"/>
      <c r="F54" s="305"/>
      <c r="G54" s="306"/>
      <c r="I54" s="307"/>
      <c r="K54" s="307"/>
      <c r="L54" s="308" t="s">
        <v>2005</v>
      </c>
      <c r="O54" s="293">
        <v>3</v>
      </c>
    </row>
    <row r="55" spans="1:80" x14ac:dyDescent="0.2">
      <c r="A55" s="302"/>
      <c r="B55" s="309"/>
      <c r="C55" s="310" t="s">
        <v>2006</v>
      </c>
      <c r="D55" s="311"/>
      <c r="E55" s="312">
        <v>10.250999999999999</v>
      </c>
      <c r="F55" s="313"/>
      <c r="G55" s="314"/>
      <c r="H55" s="315"/>
      <c r="I55" s="307"/>
      <c r="J55" s="316"/>
      <c r="K55" s="307"/>
      <c r="M55" s="308" t="s">
        <v>2006</v>
      </c>
      <c r="O55" s="293"/>
    </row>
    <row r="56" spans="1:80" x14ac:dyDescent="0.2">
      <c r="A56" s="302"/>
      <c r="B56" s="309"/>
      <c r="C56" s="310" t="s">
        <v>2007</v>
      </c>
      <c r="D56" s="311"/>
      <c r="E56" s="312">
        <v>7.02</v>
      </c>
      <c r="F56" s="313"/>
      <c r="G56" s="314"/>
      <c r="H56" s="315"/>
      <c r="I56" s="307"/>
      <c r="J56" s="316"/>
      <c r="K56" s="307"/>
      <c r="M56" s="308" t="s">
        <v>2007</v>
      </c>
      <c r="O56" s="293"/>
    </row>
    <row r="57" spans="1:80" x14ac:dyDescent="0.2">
      <c r="A57" s="302"/>
      <c r="B57" s="309"/>
      <c r="C57" s="310" t="s">
        <v>2008</v>
      </c>
      <c r="D57" s="311"/>
      <c r="E57" s="312">
        <v>24.25</v>
      </c>
      <c r="F57" s="313"/>
      <c r="G57" s="314"/>
      <c r="H57" s="315"/>
      <c r="I57" s="307"/>
      <c r="J57" s="316"/>
      <c r="K57" s="307"/>
      <c r="M57" s="308" t="s">
        <v>2008</v>
      </c>
      <c r="O57" s="293"/>
    </row>
    <row r="58" spans="1:80" x14ac:dyDescent="0.2">
      <c r="A58" s="317"/>
      <c r="B58" s="318" t="s">
        <v>101</v>
      </c>
      <c r="C58" s="319" t="s">
        <v>791</v>
      </c>
      <c r="D58" s="320"/>
      <c r="E58" s="321"/>
      <c r="F58" s="322"/>
      <c r="G58" s="323">
        <f>SUM(G52:G57)</f>
        <v>0</v>
      </c>
      <c r="H58" s="324"/>
      <c r="I58" s="325">
        <f>SUM(I52:I57)</f>
        <v>29.38939422</v>
      </c>
      <c r="J58" s="324"/>
      <c r="K58" s="325">
        <f>SUM(K52:K57)</f>
        <v>0</v>
      </c>
      <c r="O58" s="293">
        <v>4</v>
      </c>
      <c r="BA58" s="326">
        <f>SUM(BA52:BA57)</f>
        <v>0</v>
      </c>
      <c r="BB58" s="326">
        <f>SUM(BB52:BB57)</f>
        <v>0</v>
      </c>
      <c r="BC58" s="326">
        <f>SUM(BC52:BC57)</f>
        <v>0</v>
      </c>
      <c r="BD58" s="326">
        <f>SUM(BD52:BD57)</f>
        <v>0</v>
      </c>
      <c r="BE58" s="326">
        <f>SUM(BE52:BE57)</f>
        <v>0</v>
      </c>
    </row>
    <row r="59" spans="1:80" x14ac:dyDescent="0.2">
      <c r="A59" s="283" t="s">
        <v>97</v>
      </c>
      <c r="B59" s="284" t="s">
        <v>222</v>
      </c>
      <c r="C59" s="285" t="s">
        <v>223</v>
      </c>
      <c r="D59" s="286"/>
      <c r="E59" s="287"/>
      <c r="F59" s="287"/>
      <c r="G59" s="288"/>
      <c r="H59" s="289"/>
      <c r="I59" s="290"/>
      <c r="J59" s="291"/>
      <c r="K59" s="292"/>
      <c r="O59" s="293">
        <v>1</v>
      </c>
    </row>
    <row r="60" spans="1:80" x14ac:dyDescent="0.2">
      <c r="A60" s="294">
        <v>10</v>
      </c>
      <c r="B60" s="295" t="s">
        <v>225</v>
      </c>
      <c r="C60" s="296" t="s">
        <v>226</v>
      </c>
      <c r="D60" s="297" t="s">
        <v>227</v>
      </c>
      <c r="E60" s="298">
        <v>29.800294388000001</v>
      </c>
      <c r="F60" s="298">
        <v>0</v>
      </c>
      <c r="G60" s="299">
        <f>E60*F60</f>
        <v>0</v>
      </c>
      <c r="H60" s="300">
        <v>0</v>
      </c>
      <c r="I60" s="301">
        <f>E60*H60</f>
        <v>0</v>
      </c>
      <c r="J60" s="300"/>
      <c r="K60" s="301">
        <f>E60*J60</f>
        <v>0</v>
      </c>
      <c r="O60" s="293">
        <v>2</v>
      </c>
      <c r="AA60" s="262">
        <v>7</v>
      </c>
      <c r="AB60" s="262">
        <v>1</v>
      </c>
      <c r="AC60" s="262">
        <v>2</v>
      </c>
      <c r="AZ60" s="262">
        <v>1</v>
      </c>
      <c r="BA60" s="262">
        <f>IF(AZ60=1,G60,0)</f>
        <v>0</v>
      </c>
      <c r="BB60" s="262">
        <f>IF(AZ60=2,G60,0)</f>
        <v>0</v>
      </c>
      <c r="BC60" s="262">
        <f>IF(AZ60=3,G60,0)</f>
        <v>0</v>
      </c>
      <c r="BD60" s="262">
        <f>IF(AZ60=4,G60,0)</f>
        <v>0</v>
      </c>
      <c r="BE60" s="262">
        <f>IF(AZ60=5,G60,0)</f>
        <v>0</v>
      </c>
      <c r="CA60" s="293">
        <v>7</v>
      </c>
      <c r="CB60" s="293">
        <v>1</v>
      </c>
    </row>
    <row r="61" spans="1:80" x14ac:dyDescent="0.2">
      <c r="A61" s="317"/>
      <c r="B61" s="318" t="s">
        <v>101</v>
      </c>
      <c r="C61" s="319" t="s">
        <v>224</v>
      </c>
      <c r="D61" s="320"/>
      <c r="E61" s="321"/>
      <c r="F61" s="322"/>
      <c r="G61" s="323">
        <f>SUM(G59:G60)</f>
        <v>0</v>
      </c>
      <c r="H61" s="324"/>
      <c r="I61" s="325">
        <f>SUM(I59:I60)</f>
        <v>0</v>
      </c>
      <c r="J61" s="324"/>
      <c r="K61" s="325">
        <f>SUM(K59:K60)</f>
        <v>0</v>
      </c>
      <c r="O61" s="293">
        <v>4</v>
      </c>
      <c r="BA61" s="326">
        <f>SUM(BA59:BA60)</f>
        <v>0</v>
      </c>
      <c r="BB61" s="326">
        <f>SUM(BB59:BB60)</f>
        <v>0</v>
      </c>
      <c r="BC61" s="326">
        <f>SUM(BC59:BC60)</f>
        <v>0</v>
      </c>
      <c r="BD61" s="326">
        <f>SUM(BD59:BD60)</f>
        <v>0</v>
      </c>
      <c r="BE61" s="326">
        <f>SUM(BE59:BE60)</f>
        <v>0</v>
      </c>
    </row>
    <row r="62" spans="1:80" x14ac:dyDescent="0.2">
      <c r="A62" s="283" t="s">
        <v>97</v>
      </c>
      <c r="B62" s="284" t="s">
        <v>643</v>
      </c>
      <c r="C62" s="285" t="s">
        <v>644</v>
      </c>
      <c r="D62" s="286"/>
      <c r="E62" s="287"/>
      <c r="F62" s="287"/>
      <c r="G62" s="288"/>
      <c r="H62" s="289"/>
      <c r="I62" s="290"/>
      <c r="J62" s="291"/>
      <c r="K62" s="292"/>
      <c r="O62" s="293">
        <v>1</v>
      </c>
    </row>
    <row r="63" spans="1:80" x14ac:dyDescent="0.2">
      <c r="A63" s="294">
        <v>11</v>
      </c>
      <c r="B63" s="295" t="s">
        <v>2009</v>
      </c>
      <c r="C63" s="296" t="s">
        <v>2010</v>
      </c>
      <c r="D63" s="297" t="s">
        <v>202</v>
      </c>
      <c r="E63" s="298">
        <v>5.05</v>
      </c>
      <c r="F63" s="298">
        <v>0</v>
      </c>
      <c r="G63" s="299">
        <f>E63*F63</f>
        <v>0</v>
      </c>
      <c r="H63" s="300">
        <v>0</v>
      </c>
      <c r="I63" s="301">
        <f>E63*H63</f>
        <v>0</v>
      </c>
      <c r="J63" s="300">
        <v>0</v>
      </c>
      <c r="K63" s="301">
        <f>E63*J63</f>
        <v>0</v>
      </c>
      <c r="O63" s="293">
        <v>2</v>
      </c>
      <c r="AA63" s="262">
        <v>1</v>
      </c>
      <c r="AB63" s="262">
        <v>7</v>
      </c>
      <c r="AC63" s="262">
        <v>7</v>
      </c>
      <c r="AZ63" s="262">
        <v>2</v>
      </c>
      <c r="BA63" s="262">
        <f>IF(AZ63=1,G63,0)</f>
        <v>0</v>
      </c>
      <c r="BB63" s="262">
        <f>IF(AZ63=2,G63,0)</f>
        <v>0</v>
      </c>
      <c r="BC63" s="262">
        <f>IF(AZ63=3,G63,0)</f>
        <v>0</v>
      </c>
      <c r="BD63" s="262">
        <f>IF(AZ63=4,G63,0)</f>
        <v>0</v>
      </c>
      <c r="BE63" s="262">
        <f>IF(AZ63=5,G63,0)</f>
        <v>0</v>
      </c>
      <c r="CA63" s="293">
        <v>1</v>
      </c>
      <c r="CB63" s="293">
        <v>7</v>
      </c>
    </row>
    <row r="64" spans="1:80" x14ac:dyDescent="0.2">
      <c r="A64" s="302"/>
      <c r="B64" s="309"/>
      <c r="C64" s="310" t="s">
        <v>2011</v>
      </c>
      <c r="D64" s="311"/>
      <c r="E64" s="312">
        <v>5.05</v>
      </c>
      <c r="F64" s="313"/>
      <c r="G64" s="314"/>
      <c r="H64" s="315"/>
      <c r="I64" s="307"/>
      <c r="J64" s="316"/>
      <c r="K64" s="307"/>
      <c r="M64" s="308" t="s">
        <v>2011</v>
      </c>
      <c r="O64" s="293"/>
    </row>
    <row r="65" spans="1:80" x14ac:dyDescent="0.2">
      <c r="A65" s="294">
        <v>12</v>
      </c>
      <c r="B65" s="295" t="s">
        <v>2012</v>
      </c>
      <c r="C65" s="296" t="s">
        <v>2013</v>
      </c>
      <c r="D65" s="297" t="s">
        <v>265</v>
      </c>
      <c r="E65" s="298">
        <v>1</v>
      </c>
      <c r="F65" s="298">
        <v>0</v>
      </c>
      <c r="G65" s="299">
        <f>E65*F65</f>
        <v>0</v>
      </c>
      <c r="H65" s="300">
        <v>0</v>
      </c>
      <c r="I65" s="301">
        <f>E65*H65</f>
        <v>0</v>
      </c>
      <c r="J65" s="300">
        <v>0</v>
      </c>
      <c r="K65" s="301">
        <f>E65*J65</f>
        <v>0</v>
      </c>
      <c r="O65" s="293">
        <v>2</v>
      </c>
      <c r="AA65" s="262">
        <v>1</v>
      </c>
      <c r="AB65" s="262">
        <v>7</v>
      </c>
      <c r="AC65" s="262">
        <v>7</v>
      </c>
      <c r="AZ65" s="262">
        <v>2</v>
      </c>
      <c r="BA65" s="262">
        <f>IF(AZ65=1,G65,0)</f>
        <v>0</v>
      </c>
      <c r="BB65" s="262">
        <f>IF(AZ65=2,G65,0)</f>
        <v>0</v>
      </c>
      <c r="BC65" s="262">
        <f>IF(AZ65=3,G65,0)</f>
        <v>0</v>
      </c>
      <c r="BD65" s="262">
        <f>IF(AZ65=4,G65,0)</f>
        <v>0</v>
      </c>
      <c r="BE65" s="262">
        <f>IF(AZ65=5,G65,0)</f>
        <v>0</v>
      </c>
      <c r="CA65" s="293">
        <v>1</v>
      </c>
      <c r="CB65" s="293">
        <v>7</v>
      </c>
    </row>
    <row r="66" spans="1:80" x14ac:dyDescent="0.2">
      <c r="A66" s="302"/>
      <c r="B66" s="309"/>
      <c r="C66" s="310" t="s">
        <v>2014</v>
      </c>
      <c r="D66" s="311"/>
      <c r="E66" s="312">
        <v>1</v>
      </c>
      <c r="F66" s="313"/>
      <c r="G66" s="314"/>
      <c r="H66" s="315"/>
      <c r="I66" s="307"/>
      <c r="J66" s="316"/>
      <c r="K66" s="307"/>
      <c r="M66" s="308" t="s">
        <v>2014</v>
      </c>
      <c r="O66" s="293"/>
    </row>
    <row r="67" spans="1:80" x14ac:dyDescent="0.2">
      <c r="A67" s="294">
        <v>13</v>
      </c>
      <c r="B67" s="295" t="s">
        <v>2015</v>
      </c>
      <c r="C67" s="296" t="s">
        <v>2016</v>
      </c>
      <c r="D67" s="297" t="s">
        <v>265</v>
      </c>
      <c r="E67" s="298">
        <v>1</v>
      </c>
      <c r="F67" s="298">
        <v>0</v>
      </c>
      <c r="G67" s="299">
        <f>E67*F67</f>
        <v>0</v>
      </c>
      <c r="H67" s="300">
        <v>0</v>
      </c>
      <c r="I67" s="301">
        <f>E67*H67</f>
        <v>0</v>
      </c>
      <c r="J67" s="300">
        <v>0</v>
      </c>
      <c r="K67" s="301">
        <f>E67*J67</f>
        <v>0</v>
      </c>
      <c r="O67" s="293">
        <v>2</v>
      </c>
      <c r="AA67" s="262">
        <v>1</v>
      </c>
      <c r="AB67" s="262">
        <v>0</v>
      </c>
      <c r="AC67" s="262">
        <v>0</v>
      </c>
      <c r="AZ67" s="262">
        <v>2</v>
      </c>
      <c r="BA67" s="262">
        <f>IF(AZ67=1,G67,0)</f>
        <v>0</v>
      </c>
      <c r="BB67" s="262">
        <f>IF(AZ67=2,G67,0)</f>
        <v>0</v>
      </c>
      <c r="BC67" s="262">
        <f>IF(AZ67=3,G67,0)</f>
        <v>0</v>
      </c>
      <c r="BD67" s="262">
        <f>IF(AZ67=4,G67,0)</f>
        <v>0</v>
      </c>
      <c r="BE67" s="262">
        <f>IF(AZ67=5,G67,0)</f>
        <v>0</v>
      </c>
      <c r="CA67" s="293">
        <v>1</v>
      </c>
      <c r="CB67" s="293">
        <v>0</v>
      </c>
    </row>
    <row r="68" spans="1:80" x14ac:dyDescent="0.2">
      <c r="A68" s="302"/>
      <c r="B68" s="309"/>
      <c r="C68" s="310" t="s">
        <v>98</v>
      </c>
      <c r="D68" s="311"/>
      <c r="E68" s="312">
        <v>1</v>
      </c>
      <c r="F68" s="313"/>
      <c r="G68" s="314"/>
      <c r="H68" s="315"/>
      <c r="I68" s="307"/>
      <c r="J68" s="316"/>
      <c r="K68" s="307"/>
      <c r="M68" s="308">
        <v>1</v>
      </c>
      <c r="O68" s="293"/>
    </row>
    <row r="69" spans="1:80" x14ac:dyDescent="0.2">
      <c r="A69" s="294">
        <v>14</v>
      </c>
      <c r="B69" s="295" t="s">
        <v>2017</v>
      </c>
      <c r="C69" s="296" t="s">
        <v>2018</v>
      </c>
      <c r="D69" s="297" t="s">
        <v>936</v>
      </c>
      <c r="E69" s="298">
        <v>14.619</v>
      </c>
      <c r="F69" s="298">
        <v>0</v>
      </c>
      <c r="G69" s="299">
        <f>E69*F69</f>
        <v>0</v>
      </c>
      <c r="H69" s="300">
        <v>6.0000000000000002E-5</v>
      </c>
      <c r="I69" s="301">
        <f>E69*H69</f>
        <v>8.7713999999999999E-4</v>
      </c>
      <c r="J69" s="300">
        <v>0</v>
      </c>
      <c r="K69" s="301">
        <f>E69*J69</f>
        <v>0</v>
      </c>
      <c r="O69" s="293">
        <v>2</v>
      </c>
      <c r="AA69" s="262">
        <v>1</v>
      </c>
      <c r="AB69" s="262">
        <v>7</v>
      </c>
      <c r="AC69" s="262">
        <v>7</v>
      </c>
      <c r="AZ69" s="262">
        <v>2</v>
      </c>
      <c r="BA69" s="262">
        <f>IF(AZ69=1,G69,0)</f>
        <v>0</v>
      </c>
      <c r="BB69" s="262">
        <f>IF(AZ69=2,G69,0)</f>
        <v>0</v>
      </c>
      <c r="BC69" s="262">
        <f>IF(AZ69=3,G69,0)</f>
        <v>0</v>
      </c>
      <c r="BD69" s="262">
        <f>IF(AZ69=4,G69,0)</f>
        <v>0</v>
      </c>
      <c r="BE69" s="262">
        <f>IF(AZ69=5,G69,0)</f>
        <v>0</v>
      </c>
      <c r="CA69" s="293">
        <v>1</v>
      </c>
      <c r="CB69" s="293">
        <v>7</v>
      </c>
    </row>
    <row r="70" spans="1:80" x14ac:dyDescent="0.2">
      <c r="A70" s="302"/>
      <c r="B70" s="303"/>
      <c r="C70" s="304" t="s">
        <v>2019</v>
      </c>
      <c r="D70" s="305"/>
      <c r="E70" s="305"/>
      <c r="F70" s="305"/>
      <c r="G70" s="306"/>
      <c r="I70" s="307"/>
      <c r="K70" s="307"/>
      <c r="L70" s="308" t="s">
        <v>2019</v>
      </c>
      <c r="O70" s="293">
        <v>3</v>
      </c>
    </row>
    <row r="71" spans="1:80" x14ac:dyDescent="0.2">
      <c r="A71" s="302"/>
      <c r="B71" s="309"/>
      <c r="C71" s="310" t="s">
        <v>2020</v>
      </c>
      <c r="D71" s="311"/>
      <c r="E71" s="312">
        <v>14.619</v>
      </c>
      <c r="F71" s="313"/>
      <c r="G71" s="314"/>
      <c r="H71" s="315"/>
      <c r="I71" s="307"/>
      <c r="J71" s="316"/>
      <c r="K71" s="307"/>
      <c r="M71" s="308" t="s">
        <v>2020</v>
      </c>
      <c r="O71" s="293"/>
    </row>
    <row r="72" spans="1:80" x14ac:dyDescent="0.2">
      <c r="A72" s="294">
        <v>15</v>
      </c>
      <c r="B72" s="295" t="s">
        <v>2021</v>
      </c>
      <c r="C72" s="296" t="s">
        <v>2022</v>
      </c>
      <c r="D72" s="297" t="s">
        <v>936</v>
      </c>
      <c r="E72" s="298">
        <v>97.68</v>
      </c>
      <c r="F72" s="298">
        <v>0</v>
      </c>
      <c r="G72" s="299">
        <f>E72*F72</f>
        <v>0</v>
      </c>
      <c r="H72" s="300">
        <v>5.0000000000000002E-5</v>
      </c>
      <c r="I72" s="301">
        <f>E72*H72</f>
        <v>4.8840000000000003E-3</v>
      </c>
      <c r="J72" s="300">
        <v>0</v>
      </c>
      <c r="K72" s="301">
        <f>E72*J72</f>
        <v>0</v>
      </c>
      <c r="O72" s="293">
        <v>2</v>
      </c>
      <c r="AA72" s="262">
        <v>1</v>
      </c>
      <c r="AB72" s="262">
        <v>7</v>
      </c>
      <c r="AC72" s="262">
        <v>7</v>
      </c>
      <c r="AZ72" s="262">
        <v>2</v>
      </c>
      <c r="BA72" s="262">
        <f>IF(AZ72=1,G72,0)</f>
        <v>0</v>
      </c>
      <c r="BB72" s="262">
        <f>IF(AZ72=2,G72,0)</f>
        <v>0</v>
      </c>
      <c r="BC72" s="262">
        <f>IF(AZ72=3,G72,0)</f>
        <v>0</v>
      </c>
      <c r="BD72" s="262">
        <f>IF(AZ72=4,G72,0)</f>
        <v>0</v>
      </c>
      <c r="BE72" s="262">
        <f>IF(AZ72=5,G72,0)</f>
        <v>0</v>
      </c>
      <c r="CA72" s="293">
        <v>1</v>
      </c>
      <c r="CB72" s="293">
        <v>7</v>
      </c>
    </row>
    <row r="73" spans="1:80" x14ac:dyDescent="0.2">
      <c r="A73" s="302"/>
      <c r="B73" s="303"/>
      <c r="C73" s="304" t="s">
        <v>2023</v>
      </c>
      <c r="D73" s="305"/>
      <c r="E73" s="305"/>
      <c r="F73" s="305"/>
      <c r="G73" s="306"/>
      <c r="I73" s="307"/>
      <c r="K73" s="307"/>
      <c r="L73" s="308" t="s">
        <v>2023</v>
      </c>
      <c r="O73" s="293">
        <v>3</v>
      </c>
    </row>
    <row r="74" spans="1:80" x14ac:dyDescent="0.2">
      <c r="A74" s="302"/>
      <c r="B74" s="303"/>
      <c r="C74" s="304" t="s">
        <v>2024</v>
      </c>
      <c r="D74" s="305"/>
      <c r="E74" s="305"/>
      <c r="F74" s="305"/>
      <c r="G74" s="306"/>
      <c r="I74" s="307"/>
      <c r="K74" s="307"/>
      <c r="L74" s="308" t="s">
        <v>2024</v>
      </c>
      <c r="O74" s="293">
        <v>3</v>
      </c>
    </row>
    <row r="75" spans="1:80" x14ac:dyDescent="0.2">
      <c r="A75" s="302"/>
      <c r="B75" s="303"/>
      <c r="C75" s="304" t="s">
        <v>2025</v>
      </c>
      <c r="D75" s="305"/>
      <c r="E75" s="305"/>
      <c r="F75" s="305"/>
      <c r="G75" s="306"/>
      <c r="I75" s="307"/>
      <c r="K75" s="307"/>
      <c r="L75" s="308" t="s">
        <v>2025</v>
      </c>
      <c r="O75" s="293">
        <v>3</v>
      </c>
    </row>
    <row r="76" spans="1:80" x14ac:dyDescent="0.2">
      <c r="A76" s="302"/>
      <c r="B76" s="303"/>
      <c r="C76" s="304" t="s">
        <v>2026</v>
      </c>
      <c r="D76" s="305"/>
      <c r="E76" s="305"/>
      <c r="F76" s="305"/>
      <c r="G76" s="306"/>
      <c r="I76" s="307"/>
      <c r="K76" s="307"/>
      <c r="L76" s="308" t="s">
        <v>2026</v>
      </c>
      <c r="O76" s="293">
        <v>3</v>
      </c>
    </row>
    <row r="77" spans="1:80" x14ac:dyDescent="0.2">
      <c r="A77" s="302"/>
      <c r="B77" s="309"/>
      <c r="C77" s="310" t="s">
        <v>2027</v>
      </c>
      <c r="D77" s="311"/>
      <c r="E77" s="312">
        <v>97.68</v>
      </c>
      <c r="F77" s="313"/>
      <c r="G77" s="314"/>
      <c r="H77" s="315"/>
      <c r="I77" s="307"/>
      <c r="J77" s="316"/>
      <c r="K77" s="307"/>
      <c r="M77" s="308" t="s">
        <v>2027</v>
      </c>
      <c r="O77" s="293"/>
    </row>
    <row r="78" spans="1:80" x14ac:dyDescent="0.2">
      <c r="A78" s="294">
        <v>16</v>
      </c>
      <c r="B78" s="295" t="s">
        <v>1965</v>
      </c>
      <c r="C78" s="296" t="s">
        <v>2028</v>
      </c>
      <c r="D78" s="297" t="s">
        <v>265</v>
      </c>
      <c r="E78" s="298">
        <v>1</v>
      </c>
      <c r="F78" s="298">
        <v>0</v>
      </c>
      <c r="G78" s="299">
        <f>E78*F78</f>
        <v>0</v>
      </c>
      <c r="H78" s="300">
        <v>6.3200000000000006E-2</v>
      </c>
      <c r="I78" s="301">
        <f>E78*H78</f>
        <v>6.3200000000000006E-2</v>
      </c>
      <c r="J78" s="300"/>
      <c r="K78" s="301">
        <f>E78*J78</f>
        <v>0</v>
      </c>
      <c r="O78" s="293">
        <v>2</v>
      </c>
      <c r="AA78" s="262">
        <v>3</v>
      </c>
      <c r="AB78" s="262">
        <v>7</v>
      </c>
      <c r="AC78" s="262" t="s">
        <v>1965</v>
      </c>
      <c r="AZ78" s="262">
        <v>2</v>
      </c>
      <c r="BA78" s="262">
        <f>IF(AZ78=1,G78,0)</f>
        <v>0</v>
      </c>
      <c r="BB78" s="262">
        <f>IF(AZ78=2,G78,0)</f>
        <v>0</v>
      </c>
      <c r="BC78" s="262">
        <f>IF(AZ78=3,G78,0)</f>
        <v>0</v>
      </c>
      <c r="BD78" s="262">
        <f>IF(AZ78=4,G78,0)</f>
        <v>0</v>
      </c>
      <c r="BE78" s="262">
        <f>IF(AZ78=5,G78,0)</f>
        <v>0</v>
      </c>
      <c r="CA78" s="293">
        <v>3</v>
      </c>
      <c r="CB78" s="293">
        <v>7</v>
      </c>
    </row>
    <row r="79" spans="1:80" x14ac:dyDescent="0.2">
      <c r="A79" s="302"/>
      <c r="B79" s="303"/>
      <c r="C79" s="304" t="s">
        <v>2029</v>
      </c>
      <c r="D79" s="305"/>
      <c r="E79" s="305"/>
      <c r="F79" s="305"/>
      <c r="G79" s="306"/>
      <c r="I79" s="307"/>
      <c r="K79" s="307"/>
      <c r="L79" s="308" t="s">
        <v>2029</v>
      </c>
      <c r="O79" s="293">
        <v>3</v>
      </c>
    </row>
    <row r="80" spans="1:80" x14ac:dyDescent="0.2">
      <c r="A80" s="302"/>
      <c r="B80" s="303"/>
      <c r="C80" s="304" t="s">
        <v>2030</v>
      </c>
      <c r="D80" s="305"/>
      <c r="E80" s="305"/>
      <c r="F80" s="305"/>
      <c r="G80" s="306"/>
      <c r="I80" s="307"/>
      <c r="K80" s="307"/>
      <c r="L80" s="308" t="s">
        <v>2030</v>
      </c>
      <c r="O80" s="293">
        <v>3</v>
      </c>
    </row>
    <row r="81" spans="1:80" x14ac:dyDescent="0.2">
      <c r="A81" s="302"/>
      <c r="B81" s="303"/>
      <c r="C81" s="304" t="s">
        <v>2031</v>
      </c>
      <c r="D81" s="305"/>
      <c r="E81" s="305"/>
      <c r="F81" s="305"/>
      <c r="G81" s="306"/>
      <c r="I81" s="307"/>
      <c r="K81" s="307"/>
      <c r="L81" s="308" t="s">
        <v>2031</v>
      </c>
      <c r="O81" s="293">
        <v>3</v>
      </c>
    </row>
    <row r="82" spans="1:80" ht="22.5" x14ac:dyDescent="0.2">
      <c r="A82" s="294">
        <v>17</v>
      </c>
      <c r="B82" s="295" t="s">
        <v>2032</v>
      </c>
      <c r="C82" s="296" t="s">
        <v>2033</v>
      </c>
      <c r="D82" s="297" t="s">
        <v>265</v>
      </c>
      <c r="E82" s="298">
        <v>1</v>
      </c>
      <c r="F82" s="298">
        <v>0</v>
      </c>
      <c r="G82" s="299">
        <f>E82*F82</f>
        <v>0</v>
      </c>
      <c r="H82" s="300">
        <v>0.2</v>
      </c>
      <c r="I82" s="301">
        <f>E82*H82</f>
        <v>0.2</v>
      </c>
      <c r="J82" s="300"/>
      <c r="K82" s="301">
        <f>E82*J82</f>
        <v>0</v>
      </c>
      <c r="O82" s="293">
        <v>2</v>
      </c>
      <c r="AA82" s="262">
        <v>3</v>
      </c>
      <c r="AB82" s="262">
        <v>7</v>
      </c>
      <c r="AC82" s="262" t="s">
        <v>2032</v>
      </c>
      <c r="AZ82" s="262">
        <v>2</v>
      </c>
      <c r="BA82" s="262">
        <f>IF(AZ82=1,G82,0)</f>
        <v>0</v>
      </c>
      <c r="BB82" s="262">
        <f>IF(AZ82=2,G82,0)</f>
        <v>0</v>
      </c>
      <c r="BC82" s="262">
        <f>IF(AZ82=3,G82,0)</f>
        <v>0</v>
      </c>
      <c r="BD82" s="262">
        <f>IF(AZ82=4,G82,0)</f>
        <v>0</v>
      </c>
      <c r="BE82" s="262">
        <f>IF(AZ82=5,G82,0)</f>
        <v>0</v>
      </c>
      <c r="CA82" s="293">
        <v>3</v>
      </c>
      <c r="CB82" s="293">
        <v>7</v>
      </c>
    </row>
    <row r="83" spans="1:80" x14ac:dyDescent="0.2">
      <c r="A83" s="302"/>
      <c r="B83" s="303"/>
      <c r="C83" s="304" t="s">
        <v>2034</v>
      </c>
      <c r="D83" s="305"/>
      <c r="E83" s="305"/>
      <c r="F83" s="305"/>
      <c r="G83" s="306"/>
      <c r="I83" s="307"/>
      <c r="K83" s="307"/>
      <c r="L83" s="308" t="s">
        <v>2034</v>
      </c>
      <c r="O83" s="293">
        <v>3</v>
      </c>
    </row>
    <row r="84" spans="1:80" x14ac:dyDescent="0.2">
      <c r="A84" s="302"/>
      <c r="B84" s="303"/>
      <c r="C84" s="304" t="s">
        <v>2029</v>
      </c>
      <c r="D84" s="305"/>
      <c r="E84" s="305"/>
      <c r="F84" s="305"/>
      <c r="G84" s="306"/>
      <c r="I84" s="307"/>
      <c r="K84" s="307"/>
      <c r="L84" s="308" t="s">
        <v>2029</v>
      </c>
      <c r="O84" s="293">
        <v>3</v>
      </c>
    </row>
    <row r="85" spans="1:80" x14ac:dyDescent="0.2">
      <c r="A85" s="302"/>
      <c r="B85" s="309"/>
      <c r="C85" s="310" t="s">
        <v>98</v>
      </c>
      <c r="D85" s="311"/>
      <c r="E85" s="312">
        <v>1</v>
      </c>
      <c r="F85" s="313"/>
      <c r="G85" s="314"/>
      <c r="H85" s="315"/>
      <c r="I85" s="307"/>
      <c r="J85" s="316"/>
      <c r="K85" s="307"/>
      <c r="M85" s="308">
        <v>1</v>
      </c>
      <c r="O85" s="293"/>
    </row>
    <row r="86" spans="1:80" x14ac:dyDescent="0.2">
      <c r="A86" s="294">
        <v>18</v>
      </c>
      <c r="B86" s="295" t="s">
        <v>2035</v>
      </c>
      <c r="C86" s="296" t="s">
        <v>2036</v>
      </c>
      <c r="D86" s="297" t="s">
        <v>265</v>
      </c>
      <c r="E86" s="298">
        <v>1</v>
      </c>
      <c r="F86" s="298">
        <v>0</v>
      </c>
      <c r="G86" s="299">
        <f>E86*F86</f>
        <v>0</v>
      </c>
      <c r="H86" s="300">
        <v>0.2</v>
      </c>
      <c r="I86" s="301">
        <f>E86*H86</f>
        <v>0.2</v>
      </c>
      <c r="J86" s="300"/>
      <c r="K86" s="301">
        <f>E86*J86</f>
        <v>0</v>
      </c>
      <c r="O86" s="293">
        <v>2</v>
      </c>
      <c r="AA86" s="262">
        <v>3</v>
      </c>
      <c r="AB86" s="262">
        <v>7</v>
      </c>
      <c r="AC86" s="262" t="s">
        <v>2035</v>
      </c>
      <c r="AZ86" s="262">
        <v>2</v>
      </c>
      <c r="BA86" s="262">
        <f>IF(AZ86=1,G86,0)</f>
        <v>0</v>
      </c>
      <c r="BB86" s="262">
        <f>IF(AZ86=2,G86,0)</f>
        <v>0</v>
      </c>
      <c r="BC86" s="262">
        <f>IF(AZ86=3,G86,0)</f>
        <v>0</v>
      </c>
      <c r="BD86" s="262">
        <f>IF(AZ86=4,G86,0)</f>
        <v>0</v>
      </c>
      <c r="BE86" s="262">
        <f>IF(AZ86=5,G86,0)</f>
        <v>0</v>
      </c>
      <c r="CA86" s="293">
        <v>3</v>
      </c>
      <c r="CB86" s="293">
        <v>7</v>
      </c>
    </row>
    <row r="87" spans="1:80" x14ac:dyDescent="0.2">
      <c r="A87" s="302"/>
      <c r="B87" s="303"/>
      <c r="C87" s="304" t="s">
        <v>2029</v>
      </c>
      <c r="D87" s="305"/>
      <c r="E87" s="305"/>
      <c r="F87" s="305"/>
      <c r="G87" s="306"/>
      <c r="I87" s="307"/>
      <c r="K87" s="307"/>
      <c r="L87" s="308" t="s">
        <v>2029</v>
      </c>
      <c r="O87" s="293">
        <v>3</v>
      </c>
    </row>
    <row r="88" spans="1:80" x14ac:dyDescent="0.2">
      <c r="A88" s="302"/>
      <c r="B88" s="309"/>
      <c r="C88" s="310" t="s">
        <v>98</v>
      </c>
      <c r="D88" s="311"/>
      <c r="E88" s="312">
        <v>1</v>
      </c>
      <c r="F88" s="313"/>
      <c r="G88" s="314"/>
      <c r="H88" s="315"/>
      <c r="I88" s="307"/>
      <c r="J88" s="316"/>
      <c r="K88" s="307"/>
      <c r="M88" s="308">
        <v>1</v>
      </c>
      <c r="O88" s="293"/>
    </row>
    <row r="89" spans="1:80" x14ac:dyDescent="0.2">
      <c r="A89" s="294">
        <v>19</v>
      </c>
      <c r="B89" s="295" t="s">
        <v>653</v>
      </c>
      <c r="C89" s="296" t="s">
        <v>654</v>
      </c>
      <c r="D89" s="297" t="s">
        <v>12</v>
      </c>
      <c r="E89" s="298"/>
      <c r="F89" s="298">
        <v>0</v>
      </c>
      <c r="G89" s="299">
        <f>E89*F89</f>
        <v>0</v>
      </c>
      <c r="H89" s="300">
        <v>0</v>
      </c>
      <c r="I89" s="301">
        <f>E89*H89</f>
        <v>0</v>
      </c>
      <c r="J89" s="300"/>
      <c r="K89" s="301">
        <f>E89*J89</f>
        <v>0</v>
      </c>
      <c r="O89" s="293">
        <v>2</v>
      </c>
      <c r="AA89" s="262">
        <v>7</v>
      </c>
      <c r="AB89" s="262">
        <v>1002</v>
      </c>
      <c r="AC89" s="262">
        <v>5</v>
      </c>
      <c r="AZ89" s="262">
        <v>2</v>
      </c>
      <c r="BA89" s="262">
        <f>IF(AZ89=1,G89,0)</f>
        <v>0</v>
      </c>
      <c r="BB89" s="262">
        <f>IF(AZ89=2,G89,0)</f>
        <v>0</v>
      </c>
      <c r="BC89" s="262">
        <f>IF(AZ89=3,G89,0)</f>
        <v>0</v>
      </c>
      <c r="BD89" s="262">
        <f>IF(AZ89=4,G89,0)</f>
        <v>0</v>
      </c>
      <c r="BE89" s="262">
        <f>IF(AZ89=5,G89,0)</f>
        <v>0</v>
      </c>
      <c r="CA89" s="293">
        <v>7</v>
      </c>
      <c r="CB89" s="293">
        <v>1002</v>
      </c>
    </row>
    <row r="90" spans="1:80" x14ac:dyDescent="0.2">
      <c r="A90" s="317"/>
      <c r="B90" s="318" t="s">
        <v>101</v>
      </c>
      <c r="C90" s="319" t="s">
        <v>645</v>
      </c>
      <c r="D90" s="320"/>
      <c r="E90" s="321"/>
      <c r="F90" s="322"/>
      <c r="G90" s="323">
        <f>SUM(G62:G89)</f>
        <v>0</v>
      </c>
      <c r="H90" s="324"/>
      <c r="I90" s="325">
        <f>SUM(I62:I89)</f>
        <v>0.46896114000000005</v>
      </c>
      <c r="J90" s="324"/>
      <c r="K90" s="325">
        <f>SUM(K62:K89)</f>
        <v>0</v>
      </c>
      <c r="O90" s="293">
        <v>4</v>
      </c>
      <c r="BA90" s="326">
        <f>SUM(BA62:BA89)</f>
        <v>0</v>
      </c>
      <c r="BB90" s="326">
        <f>SUM(BB62:BB89)</f>
        <v>0</v>
      </c>
      <c r="BC90" s="326">
        <f>SUM(BC62:BC89)</f>
        <v>0</v>
      </c>
      <c r="BD90" s="326">
        <f>SUM(BD62:BD89)</f>
        <v>0</v>
      </c>
      <c r="BE90" s="326">
        <f>SUM(BE62:BE89)</f>
        <v>0</v>
      </c>
    </row>
    <row r="91" spans="1:80" x14ac:dyDescent="0.2">
      <c r="E91" s="262"/>
    </row>
    <row r="92" spans="1:80" x14ac:dyDescent="0.2">
      <c r="E92" s="262"/>
    </row>
    <row r="93" spans="1:80" x14ac:dyDescent="0.2">
      <c r="E93" s="262"/>
    </row>
    <row r="94" spans="1:80" x14ac:dyDescent="0.2">
      <c r="E94" s="262"/>
    </row>
    <row r="95" spans="1:80" x14ac:dyDescent="0.2">
      <c r="E95" s="262"/>
    </row>
    <row r="96" spans="1:80" x14ac:dyDescent="0.2">
      <c r="E96" s="262"/>
    </row>
    <row r="97" spans="5:5" x14ac:dyDescent="0.2">
      <c r="E97" s="262"/>
    </row>
    <row r="98" spans="5:5" x14ac:dyDescent="0.2">
      <c r="E98" s="262"/>
    </row>
    <row r="99" spans="5:5" x14ac:dyDescent="0.2">
      <c r="E99" s="262"/>
    </row>
    <row r="100" spans="5:5" x14ac:dyDescent="0.2">
      <c r="E100" s="262"/>
    </row>
    <row r="101" spans="5:5" x14ac:dyDescent="0.2">
      <c r="E101" s="262"/>
    </row>
    <row r="102" spans="5:5" x14ac:dyDescent="0.2">
      <c r="E102" s="262"/>
    </row>
    <row r="103" spans="5:5" x14ac:dyDescent="0.2">
      <c r="E103" s="262"/>
    </row>
    <row r="104" spans="5:5" x14ac:dyDescent="0.2">
      <c r="E104" s="262"/>
    </row>
    <row r="105" spans="5:5" x14ac:dyDescent="0.2">
      <c r="E105" s="262"/>
    </row>
    <row r="106" spans="5:5" x14ac:dyDescent="0.2">
      <c r="E106" s="262"/>
    </row>
    <row r="107" spans="5:5" x14ac:dyDescent="0.2">
      <c r="E107" s="262"/>
    </row>
    <row r="108" spans="5:5" x14ac:dyDescent="0.2">
      <c r="E108" s="262"/>
    </row>
    <row r="109" spans="5:5" x14ac:dyDescent="0.2">
      <c r="E109" s="262"/>
    </row>
    <row r="110" spans="5:5" x14ac:dyDescent="0.2">
      <c r="E110" s="262"/>
    </row>
    <row r="111" spans="5:5" x14ac:dyDescent="0.2">
      <c r="E111" s="262"/>
    </row>
    <row r="112" spans="5:5" x14ac:dyDescent="0.2">
      <c r="E112" s="262"/>
    </row>
    <row r="113" spans="1:7" x14ac:dyDescent="0.2">
      <c r="E113" s="262"/>
    </row>
    <row r="114" spans="1:7" x14ac:dyDescent="0.2">
      <c r="A114" s="316"/>
      <c r="B114" s="316"/>
      <c r="C114" s="316"/>
      <c r="D114" s="316"/>
      <c r="E114" s="316"/>
      <c r="F114" s="316"/>
      <c r="G114" s="316"/>
    </row>
    <row r="115" spans="1:7" x14ac:dyDescent="0.2">
      <c r="A115" s="316"/>
      <c r="B115" s="316"/>
      <c r="C115" s="316"/>
      <c r="D115" s="316"/>
      <c r="E115" s="316"/>
      <c r="F115" s="316"/>
      <c r="G115" s="316"/>
    </row>
    <row r="116" spans="1:7" x14ac:dyDescent="0.2">
      <c r="A116" s="316"/>
      <c r="B116" s="316"/>
      <c r="C116" s="316"/>
      <c r="D116" s="316"/>
      <c r="E116" s="316"/>
      <c r="F116" s="316"/>
      <c r="G116" s="316"/>
    </row>
    <row r="117" spans="1:7" x14ac:dyDescent="0.2">
      <c r="A117" s="316"/>
      <c r="B117" s="316"/>
      <c r="C117" s="316"/>
      <c r="D117" s="316"/>
      <c r="E117" s="316"/>
      <c r="F117" s="316"/>
      <c r="G117" s="316"/>
    </row>
    <row r="118" spans="1:7" x14ac:dyDescent="0.2">
      <c r="E118" s="262"/>
    </row>
    <row r="119" spans="1:7" x14ac:dyDescent="0.2">
      <c r="E119" s="262"/>
    </row>
    <row r="120" spans="1:7" x14ac:dyDescent="0.2">
      <c r="E120" s="262"/>
    </row>
    <row r="121" spans="1:7" x14ac:dyDescent="0.2">
      <c r="E121" s="262"/>
    </row>
    <row r="122" spans="1:7" x14ac:dyDescent="0.2">
      <c r="E122" s="262"/>
    </row>
    <row r="123" spans="1:7" x14ac:dyDescent="0.2">
      <c r="E123" s="262"/>
    </row>
    <row r="124" spans="1:7" x14ac:dyDescent="0.2">
      <c r="E124" s="262"/>
    </row>
    <row r="125" spans="1:7" x14ac:dyDescent="0.2">
      <c r="E125" s="262"/>
    </row>
    <row r="126" spans="1:7" x14ac:dyDescent="0.2">
      <c r="E126" s="262"/>
    </row>
    <row r="127" spans="1:7" x14ac:dyDescent="0.2">
      <c r="E127" s="262"/>
    </row>
    <row r="128" spans="1:7" x14ac:dyDescent="0.2">
      <c r="E128" s="262"/>
    </row>
    <row r="129" spans="5:5" x14ac:dyDescent="0.2">
      <c r="E129" s="262"/>
    </row>
    <row r="130" spans="5:5" x14ac:dyDescent="0.2">
      <c r="E130" s="262"/>
    </row>
    <row r="131" spans="5:5" x14ac:dyDescent="0.2">
      <c r="E131" s="262"/>
    </row>
    <row r="132" spans="5:5" x14ac:dyDescent="0.2">
      <c r="E132" s="262"/>
    </row>
    <row r="133" spans="5:5" x14ac:dyDescent="0.2">
      <c r="E133" s="262"/>
    </row>
    <row r="134" spans="5:5" x14ac:dyDescent="0.2">
      <c r="E134" s="262"/>
    </row>
    <row r="135" spans="5:5" x14ac:dyDescent="0.2">
      <c r="E135" s="262"/>
    </row>
    <row r="136" spans="5:5" x14ac:dyDescent="0.2">
      <c r="E136" s="262"/>
    </row>
    <row r="137" spans="5:5" x14ac:dyDescent="0.2">
      <c r="E137" s="262"/>
    </row>
    <row r="138" spans="5:5" x14ac:dyDescent="0.2">
      <c r="E138" s="262"/>
    </row>
    <row r="139" spans="5:5" x14ac:dyDescent="0.2">
      <c r="E139" s="262"/>
    </row>
    <row r="140" spans="5:5" x14ac:dyDescent="0.2">
      <c r="E140" s="262"/>
    </row>
    <row r="141" spans="5:5" x14ac:dyDescent="0.2">
      <c r="E141" s="262"/>
    </row>
    <row r="142" spans="5:5" x14ac:dyDescent="0.2">
      <c r="E142" s="262"/>
    </row>
    <row r="143" spans="5:5" x14ac:dyDescent="0.2">
      <c r="E143" s="262"/>
    </row>
    <row r="144" spans="5:5" x14ac:dyDescent="0.2">
      <c r="E144" s="262"/>
    </row>
    <row r="145" spans="1:7" x14ac:dyDescent="0.2">
      <c r="E145" s="262"/>
    </row>
    <row r="146" spans="1:7" x14ac:dyDescent="0.2">
      <c r="E146" s="262"/>
    </row>
    <row r="147" spans="1:7" x14ac:dyDescent="0.2">
      <c r="E147" s="262"/>
    </row>
    <row r="148" spans="1:7" x14ac:dyDescent="0.2">
      <c r="E148" s="262"/>
    </row>
    <row r="149" spans="1:7" x14ac:dyDescent="0.2">
      <c r="A149" s="327"/>
      <c r="B149" s="327"/>
    </row>
    <row r="150" spans="1:7" x14ac:dyDescent="0.2">
      <c r="A150" s="316"/>
      <c r="B150" s="316"/>
      <c r="C150" s="328"/>
      <c r="D150" s="328"/>
      <c r="E150" s="329"/>
      <c r="F150" s="328"/>
      <c r="G150" s="330"/>
    </row>
    <row r="151" spans="1:7" x14ac:dyDescent="0.2">
      <c r="A151" s="331"/>
      <c r="B151" s="331"/>
      <c r="C151" s="316"/>
      <c r="D151" s="316"/>
      <c r="E151" s="332"/>
      <c r="F151" s="316"/>
      <c r="G151" s="316"/>
    </row>
    <row r="152" spans="1:7" x14ac:dyDescent="0.2">
      <c r="A152" s="316"/>
      <c r="B152" s="316"/>
      <c r="C152" s="316"/>
      <c r="D152" s="316"/>
      <c r="E152" s="332"/>
      <c r="F152" s="316"/>
      <c r="G152" s="316"/>
    </row>
    <row r="153" spans="1:7" x14ac:dyDescent="0.2">
      <c r="A153" s="316"/>
      <c r="B153" s="316"/>
      <c r="C153" s="316"/>
      <c r="D153" s="316"/>
      <c r="E153" s="332"/>
      <c r="F153" s="316"/>
      <c r="G153" s="316"/>
    </row>
    <row r="154" spans="1:7" x14ac:dyDescent="0.2">
      <c r="A154" s="316"/>
      <c r="B154" s="316"/>
      <c r="C154" s="316"/>
      <c r="D154" s="316"/>
      <c r="E154" s="332"/>
      <c r="F154" s="316"/>
      <c r="G154" s="316"/>
    </row>
    <row r="155" spans="1:7" x14ac:dyDescent="0.2">
      <c r="A155" s="316"/>
      <c r="B155" s="316"/>
      <c r="C155" s="316"/>
      <c r="D155" s="316"/>
      <c r="E155" s="332"/>
      <c r="F155" s="316"/>
      <c r="G155" s="316"/>
    </row>
    <row r="156" spans="1:7" x14ac:dyDescent="0.2">
      <c r="A156" s="316"/>
      <c r="B156" s="316"/>
      <c r="C156" s="316"/>
      <c r="D156" s="316"/>
      <c r="E156" s="332"/>
      <c r="F156" s="316"/>
      <c r="G156" s="316"/>
    </row>
    <row r="157" spans="1:7" x14ac:dyDescent="0.2">
      <c r="A157" s="316"/>
      <c r="B157" s="316"/>
      <c r="C157" s="316"/>
      <c r="D157" s="316"/>
      <c r="E157" s="332"/>
      <c r="F157" s="316"/>
      <c r="G157" s="316"/>
    </row>
    <row r="158" spans="1:7" x14ac:dyDescent="0.2">
      <c r="A158" s="316"/>
      <c r="B158" s="316"/>
      <c r="C158" s="316"/>
      <c r="D158" s="316"/>
      <c r="E158" s="332"/>
      <c r="F158" s="316"/>
      <c r="G158" s="316"/>
    </row>
    <row r="159" spans="1:7" x14ac:dyDescent="0.2">
      <c r="A159" s="316"/>
      <c r="B159" s="316"/>
      <c r="C159" s="316"/>
      <c r="D159" s="316"/>
      <c r="E159" s="332"/>
      <c r="F159" s="316"/>
      <c r="G159" s="316"/>
    </row>
    <row r="160" spans="1:7" x14ac:dyDescent="0.2">
      <c r="A160" s="316"/>
      <c r="B160" s="316"/>
      <c r="C160" s="316"/>
      <c r="D160" s="316"/>
      <c r="E160" s="332"/>
      <c r="F160" s="316"/>
      <c r="G160" s="316"/>
    </row>
    <row r="161" spans="1:7" x14ac:dyDescent="0.2">
      <c r="A161" s="316"/>
      <c r="B161" s="316"/>
      <c r="C161" s="316"/>
      <c r="D161" s="316"/>
      <c r="E161" s="332"/>
      <c r="F161" s="316"/>
      <c r="G161" s="316"/>
    </row>
    <row r="162" spans="1:7" x14ac:dyDescent="0.2">
      <c r="A162" s="316"/>
      <c r="B162" s="316"/>
      <c r="C162" s="316"/>
      <c r="D162" s="316"/>
      <c r="E162" s="332"/>
      <c r="F162" s="316"/>
      <c r="G162" s="316"/>
    </row>
    <row r="163" spans="1:7" x14ac:dyDescent="0.2">
      <c r="A163" s="316"/>
      <c r="B163" s="316"/>
      <c r="C163" s="316"/>
      <c r="D163" s="316"/>
      <c r="E163" s="332"/>
      <c r="F163" s="316"/>
      <c r="G163" s="316"/>
    </row>
  </sheetData>
  <mergeCells count="59">
    <mergeCell ref="C81:G81"/>
    <mergeCell ref="C83:G83"/>
    <mergeCell ref="C84:G84"/>
    <mergeCell ref="C85:D85"/>
    <mergeCell ref="C87:G87"/>
    <mergeCell ref="C88:D88"/>
    <mergeCell ref="C74:G74"/>
    <mergeCell ref="C75:G75"/>
    <mergeCell ref="C76:G76"/>
    <mergeCell ref="C77:D77"/>
    <mergeCell ref="C79:G79"/>
    <mergeCell ref="C80:G80"/>
    <mergeCell ref="C64:D64"/>
    <mergeCell ref="C66:D66"/>
    <mergeCell ref="C68:D68"/>
    <mergeCell ref="C70:G70"/>
    <mergeCell ref="C71:D71"/>
    <mergeCell ref="C73:G73"/>
    <mergeCell ref="C54:G54"/>
    <mergeCell ref="C55:D55"/>
    <mergeCell ref="C56:D56"/>
    <mergeCell ref="C57:D57"/>
    <mergeCell ref="C41:D41"/>
    <mergeCell ref="C43:D43"/>
    <mergeCell ref="C47:D47"/>
    <mergeCell ref="C49:G49"/>
    <mergeCell ref="C50:D50"/>
    <mergeCell ref="C34:D34"/>
    <mergeCell ref="C35:D35"/>
    <mergeCell ref="C36:D36"/>
    <mergeCell ref="C38:G38"/>
    <mergeCell ref="C39:G39"/>
    <mergeCell ref="C40:D40"/>
    <mergeCell ref="C27:D27"/>
    <mergeCell ref="C28:D28"/>
    <mergeCell ref="C29:D29"/>
    <mergeCell ref="C31:D31"/>
    <mergeCell ref="C32:D32"/>
    <mergeCell ref="C33:D33"/>
    <mergeCell ref="C20:D20"/>
    <mergeCell ref="C21:D21"/>
    <mergeCell ref="C22:D22"/>
    <mergeCell ref="C24:D24"/>
    <mergeCell ref="C25:D25"/>
    <mergeCell ref="C26:D26"/>
    <mergeCell ref="C13:D13"/>
    <mergeCell ref="C14:D14"/>
    <mergeCell ref="C16:G16"/>
    <mergeCell ref="C17:D17"/>
    <mergeCell ref="C18:D18"/>
    <mergeCell ref="C19:D19"/>
    <mergeCell ref="A1:G1"/>
    <mergeCell ref="A3:B3"/>
    <mergeCell ref="A4:B4"/>
    <mergeCell ref="E4:G4"/>
    <mergeCell ref="C9:D9"/>
    <mergeCell ref="C10:D10"/>
    <mergeCell ref="C11:D11"/>
    <mergeCell ref="C12:D12"/>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7"/>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2038</v>
      </c>
      <c r="D2" s="106" t="s">
        <v>2039</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1945</v>
      </c>
      <c r="B5" s="119"/>
      <c r="C5" s="120" t="s">
        <v>1946</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'S06 06-03 Rek'!E11</f>
        <v>0</v>
      </c>
      <c r="D15" s="161" t="str">
        <f>'S06 06-03 Rek'!A16</f>
        <v>Ztížené výrobní podmínky</v>
      </c>
      <c r="E15" s="162"/>
      <c r="F15" s="163"/>
      <c r="G15" s="160">
        <f>'S06 06-03 Rek'!I16</f>
        <v>0</v>
      </c>
    </row>
    <row r="16" spans="1:57" ht="15.95" customHeight="1" x14ac:dyDescent="0.2">
      <c r="A16" s="158" t="s">
        <v>52</v>
      </c>
      <c r="B16" s="159" t="s">
        <v>53</v>
      </c>
      <c r="C16" s="160">
        <f>'S06 06-03 Rek'!F11</f>
        <v>0</v>
      </c>
      <c r="D16" s="110" t="str">
        <f>'S06 06-03 Rek'!A17</f>
        <v>Oborová přirážka</v>
      </c>
      <c r="E16" s="164"/>
      <c r="F16" s="165"/>
      <c r="G16" s="160">
        <f>'S06 06-03 Rek'!I17</f>
        <v>0</v>
      </c>
    </row>
    <row r="17" spans="1:7" ht="15.95" customHeight="1" x14ac:dyDescent="0.2">
      <c r="A17" s="158" t="s">
        <v>54</v>
      </c>
      <c r="B17" s="159" t="s">
        <v>55</v>
      </c>
      <c r="C17" s="160">
        <f>'S06 06-03 Rek'!H11</f>
        <v>0</v>
      </c>
      <c r="D17" s="110" t="str">
        <f>'S06 06-03 Rek'!A18</f>
        <v>Přesun stavebních kapacit</v>
      </c>
      <c r="E17" s="164"/>
      <c r="F17" s="165"/>
      <c r="G17" s="160">
        <f>'S06 06-03 Rek'!I18</f>
        <v>0</v>
      </c>
    </row>
    <row r="18" spans="1:7" ht="15.95" customHeight="1" x14ac:dyDescent="0.2">
      <c r="A18" s="166" t="s">
        <v>56</v>
      </c>
      <c r="B18" s="167" t="s">
        <v>57</v>
      </c>
      <c r="C18" s="160">
        <f>'S06 06-03 Rek'!G11</f>
        <v>0</v>
      </c>
      <c r="D18" s="110" t="str">
        <f>'S06 06-03 Rek'!A19</f>
        <v>Mimostaveništní doprava</v>
      </c>
      <c r="E18" s="164"/>
      <c r="F18" s="165"/>
      <c r="G18" s="160">
        <f>'S06 06-03 Rek'!I19</f>
        <v>0</v>
      </c>
    </row>
    <row r="19" spans="1:7" ht="15.95" customHeight="1" x14ac:dyDescent="0.2">
      <c r="A19" s="168" t="s">
        <v>58</v>
      </c>
      <c r="B19" s="159"/>
      <c r="C19" s="160">
        <f>SUM(C15:C18)</f>
        <v>0</v>
      </c>
      <c r="D19" s="110" t="str">
        <f>'S06 06-03 Rek'!A20</f>
        <v>Zařízení staveniště</v>
      </c>
      <c r="E19" s="164"/>
      <c r="F19" s="165"/>
      <c r="G19" s="160">
        <f>'S06 06-03 Rek'!I20</f>
        <v>0</v>
      </c>
    </row>
    <row r="20" spans="1:7" ht="15.95" customHeight="1" x14ac:dyDescent="0.2">
      <c r="A20" s="168"/>
      <c r="B20" s="159"/>
      <c r="C20" s="160"/>
      <c r="D20" s="110" t="str">
        <f>'S06 06-03 Rek'!A21</f>
        <v>Provoz investora</v>
      </c>
      <c r="E20" s="164"/>
      <c r="F20" s="165"/>
      <c r="G20" s="160">
        <f>'S06 06-03 Rek'!I21</f>
        <v>0</v>
      </c>
    </row>
    <row r="21" spans="1:7" ht="15.95" customHeight="1" x14ac:dyDescent="0.2">
      <c r="A21" s="168" t="s">
        <v>29</v>
      </c>
      <c r="B21" s="159"/>
      <c r="C21" s="160">
        <f>'S06 06-03 Rek'!I11</f>
        <v>0</v>
      </c>
      <c r="D21" s="110" t="str">
        <f>'S06 06-03 Rek'!A22</f>
        <v>Kompletační činnost (IČD)</v>
      </c>
      <c r="E21" s="164"/>
      <c r="F21" s="165"/>
      <c r="G21" s="160">
        <f>'S06 06-03 Rek'!I22</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'S06 06-03 Rek'!H24</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8"/>
  <dimension ref="A1:BE75"/>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2038</v>
      </c>
      <c r="I1" s="213"/>
    </row>
    <row r="2" spans="1:57" ht="13.5" thickBot="1" x14ac:dyDescent="0.25">
      <c r="A2" s="214" t="s">
        <v>76</v>
      </c>
      <c r="B2" s="215"/>
      <c r="C2" s="216" t="s">
        <v>1947</v>
      </c>
      <c r="D2" s="217"/>
      <c r="E2" s="218"/>
      <c r="F2" s="217"/>
      <c r="G2" s="219" t="s">
        <v>2039</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'S06 06-03 Pol'!B7</f>
        <v>1</v>
      </c>
      <c r="B7" s="70" t="str">
        <f>'S06 06-03 Pol'!C7</f>
        <v>Zemní práce</v>
      </c>
      <c r="D7" s="231"/>
      <c r="E7" s="334">
        <f>'S06 06-03 Pol'!BA31</f>
        <v>0</v>
      </c>
      <c r="F7" s="335">
        <f>'S06 06-03 Pol'!BB31</f>
        <v>0</v>
      </c>
      <c r="G7" s="335">
        <f>'S06 06-03 Pol'!BC31</f>
        <v>0</v>
      </c>
      <c r="H7" s="335">
        <f>'S06 06-03 Pol'!BD31</f>
        <v>0</v>
      </c>
      <c r="I7" s="336">
        <f>'S06 06-03 Pol'!BE31</f>
        <v>0</v>
      </c>
    </row>
    <row r="8" spans="1:57" s="138" customFormat="1" x14ac:dyDescent="0.2">
      <c r="A8" s="333" t="str">
        <f>'S06 06-03 Pol'!B32</f>
        <v>3</v>
      </c>
      <c r="B8" s="70" t="str">
        <f>'S06 06-03 Pol'!C32</f>
        <v>Svislé a kompletní konstrukce</v>
      </c>
      <c r="D8" s="231"/>
      <c r="E8" s="334">
        <f>'S06 06-03 Pol'!BA48</f>
        <v>0</v>
      </c>
      <c r="F8" s="335">
        <f>'S06 06-03 Pol'!BB48</f>
        <v>0</v>
      </c>
      <c r="G8" s="335">
        <f>'S06 06-03 Pol'!BC48</f>
        <v>0</v>
      </c>
      <c r="H8" s="335">
        <f>'S06 06-03 Pol'!BD48</f>
        <v>0</v>
      </c>
      <c r="I8" s="336">
        <f>'S06 06-03 Pol'!BE48</f>
        <v>0</v>
      </c>
    </row>
    <row r="9" spans="1:57" s="138" customFormat="1" x14ac:dyDescent="0.2">
      <c r="A9" s="333" t="str">
        <f>'S06 06-03 Pol'!B49</f>
        <v>5</v>
      </c>
      <c r="B9" s="70" t="str">
        <f>'S06 06-03 Pol'!C49</f>
        <v>Komunikace</v>
      </c>
      <c r="D9" s="231"/>
      <c r="E9" s="334">
        <f>'S06 06-03 Pol'!BA61</f>
        <v>0</v>
      </c>
      <c r="F9" s="335">
        <f>'S06 06-03 Pol'!BB61</f>
        <v>0</v>
      </c>
      <c r="G9" s="335">
        <f>'S06 06-03 Pol'!BC61</f>
        <v>0</v>
      </c>
      <c r="H9" s="335">
        <f>'S06 06-03 Pol'!BD61</f>
        <v>0</v>
      </c>
      <c r="I9" s="336">
        <f>'S06 06-03 Pol'!BE61</f>
        <v>0</v>
      </c>
    </row>
    <row r="10" spans="1:57" s="138" customFormat="1" ht="13.5" thickBot="1" x14ac:dyDescent="0.25">
      <c r="A10" s="333" t="str">
        <f>'S06 06-03 Pol'!B62</f>
        <v>99</v>
      </c>
      <c r="B10" s="70" t="str">
        <f>'S06 06-03 Pol'!C62</f>
        <v>Staveništní přesun hmot</v>
      </c>
      <c r="D10" s="231"/>
      <c r="E10" s="334">
        <f>'S06 06-03 Pol'!BA64</f>
        <v>0</v>
      </c>
      <c r="F10" s="335">
        <f>'S06 06-03 Pol'!BB64</f>
        <v>0</v>
      </c>
      <c r="G10" s="335">
        <f>'S06 06-03 Pol'!BC64</f>
        <v>0</v>
      </c>
      <c r="H10" s="335">
        <f>'S06 06-03 Pol'!BD64</f>
        <v>0</v>
      </c>
      <c r="I10" s="336">
        <f>'S06 06-03 Pol'!BE64</f>
        <v>0</v>
      </c>
    </row>
    <row r="11" spans="1:57" s="14" customFormat="1" ht="13.5" thickBot="1" x14ac:dyDescent="0.25">
      <c r="A11" s="232"/>
      <c r="B11" s="233" t="s">
        <v>79</v>
      </c>
      <c r="C11" s="233"/>
      <c r="D11" s="234"/>
      <c r="E11" s="235">
        <f>SUM(E7:E10)</f>
        <v>0</v>
      </c>
      <c r="F11" s="236">
        <f>SUM(F7:F10)</f>
        <v>0</v>
      </c>
      <c r="G11" s="236">
        <f>SUM(G7:G10)</f>
        <v>0</v>
      </c>
      <c r="H11" s="236">
        <f>SUM(H7:H10)</f>
        <v>0</v>
      </c>
      <c r="I11" s="237">
        <f>SUM(I7:I10)</f>
        <v>0</v>
      </c>
    </row>
    <row r="12" spans="1:57" x14ac:dyDescent="0.2">
      <c r="A12" s="138"/>
      <c r="B12" s="138"/>
      <c r="C12" s="138"/>
      <c r="D12" s="138"/>
      <c r="E12" s="138"/>
      <c r="F12" s="138"/>
      <c r="G12" s="138"/>
      <c r="H12" s="138"/>
      <c r="I12" s="138"/>
    </row>
    <row r="13" spans="1:57" ht="19.5" customHeight="1" x14ac:dyDescent="0.25">
      <c r="A13" s="223" t="s">
        <v>80</v>
      </c>
      <c r="B13" s="223"/>
      <c r="C13" s="223"/>
      <c r="D13" s="223"/>
      <c r="E13" s="223"/>
      <c r="F13" s="223"/>
      <c r="G13" s="238"/>
      <c r="H13" s="223"/>
      <c r="I13" s="223"/>
      <c r="BA13" s="144"/>
      <c r="BB13" s="144"/>
      <c r="BC13" s="144"/>
      <c r="BD13" s="144"/>
      <c r="BE13" s="144"/>
    </row>
    <row r="14" spans="1:57" ht="13.5" thickBot="1" x14ac:dyDescent="0.25"/>
    <row r="15" spans="1:57" x14ac:dyDescent="0.2">
      <c r="A15" s="176" t="s">
        <v>81</v>
      </c>
      <c r="B15" s="177"/>
      <c r="C15" s="177"/>
      <c r="D15" s="239"/>
      <c r="E15" s="240" t="s">
        <v>82</v>
      </c>
      <c r="F15" s="241" t="s">
        <v>12</v>
      </c>
      <c r="G15" s="242" t="s">
        <v>83</v>
      </c>
      <c r="H15" s="243"/>
      <c r="I15" s="244" t="s">
        <v>82</v>
      </c>
    </row>
    <row r="16" spans="1:57" x14ac:dyDescent="0.2">
      <c r="A16" s="168" t="s">
        <v>145</v>
      </c>
      <c r="B16" s="159"/>
      <c r="C16" s="159"/>
      <c r="D16" s="245"/>
      <c r="E16" s="246"/>
      <c r="F16" s="247"/>
      <c r="G16" s="248">
        <v>0</v>
      </c>
      <c r="H16" s="249"/>
      <c r="I16" s="250">
        <f>E16+F16*G16/100</f>
        <v>0</v>
      </c>
      <c r="BA16" s="1">
        <v>0</v>
      </c>
    </row>
    <row r="17" spans="1:53" x14ac:dyDescent="0.2">
      <c r="A17" s="168" t="s">
        <v>146</v>
      </c>
      <c r="B17" s="159"/>
      <c r="C17" s="159"/>
      <c r="D17" s="245"/>
      <c r="E17" s="246"/>
      <c r="F17" s="247"/>
      <c r="G17" s="248">
        <v>0</v>
      </c>
      <c r="H17" s="249"/>
      <c r="I17" s="250">
        <f>E17+F17*G17/100</f>
        <v>0</v>
      </c>
      <c r="BA17" s="1">
        <v>0</v>
      </c>
    </row>
    <row r="18" spans="1:53" x14ac:dyDescent="0.2">
      <c r="A18" s="168" t="s">
        <v>147</v>
      </c>
      <c r="B18" s="159"/>
      <c r="C18" s="159"/>
      <c r="D18" s="245"/>
      <c r="E18" s="246"/>
      <c r="F18" s="247"/>
      <c r="G18" s="248">
        <v>0</v>
      </c>
      <c r="H18" s="249"/>
      <c r="I18" s="250">
        <f>E18+F18*G18/100</f>
        <v>0</v>
      </c>
      <c r="BA18" s="1">
        <v>0</v>
      </c>
    </row>
    <row r="19" spans="1:53" x14ac:dyDescent="0.2">
      <c r="A19" s="168" t="s">
        <v>148</v>
      </c>
      <c r="B19" s="159"/>
      <c r="C19" s="159"/>
      <c r="D19" s="245"/>
      <c r="E19" s="246"/>
      <c r="F19" s="247"/>
      <c r="G19" s="248">
        <v>0</v>
      </c>
      <c r="H19" s="249"/>
      <c r="I19" s="250">
        <f>E19+F19*G19/100</f>
        <v>0</v>
      </c>
      <c r="BA19" s="1">
        <v>0</v>
      </c>
    </row>
    <row r="20" spans="1:53" x14ac:dyDescent="0.2">
      <c r="A20" s="168" t="s">
        <v>149</v>
      </c>
      <c r="B20" s="159"/>
      <c r="C20" s="159"/>
      <c r="D20" s="245"/>
      <c r="E20" s="246"/>
      <c r="F20" s="247"/>
      <c r="G20" s="248">
        <v>0</v>
      </c>
      <c r="H20" s="249"/>
      <c r="I20" s="250">
        <f>E20+F20*G20/100</f>
        <v>0</v>
      </c>
      <c r="BA20" s="1">
        <v>1</v>
      </c>
    </row>
    <row r="21" spans="1:53" x14ac:dyDescent="0.2">
      <c r="A21" s="168" t="s">
        <v>150</v>
      </c>
      <c r="B21" s="159"/>
      <c r="C21" s="159"/>
      <c r="D21" s="245"/>
      <c r="E21" s="246"/>
      <c r="F21" s="247"/>
      <c r="G21" s="248">
        <v>0</v>
      </c>
      <c r="H21" s="249"/>
      <c r="I21" s="250">
        <f>E21+F21*G21/100</f>
        <v>0</v>
      </c>
      <c r="BA21" s="1">
        <v>1</v>
      </c>
    </row>
    <row r="22" spans="1:53" x14ac:dyDescent="0.2">
      <c r="A22" s="168" t="s">
        <v>151</v>
      </c>
      <c r="B22" s="159"/>
      <c r="C22" s="159"/>
      <c r="D22" s="245"/>
      <c r="E22" s="246"/>
      <c r="F22" s="247"/>
      <c r="G22" s="248">
        <v>0</v>
      </c>
      <c r="H22" s="249"/>
      <c r="I22" s="250">
        <f>E22+F22*G22/100</f>
        <v>0</v>
      </c>
      <c r="BA22" s="1">
        <v>2</v>
      </c>
    </row>
    <row r="23" spans="1:53" x14ac:dyDescent="0.2">
      <c r="A23" s="168" t="s">
        <v>152</v>
      </c>
      <c r="B23" s="159"/>
      <c r="C23" s="159"/>
      <c r="D23" s="245"/>
      <c r="E23" s="246"/>
      <c r="F23" s="247"/>
      <c r="G23" s="248">
        <v>0</v>
      </c>
      <c r="H23" s="249"/>
      <c r="I23" s="250">
        <f>E23+F23*G23/100</f>
        <v>0</v>
      </c>
      <c r="BA23" s="1">
        <v>2</v>
      </c>
    </row>
    <row r="24" spans="1:53" ht="13.5" thickBot="1" x14ac:dyDescent="0.25">
      <c r="A24" s="251"/>
      <c r="B24" s="252" t="s">
        <v>84</v>
      </c>
      <c r="C24" s="253"/>
      <c r="D24" s="254"/>
      <c r="E24" s="255"/>
      <c r="F24" s="256"/>
      <c r="G24" s="256"/>
      <c r="H24" s="257">
        <f>SUM(I16:I23)</f>
        <v>0</v>
      </c>
      <c r="I24" s="258"/>
    </row>
    <row r="26" spans="1:53" x14ac:dyDescent="0.2">
      <c r="B26" s="14"/>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sheetData>
  <mergeCells count="4">
    <mergeCell ref="A1:B1"/>
    <mergeCell ref="A2:B2"/>
    <mergeCell ref="G2:I2"/>
    <mergeCell ref="H24:I24"/>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9"/>
  <dimension ref="A1:CB137"/>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'S06 06-03 Rek'!H1</f>
        <v>06-03</v>
      </c>
      <c r="G3" s="269"/>
    </row>
    <row r="4" spans="1:80" ht="13.5" thickBot="1" x14ac:dyDescent="0.25">
      <c r="A4" s="270" t="s">
        <v>76</v>
      </c>
      <c r="B4" s="215"/>
      <c r="C4" s="216" t="s">
        <v>1947</v>
      </c>
      <c r="D4" s="271"/>
      <c r="E4" s="272" t="str">
        <f>'S06 06-03 Rek'!G2</f>
        <v>Kontejnérové stání SO 6</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379</v>
      </c>
      <c r="C8" s="296" t="s">
        <v>380</v>
      </c>
      <c r="D8" s="297" t="s">
        <v>233</v>
      </c>
      <c r="E8" s="298">
        <v>7.665</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2040</v>
      </c>
      <c r="D9" s="311"/>
      <c r="E9" s="312">
        <v>1.0649999999999999</v>
      </c>
      <c r="F9" s="313"/>
      <c r="G9" s="314"/>
      <c r="H9" s="315"/>
      <c r="I9" s="307"/>
      <c r="J9" s="316"/>
      <c r="K9" s="307"/>
      <c r="M9" s="308" t="s">
        <v>2040</v>
      </c>
      <c r="O9" s="293"/>
    </row>
    <row r="10" spans="1:80" x14ac:dyDescent="0.2">
      <c r="A10" s="302"/>
      <c r="B10" s="309"/>
      <c r="C10" s="310" t="s">
        <v>2041</v>
      </c>
      <c r="D10" s="311"/>
      <c r="E10" s="312">
        <v>0.36</v>
      </c>
      <c r="F10" s="313"/>
      <c r="G10" s="314"/>
      <c r="H10" s="315"/>
      <c r="I10" s="307"/>
      <c r="J10" s="316"/>
      <c r="K10" s="307"/>
      <c r="M10" s="308" t="s">
        <v>2041</v>
      </c>
      <c r="O10" s="293"/>
    </row>
    <row r="11" spans="1:80" x14ac:dyDescent="0.2">
      <c r="A11" s="302"/>
      <c r="B11" s="309"/>
      <c r="C11" s="310" t="s">
        <v>2042</v>
      </c>
      <c r="D11" s="311"/>
      <c r="E11" s="312">
        <v>6.24</v>
      </c>
      <c r="F11" s="313"/>
      <c r="G11" s="314"/>
      <c r="H11" s="315"/>
      <c r="I11" s="307"/>
      <c r="J11" s="316"/>
      <c r="K11" s="307"/>
      <c r="M11" s="308" t="s">
        <v>2042</v>
      </c>
      <c r="O11" s="293"/>
    </row>
    <row r="12" spans="1:80" x14ac:dyDescent="0.2">
      <c r="A12" s="294">
        <v>2</v>
      </c>
      <c r="B12" s="295" t="s">
        <v>764</v>
      </c>
      <c r="C12" s="296" t="s">
        <v>765</v>
      </c>
      <c r="D12" s="297" t="s">
        <v>233</v>
      </c>
      <c r="E12" s="298">
        <v>7.665</v>
      </c>
      <c r="F12" s="298">
        <v>0</v>
      </c>
      <c r="G12" s="299">
        <f>E12*F12</f>
        <v>0</v>
      </c>
      <c r="H12" s="300">
        <v>0</v>
      </c>
      <c r="I12" s="301">
        <f>E12*H12</f>
        <v>0</v>
      </c>
      <c r="J12" s="300">
        <v>0</v>
      </c>
      <c r="K12" s="301">
        <f>E12*J12</f>
        <v>0</v>
      </c>
      <c r="O12" s="293">
        <v>2</v>
      </c>
      <c r="AA12" s="262">
        <v>1</v>
      </c>
      <c r="AB12" s="262">
        <v>1</v>
      </c>
      <c r="AC12" s="262">
        <v>1</v>
      </c>
      <c r="AZ12" s="262">
        <v>1</v>
      </c>
      <c r="BA12" s="262">
        <f>IF(AZ12=1,G12,0)</f>
        <v>0</v>
      </c>
      <c r="BB12" s="262">
        <f>IF(AZ12=2,G12,0)</f>
        <v>0</v>
      </c>
      <c r="BC12" s="262">
        <f>IF(AZ12=3,G12,0)</f>
        <v>0</v>
      </c>
      <c r="BD12" s="262">
        <f>IF(AZ12=4,G12,0)</f>
        <v>0</v>
      </c>
      <c r="BE12" s="262">
        <f>IF(AZ12=5,G12,0)</f>
        <v>0</v>
      </c>
      <c r="CA12" s="293">
        <v>1</v>
      </c>
      <c r="CB12" s="293">
        <v>1</v>
      </c>
    </row>
    <row r="13" spans="1:80" x14ac:dyDescent="0.2">
      <c r="A13" s="302"/>
      <c r="B13" s="303"/>
      <c r="C13" s="304" t="s">
        <v>1999</v>
      </c>
      <c r="D13" s="305"/>
      <c r="E13" s="305"/>
      <c r="F13" s="305"/>
      <c r="G13" s="306"/>
      <c r="I13" s="307"/>
      <c r="K13" s="307"/>
      <c r="L13" s="308" t="s">
        <v>1999</v>
      </c>
      <c r="O13" s="293">
        <v>3</v>
      </c>
    </row>
    <row r="14" spans="1:80" x14ac:dyDescent="0.2">
      <c r="A14" s="302"/>
      <c r="B14" s="309"/>
      <c r="C14" s="310" t="s">
        <v>2040</v>
      </c>
      <c r="D14" s="311"/>
      <c r="E14" s="312">
        <v>1.0649999999999999</v>
      </c>
      <c r="F14" s="313"/>
      <c r="G14" s="314"/>
      <c r="H14" s="315"/>
      <c r="I14" s="307"/>
      <c r="J14" s="316"/>
      <c r="K14" s="307"/>
      <c r="M14" s="308" t="s">
        <v>2040</v>
      </c>
      <c r="O14" s="293"/>
    </row>
    <row r="15" spans="1:80" x14ac:dyDescent="0.2">
      <c r="A15" s="302"/>
      <c r="B15" s="309"/>
      <c r="C15" s="310" t="s">
        <v>2041</v>
      </c>
      <c r="D15" s="311"/>
      <c r="E15" s="312">
        <v>0.36</v>
      </c>
      <c r="F15" s="313"/>
      <c r="G15" s="314"/>
      <c r="H15" s="315"/>
      <c r="I15" s="307"/>
      <c r="J15" s="316"/>
      <c r="K15" s="307"/>
      <c r="M15" s="308" t="s">
        <v>2041</v>
      </c>
      <c r="O15" s="293"/>
    </row>
    <row r="16" spans="1:80" x14ac:dyDescent="0.2">
      <c r="A16" s="302"/>
      <c r="B16" s="309"/>
      <c r="C16" s="310" t="s">
        <v>2042</v>
      </c>
      <c r="D16" s="311"/>
      <c r="E16" s="312">
        <v>6.24</v>
      </c>
      <c r="F16" s="313"/>
      <c r="G16" s="314"/>
      <c r="H16" s="315"/>
      <c r="I16" s="307"/>
      <c r="J16" s="316"/>
      <c r="K16" s="307"/>
      <c r="M16" s="308" t="s">
        <v>2042</v>
      </c>
      <c r="O16" s="293"/>
    </row>
    <row r="17" spans="1:80" x14ac:dyDescent="0.2">
      <c r="A17" s="294">
        <v>3</v>
      </c>
      <c r="B17" s="295" t="s">
        <v>387</v>
      </c>
      <c r="C17" s="296" t="s">
        <v>388</v>
      </c>
      <c r="D17" s="297" t="s">
        <v>233</v>
      </c>
      <c r="E17" s="298">
        <v>7.665</v>
      </c>
      <c r="F17" s="298">
        <v>0</v>
      </c>
      <c r="G17" s="299">
        <f>E17*F17</f>
        <v>0</v>
      </c>
      <c r="H17" s="300">
        <v>0</v>
      </c>
      <c r="I17" s="301">
        <f>E17*H17</f>
        <v>0</v>
      </c>
      <c r="J17" s="300">
        <v>0</v>
      </c>
      <c r="K17" s="301">
        <f>E17*J17</f>
        <v>0</v>
      </c>
      <c r="O17" s="293">
        <v>2</v>
      </c>
      <c r="AA17" s="262">
        <v>1</v>
      </c>
      <c r="AB17" s="262">
        <v>1</v>
      </c>
      <c r="AC17" s="262">
        <v>1</v>
      </c>
      <c r="AZ17" s="262">
        <v>1</v>
      </c>
      <c r="BA17" s="262">
        <f>IF(AZ17=1,G17,0)</f>
        <v>0</v>
      </c>
      <c r="BB17" s="262">
        <f>IF(AZ17=2,G17,0)</f>
        <v>0</v>
      </c>
      <c r="BC17" s="262">
        <f>IF(AZ17=3,G17,0)</f>
        <v>0</v>
      </c>
      <c r="BD17" s="262">
        <f>IF(AZ17=4,G17,0)</f>
        <v>0</v>
      </c>
      <c r="BE17" s="262">
        <f>IF(AZ17=5,G17,0)</f>
        <v>0</v>
      </c>
      <c r="CA17" s="293">
        <v>1</v>
      </c>
      <c r="CB17" s="293">
        <v>1</v>
      </c>
    </row>
    <row r="18" spans="1:80" x14ac:dyDescent="0.2">
      <c r="A18" s="302"/>
      <c r="B18" s="309"/>
      <c r="C18" s="310" t="s">
        <v>2043</v>
      </c>
      <c r="D18" s="311"/>
      <c r="E18" s="312">
        <v>1.0649999999999999</v>
      </c>
      <c r="F18" s="313"/>
      <c r="G18" s="314"/>
      <c r="H18" s="315"/>
      <c r="I18" s="307"/>
      <c r="J18" s="316"/>
      <c r="K18" s="307"/>
      <c r="M18" s="308" t="s">
        <v>2043</v>
      </c>
      <c r="O18" s="293"/>
    </row>
    <row r="19" spans="1:80" x14ac:dyDescent="0.2">
      <c r="A19" s="302"/>
      <c r="B19" s="309"/>
      <c r="C19" s="310" t="s">
        <v>2041</v>
      </c>
      <c r="D19" s="311"/>
      <c r="E19" s="312">
        <v>0.36</v>
      </c>
      <c r="F19" s="313"/>
      <c r="G19" s="314"/>
      <c r="H19" s="315"/>
      <c r="I19" s="307"/>
      <c r="J19" s="316"/>
      <c r="K19" s="307"/>
      <c r="M19" s="308" t="s">
        <v>2041</v>
      </c>
      <c r="O19" s="293"/>
    </row>
    <row r="20" spans="1:80" x14ac:dyDescent="0.2">
      <c r="A20" s="302"/>
      <c r="B20" s="309"/>
      <c r="C20" s="310" t="s">
        <v>2042</v>
      </c>
      <c r="D20" s="311"/>
      <c r="E20" s="312">
        <v>6.24</v>
      </c>
      <c r="F20" s="313"/>
      <c r="G20" s="314"/>
      <c r="H20" s="315"/>
      <c r="I20" s="307"/>
      <c r="J20" s="316"/>
      <c r="K20" s="307"/>
      <c r="M20" s="308" t="s">
        <v>2042</v>
      </c>
      <c r="O20" s="293"/>
    </row>
    <row r="21" spans="1:80" x14ac:dyDescent="0.2">
      <c r="A21" s="294">
        <v>4</v>
      </c>
      <c r="B21" s="295" t="s">
        <v>391</v>
      </c>
      <c r="C21" s="296" t="s">
        <v>392</v>
      </c>
      <c r="D21" s="297" t="s">
        <v>233</v>
      </c>
      <c r="E21" s="298">
        <v>7.665</v>
      </c>
      <c r="F21" s="298">
        <v>0</v>
      </c>
      <c r="G21" s="299">
        <f>E21*F21</f>
        <v>0</v>
      </c>
      <c r="H21" s="300">
        <v>0</v>
      </c>
      <c r="I21" s="301">
        <f>E21*H21</f>
        <v>0</v>
      </c>
      <c r="J21" s="300">
        <v>0</v>
      </c>
      <c r="K21" s="301">
        <f>E21*J21</f>
        <v>0</v>
      </c>
      <c r="O21" s="293">
        <v>2</v>
      </c>
      <c r="AA21" s="262">
        <v>1</v>
      </c>
      <c r="AB21" s="262">
        <v>1</v>
      </c>
      <c r="AC21" s="262">
        <v>1</v>
      </c>
      <c r="AZ21" s="262">
        <v>1</v>
      </c>
      <c r="BA21" s="262">
        <f>IF(AZ21=1,G21,0)</f>
        <v>0</v>
      </c>
      <c r="BB21" s="262">
        <f>IF(AZ21=2,G21,0)</f>
        <v>0</v>
      </c>
      <c r="BC21" s="262">
        <f>IF(AZ21=3,G21,0)</f>
        <v>0</v>
      </c>
      <c r="BD21" s="262">
        <f>IF(AZ21=4,G21,0)</f>
        <v>0</v>
      </c>
      <c r="BE21" s="262">
        <f>IF(AZ21=5,G21,0)</f>
        <v>0</v>
      </c>
      <c r="CA21" s="293">
        <v>1</v>
      </c>
      <c r="CB21" s="293">
        <v>1</v>
      </c>
    </row>
    <row r="22" spans="1:80" x14ac:dyDescent="0.2">
      <c r="A22" s="302"/>
      <c r="B22" s="309"/>
      <c r="C22" s="310" t="s">
        <v>2043</v>
      </c>
      <c r="D22" s="311"/>
      <c r="E22" s="312">
        <v>1.0649999999999999</v>
      </c>
      <c r="F22" s="313"/>
      <c r="G22" s="314"/>
      <c r="H22" s="315"/>
      <c r="I22" s="307"/>
      <c r="J22" s="316"/>
      <c r="K22" s="307"/>
      <c r="M22" s="308" t="s">
        <v>2043</v>
      </c>
      <c r="O22" s="293"/>
    </row>
    <row r="23" spans="1:80" x14ac:dyDescent="0.2">
      <c r="A23" s="302"/>
      <c r="B23" s="309"/>
      <c r="C23" s="310" t="s">
        <v>2041</v>
      </c>
      <c r="D23" s="311"/>
      <c r="E23" s="312">
        <v>0.36</v>
      </c>
      <c r="F23" s="313"/>
      <c r="G23" s="314"/>
      <c r="H23" s="315"/>
      <c r="I23" s="307"/>
      <c r="J23" s="316"/>
      <c r="K23" s="307"/>
      <c r="M23" s="308" t="s">
        <v>2041</v>
      </c>
      <c r="O23" s="293"/>
    </row>
    <row r="24" spans="1:80" x14ac:dyDescent="0.2">
      <c r="A24" s="302"/>
      <c r="B24" s="309"/>
      <c r="C24" s="310" t="s">
        <v>2042</v>
      </c>
      <c r="D24" s="311"/>
      <c r="E24" s="312">
        <v>6.24</v>
      </c>
      <c r="F24" s="313"/>
      <c r="G24" s="314"/>
      <c r="H24" s="315"/>
      <c r="I24" s="307"/>
      <c r="J24" s="316"/>
      <c r="K24" s="307"/>
      <c r="M24" s="308" t="s">
        <v>2042</v>
      </c>
      <c r="O24" s="293"/>
    </row>
    <row r="25" spans="1:80" ht="22.5" x14ac:dyDescent="0.2">
      <c r="A25" s="294">
        <v>5</v>
      </c>
      <c r="B25" s="295" t="s">
        <v>231</v>
      </c>
      <c r="C25" s="296" t="s">
        <v>232</v>
      </c>
      <c r="D25" s="297" t="s">
        <v>233</v>
      </c>
      <c r="E25" s="298">
        <v>7.665</v>
      </c>
      <c r="F25" s="298">
        <v>0</v>
      </c>
      <c r="G25" s="299">
        <f>E25*F25</f>
        <v>0</v>
      </c>
      <c r="H25" s="300">
        <v>0</v>
      </c>
      <c r="I25" s="301">
        <f>E25*H25</f>
        <v>0</v>
      </c>
      <c r="J25" s="300">
        <v>0</v>
      </c>
      <c r="K25" s="301">
        <f>E25*J25</f>
        <v>0</v>
      </c>
      <c r="O25" s="293">
        <v>2</v>
      </c>
      <c r="AA25" s="262">
        <v>1</v>
      </c>
      <c r="AB25" s="262">
        <v>1</v>
      </c>
      <c r="AC25" s="262">
        <v>1</v>
      </c>
      <c r="AZ25" s="262">
        <v>1</v>
      </c>
      <c r="BA25" s="262">
        <f>IF(AZ25=1,G25,0)</f>
        <v>0</v>
      </c>
      <c r="BB25" s="262">
        <f>IF(AZ25=2,G25,0)</f>
        <v>0</v>
      </c>
      <c r="BC25" s="262">
        <f>IF(AZ25=3,G25,0)</f>
        <v>0</v>
      </c>
      <c r="BD25" s="262">
        <f>IF(AZ25=4,G25,0)</f>
        <v>0</v>
      </c>
      <c r="BE25" s="262">
        <f>IF(AZ25=5,G25,0)</f>
        <v>0</v>
      </c>
      <c r="CA25" s="293">
        <v>1</v>
      </c>
      <c r="CB25" s="293">
        <v>1</v>
      </c>
    </row>
    <row r="26" spans="1:80" x14ac:dyDescent="0.2">
      <c r="A26" s="302"/>
      <c r="B26" s="303"/>
      <c r="C26" s="304" t="s">
        <v>234</v>
      </c>
      <c r="D26" s="305"/>
      <c r="E26" s="305"/>
      <c r="F26" s="305"/>
      <c r="G26" s="306"/>
      <c r="I26" s="307"/>
      <c r="K26" s="307"/>
      <c r="L26" s="308" t="s">
        <v>234</v>
      </c>
      <c r="O26" s="293">
        <v>3</v>
      </c>
    </row>
    <row r="27" spans="1:80" ht="22.5" x14ac:dyDescent="0.2">
      <c r="A27" s="302"/>
      <c r="B27" s="303"/>
      <c r="C27" s="304" t="s">
        <v>235</v>
      </c>
      <c r="D27" s="305"/>
      <c r="E27" s="305"/>
      <c r="F27" s="305"/>
      <c r="G27" s="306"/>
      <c r="I27" s="307"/>
      <c r="K27" s="307"/>
      <c r="L27" s="308" t="s">
        <v>235</v>
      </c>
      <c r="O27" s="293">
        <v>3</v>
      </c>
    </row>
    <row r="28" spans="1:80" x14ac:dyDescent="0.2">
      <c r="A28" s="302"/>
      <c r="B28" s="309"/>
      <c r="C28" s="310" t="s">
        <v>2043</v>
      </c>
      <c r="D28" s="311"/>
      <c r="E28" s="312">
        <v>1.0649999999999999</v>
      </c>
      <c r="F28" s="313"/>
      <c r="G28" s="314"/>
      <c r="H28" s="315"/>
      <c r="I28" s="307"/>
      <c r="J28" s="316"/>
      <c r="K28" s="307"/>
      <c r="M28" s="308" t="s">
        <v>2043</v>
      </c>
      <c r="O28" s="293"/>
    </row>
    <row r="29" spans="1:80" x14ac:dyDescent="0.2">
      <c r="A29" s="302"/>
      <c r="B29" s="309"/>
      <c r="C29" s="310" t="s">
        <v>2041</v>
      </c>
      <c r="D29" s="311"/>
      <c r="E29" s="312">
        <v>0.36</v>
      </c>
      <c r="F29" s="313"/>
      <c r="G29" s="314"/>
      <c r="H29" s="315"/>
      <c r="I29" s="307"/>
      <c r="J29" s="316"/>
      <c r="K29" s="307"/>
      <c r="M29" s="308" t="s">
        <v>2041</v>
      </c>
      <c r="O29" s="293"/>
    </row>
    <row r="30" spans="1:80" x14ac:dyDescent="0.2">
      <c r="A30" s="302"/>
      <c r="B30" s="309"/>
      <c r="C30" s="310" t="s">
        <v>2042</v>
      </c>
      <c r="D30" s="311"/>
      <c r="E30" s="312">
        <v>6.24</v>
      </c>
      <c r="F30" s="313"/>
      <c r="G30" s="314"/>
      <c r="H30" s="315"/>
      <c r="I30" s="307"/>
      <c r="J30" s="316"/>
      <c r="K30" s="307"/>
      <c r="M30" s="308" t="s">
        <v>2042</v>
      </c>
      <c r="O30" s="293"/>
    </row>
    <row r="31" spans="1:80" x14ac:dyDescent="0.2">
      <c r="A31" s="317"/>
      <c r="B31" s="318" t="s">
        <v>101</v>
      </c>
      <c r="C31" s="319" t="s">
        <v>192</v>
      </c>
      <c r="D31" s="320"/>
      <c r="E31" s="321"/>
      <c r="F31" s="322"/>
      <c r="G31" s="323">
        <f>SUM(G7:G30)</f>
        <v>0</v>
      </c>
      <c r="H31" s="324"/>
      <c r="I31" s="325">
        <f>SUM(I7:I30)</f>
        <v>0</v>
      </c>
      <c r="J31" s="324"/>
      <c r="K31" s="325">
        <f>SUM(K7:K30)</f>
        <v>0</v>
      </c>
      <c r="O31" s="293">
        <v>4</v>
      </c>
      <c r="BA31" s="326">
        <f>SUM(BA7:BA30)</f>
        <v>0</v>
      </c>
      <c r="BB31" s="326">
        <f>SUM(BB7:BB30)</f>
        <v>0</v>
      </c>
      <c r="BC31" s="326">
        <f>SUM(BC7:BC30)</f>
        <v>0</v>
      </c>
      <c r="BD31" s="326">
        <f>SUM(BD7:BD30)</f>
        <v>0</v>
      </c>
      <c r="BE31" s="326">
        <f>SUM(BE7:BE30)</f>
        <v>0</v>
      </c>
    </row>
    <row r="32" spans="1:80" x14ac:dyDescent="0.2">
      <c r="A32" s="283" t="s">
        <v>97</v>
      </c>
      <c r="B32" s="284" t="s">
        <v>426</v>
      </c>
      <c r="C32" s="285" t="s">
        <v>790</v>
      </c>
      <c r="D32" s="286"/>
      <c r="E32" s="287"/>
      <c r="F32" s="287"/>
      <c r="G32" s="288"/>
      <c r="H32" s="289"/>
      <c r="I32" s="290"/>
      <c r="J32" s="291"/>
      <c r="K32" s="292"/>
      <c r="O32" s="293">
        <v>1</v>
      </c>
    </row>
    <row r="33" spans="1:80" ht="22.5" x14ac:dyDescent="0.2">
      <c r="A33" s="294">
        <v>6</v>
      </c>
      <c r="B33" s="295" t="s">
        <v>2044</v>
      </c>
      <c r="C33" s="296" t="s">
        <v>2045</v>
      </c>
      <c r="D33" s="297" t="s">
        <v>195</v>
      </c>
      <c r="E33" s="298">
        <v>11.4</v>
      </c>
      <c r="F33" s="298">
        <v>0</v>
      </c>
      <c r="G33" s="299">
        <f>E33*F33</f>
        <v>0</v>
      </c>
      <c r="H33" s="300">
        <v>1.482E-2</v>
      </c>
      <c r="I33" s="301">
        <f>E33*H33</f>
        <v>0.16894800000000001</v>
      </c>
      <c r="J33" s="300">
        <v>0</v>
      </c>
      <c r="K33" s="301">
        <f>E33*J33</f>
        <v>0</v>
      </c>
      <c r="O33" s="293">
        <v>2</v>
      </c>
      <c r="AA33" s="262">
        <v>1</v>
      </c>
      <c r="AB33" s="262">
        <v>0</v>
      </c>
      <c r="AC33" s="262">
        <v>0</v>
      </c>
      <c r="AZ33" s="262">
        <v>1</v>
      </c>
      <c r="BA33" s="262">
        <f>IF(AZ33=1,G33,0)</f>
        <v>0</v>
      </c>
      <c r="BB33" s="262">
        <f>IF(AZ33=2,G33,0)</f>
        <v>0</v>
      </c>
      <c r="BC33" s="262">
        <f>IF(AZ33=3,G33,0)</f>
        <v>0</v>
      </c>
      <c r="BD33" s="262">
        <f>IF(AZ33=4,G33,0)</f>
        <v>0</v>
      </c>
      <c r="BE33" s="262">
        <f>IF(AZ33=5,G33,0)</f>
        <v>0</v>
      </c>
      <c r="CA33" s="293">
        <v>1</v>
      </c>
      <c r="CB33" s="293">
        <v>0</v>
      </c>
    </row>
    <row r="34" spans="1:80" x14ac:dyDescent="0.2">
      <c r="A34" s="302"/>
      <c r="B34" s="303"/>
      <c r="C34" s="304" t="s">
        <v>2046</v>
      </c>
      <c r="D34" s="305"/>
      <c r="E34" s="305"/>
      <c r="F34" s="305"/>
      <c r="G34" s="306"/>
      <c r="I34" s="307"/>
      <c r="K34" s="307"/>
      <c r="L34" s="308" t="s">
        <v>2046</v>
      </c>
      <c r="O34" s="293">
        <v>3</v>
      </c>
    </row>
    <row r="35" spans="1:80" x14ac:dyDescent="0.2">
      <c r="A35" s="302"/>
      <c r="B35" s="309"/>
      <c r="C35" s="310" t="s">
        <v>2047</v>
      </c>
      <c r="D35" s="311"/>
      <c r="E35" s="312">
        <v>11.4</v>
      </c>
      <c r="F35" s="313"/>
      <c r="G35" s="314"/>
      <c r="H35" s="315"/>
      <c r="I35" s="307"/>
      <c r="J35" s="316"/>
      <c r="K35" s="307"/>
      <c r="M35" s="308" t="s">
        <v>2047</v>
      </c>
      <c r="O35" s="293"/>
    </row>
    <row r="36" spans="1:80" ht="22.5" x14ac:dyDescent="0.2">
      <c r="A36" s="294">
        <v>7</v>
      </c>
      <c r="B36" s="295" t="s">
        <v>2003</v>
      </c>
      <c r="C36" s="296" t="s">
        <v>2004</v>
      </c>
      <c r="D36" s="297" t="s">
        <v>195</v>
      </c>
      <c r="E36" s="298">
        <v>16.600000000000001</v>
      </c>
      <c r="F36" s="298">
        <v>0</v>
      </c>
      <c r="G36" s="299">
        <f>E36*F36</f>
        <v>0</v>
      </c>
      <c r="H36" s="300">
        <v>0.70782</v>
      </c>
      <c r="I36" s="301">
        <f>E36*H36</f>
        <v>11.749812</v>
      </c>
      <c r="J36" s="300">
        <v>0</v>
      </c>
      <c r="K36" s="301">
        <f>E36*J36</f>
        <v>0</v>
      </c>
      <c r="O36" s="293">
        <v>2</v>
      </c>
      <c r="AA36" s="262">
        <v>1</v>
      </c>
      <c r="AB36" s="262">
        <v>1</v>
      </c>
      <c r="AC36" s="262">
        <v>1</v>
      </c>
      <c r="AZ36" s="262">
        <v>1</v>
      </c>
      <c r="BA36" s="262">
        <f>IF(AZ36=1,G36,0)</f>
        <v>0</v>
      </c>
      <c r="BB36" s="262">
        <f>IF(AZ36=2,G36,0)</f>
        <v>0</v>
      </c>
      <c r="BC36" s="262">
        <f>IF(AZ36=3,G36,0)</f>
        <v>0</v>
      </c>
      <c r="BD36" s="262">
        <f>IF(AZ36=4,G36,0)</f>
        <v>0</v>
      </c>
      <c r="BE36" s="262">
        <f>IF(AZ36=5,G36,0)</f>
        <v>0</v>
      </c>
      <c r="CA36" s="293">
        <v>1</v>
      </c>
      <c r="CB36" s="293">
        <v>1</v>
      </c>
    </row>
    <row r="37" spans="1:80" x14ac:dyDescent="0.2">
      <c r="A37" s="302"/>
      <c r="B37" s="303"/>
      <c r="C37" s="304" t="s">
        <v>2005</v>
      </c>
      <c r="D37" s="305"/>
      <c r="E37" s="305"/>
      <c r="F37" s="305"/>
      <c r="G37" s="306"/>
      <c r="I37" s="307"/>
      <c r="K37" s="307"/>
      <c r="L37" s="308" t="s">
        <v>2005</v>
      </c>
      <c r="O37" s="293">
        <v>3</v>
      </c>
    </row>
    <row r="38" spans="1:80" x14ac:dyDescent="0.2">
      <c r="A38" s="302"/>
      <c r="B38" s="309"/>
      <c r="C38" s="310" t="s">
        <v>2048</v>
      </c>
      <c r="D38" s="311"/>
      <c r="E38" s="312">
        <v>14.7</v>
      </c>
      <c r="F38" s="313"/>
      <c r="G38" s="314"/>
      <c r="H38" s="315"/>
      <c r="I38" s="307"/>
      <c r="J38" s="316"/>
      <c r="K38" s="307"/>
      <c r="M38" s="308" t="s">
        <v>2048</v>
      </c>
      <c r="O38" s="293"/>
    </row>
    <row r="39" spans="1:80" x14ac:dyDescent="0.2">
      <c r="A39" s="302"/>
      <c r="B39" s="309"/>
      <c r="C39" s="310" t="s">
        <v>2049</v>
      </c>
      <c r="D39" s="311"/>
      <c r="E39" s="312">
        <v>1.9</v>
      </c>
      <c r="F39" s="313"/>
      <c r="G39" s="314"/>
      <c r="H39" s="315"/>
      <c r="I39" s="307"/>
      <c r="J39" s="316"/>
      <c r="K39" s="307"/>
      <c r="M39" s="308" t="s">
        <v>2049</v>
      </c>
      <c r="O39" s="293"/>
    </row>
    <row r="40" spans="1:80" x14ac:dyDescent="0.2">
      <c r="A40" s="294">
        <v>8</v>
      </c>
      <c r="B40" s="295" t="s">
        <v>2050</v>
      </c>
      <c r="C40" s="296" t="s">
        <v>2051</v>
      </c>
      <c r="D40" s="297" t="s">
        <v>265</v>
      </c>
      <c r="E40" s="298">
        <v>1</v>
      </c>
      <c r="F40" s="298">
        <v>0</v>
      </c>
      <c r="G40" s="299">
        <f>E40*F40</f>
        <v>0</v>
      </c>
      <c r="H40" s="300">
        <v>7.4999999999999997E-2</v>
      </c>
      <c r="I40" s="301">
        <f>E40*H40</f>
        <v>7.4999999999999997E-2</v>
      </c>
      <c r="J40" s="300">
        <v>0</v>
      </c>
      <c r="K40" s="301">
        <f>E40*J40</f>
        <v>0</v>
      </c>
      <c r="O40" s="293">
        <v>2</v>
      </c>
      <c r="AA40" s="262">
        <v>1</v>
      </c>
      <c r="AB40" s="262">
        <v>0</v>
      </c>
      <c r="AC40" s="262">
        <v>0</v>
      </c>
      <c r="AZ40" s="262">
        <v>1</v>
      </c>
      <c r="BA40" s="262">
        <f>IF(AZ40=1,G40,0)</f>
        <v>0</v>
      </c>
      <c r="BB40" s="262">
        <f>IF(AZ40=2,G40,0)</f>
        <v>0</v>
      </c>
      <c r="BC40" s="262">
        <f>IF(AZ40=3,G40,0)</f>
        <v>0</v>
      </c>
      <c r="BD40" s="262">
        <f>IF(AZ40=4,G40,0)</f>
        <v>0</v>
      </c>
      <c r="BE40" s="262">
        <f>IF(AZ40=5,G40,0)</f>
        <v>0</v>
      </c>
      <c r="CA40" s="293">
        <v>1</v>
      </c>
      <c r="CB40" s="293">
        <v>0</v>
      </c>
    </row>
    <row r="41" spans="1:80" x14ac:dyDescent="0.2">
      <c r="A41" s="302"/>
      <c r="B41" s="303"/>
      <c r="C41" s="304" t="s">
        <v>2052</v>
      </c>
      <c r="D41" s="305"/>
      <c r="E41" s="305"/>
      <c r="F41" s="305"/>
      <c r="G41" s="306"/>
      <c r="I41" s="307"/>
      <c r="K41" s="307"/>
      <c r="L41" s="308" t="s">
        <v>2052</v>
      </c>
      <c r="O41" s="293">
        <v>3</v>
      </c>
    </row>
    <row r="42" spans="1:80" x14ac:dyDescent="0.2">
      <c r="A42" s="302"/>
      <c r="B42" s="303"/>
      <c r="C42" s="304" t="s">
        <v>2053</v>
      </c>
      <c r="D42" s="305"/>
      <c r="E42" s="305"/>
      <c r="F42" s="305"/>
      <c r="G42" s="306"/>
      <c r="I42" s="307"/>
      <c r="K42" s="307"/>
      <c r="L42" s="308" t="s">
        <v>2053</v>
      </c>
      <c r="O42" s="293">
        <v>3</v>
      </c>
    </row>
    <row r="43" spans="1:80" x14ac:dyDescent="0.2">
      <c r="A43" s="302"/>
      <c r="B43" s="303"/>
      <c r="C43" s="304" t="s">
        <v>2054</v>
      </c>
      <c r="D43" s="305"/>
      <c r="E43" s="305"/>
      <c r="F43" s="305"/>
      <c r="G43" s="306"/>
      <c r="I43" s="307"/>
      <c r="K43" s="307"/>
      <c r="L43" s="308" t="s">
        <v>2054</v>
      </c>
      <c r="O43" s="293">
        <v>3</v>
      </c>
    </row>
    <row r="44" spans="1:80" x14ac:dyDescent="0.2">
      <c r="A44" s="302"/>
      <c r="B44" s="303"/>
      <c r="C44" s="304" t="s">
        <v>2055</v>
      </c>
      <c r="D44" s="305"/>
      <c r="E44" s="305"/>
      <c r="F44" s="305"/>
      <c r="G44" s="306"/>
      <c r="I44" s="307"/>
      <c r="K44" s="307"/>
      <c r="L44" s="308" t="s">
        <v>2055</v>
      </c>
      <c r="O44" s="293">
        <v>3</v>
      </c>
    </row>
    <row r="45" spans="1:80" x14ac:dyDescent="0.2">
      <c r="A45" s="302"/>
      <c r="B45" s="303"/>
      <c r="C45" s="304" t="s">
        <v>2056</v>
      </c>
      <c r="D45" s="305"/>
      <c r="E45" s="305"/>
      <c r="F45" s="305"/>
      <c r="G45" s="306"/>
      <c r="I45" s="307"/>
      <c r="K45" s="307"/>
      <c r="L45" s="308" t="s">
        <v>2056</v>
      </c>
      <c r="O45" s="293">
        <v>3</v>
      </c>
    </row>
    <row r="46" spans="1:80" x14ac:dyDescent="0.2">
      <c r="A46" s="302"/>
      <c r="B46" s="303"/>
      <c r="C46" s="304" t="s">
        <v>2057</v>
      </c>
      <c r="D46" s="305"/>
      <c r="E46" s="305"/>
      <c r="F46" s="305"/>
      <c r="G46" s="306"/>
      <c r="I46" s="307"/>
      <c r="K46" s="307"/>
      <c r="L46" s="308" t="s">
        <v>2057</v>
      </c>
      <c r="O46" s="293">
        <v>3</v>
      </c>
    </row>
    <row r="47" spans="1:80" x14ac:dyDescent="0.2">
      <c r="A47" s="302"/>
      <c r="B47" s="303"/>
      <c r="C47" s="304" t="s">
        <v>2058</v>
      </c>
      <c r="D47" s="305"/>
      <c r="E47" s="305"/>
      <c r="F47" s="305"/>
      <c r="G47" s="306"/>
      <c r="I47" s="307"/>
      <c r="K47" s="307"/>
      <c r="L47" s="308" t="s">
        <v>2058</v>
      </c>
      <c r="O47" s="293">
        <v>3</v>
      </c>
    </row>
    <row r="48" spans="1:80" x14ac:dyDescent="0.2">
      <c r="A48" s="317"/>
      <c r="B48" s="318" t="s">
        <v>101</v>
      </c>
      <c r="C48" s="319" t="s">
        <v>791</v>
      </c>
      <c r="D48" s="320"/>
      <c r="E48" s="321"/>
      <c r="F48" s="322"/>
      <c r="G48" s="323">
        <f>SUM(G32:G47)</f>
        <v>0</v>
      </c>
      <c r="H48" s="324"/>
      <c r="I48" s="325">
        <f>SUM(I32:I47)</f>
        <v>11.99376</v>
      </c>
      <c r="J48" s="324"/>
      <c r="K48" s="325">
        <f>SUM(K32:K47)</f>
        <v>0</v>
      </c>
      <c r="O48" s="293">
        <v>4</v>
      </c>
      <c r="BA48" s="326">
        <f>SUM(BA32:BA47)</f>
        <v>0</v>
      </c>
      <c r="BB48" s="326">
        <f>SUM(BB32:BB47)</f>
        <v>0</v>
      </c>
      <c r="BC48" s="326">
        <f>SUM(BC32:BC47)</f>
        <v>0</v>
      </c>
      <c r="BD48" s="326">
        <f>SUM(BD32:BD47)</f>
        <v>0</v>
      </c>
      <c r="BE48" s="326">
        <f>SUM(BE32:BE47)</f>
        <v>0</v>
      </c>
    </row>
    <row r="49" spans="1:80" x14ac:dyDescent="0.2">
      <c r="A49" s="283" t="s">
        <v>97</v>
      </c>
      <c r="B49" s="284" t="s">
        <v>204</v>
      </c>
      <c r="C49" s="285" t="s">
        <v>205</v>
      </c>
      <c r="D49" s="286"/>
      <c r="E49" s="287"/>
      <c r="F49" s="287"/>
      <c r="G49" s="288"/>
      <c r="H49" s="289"/>
      <c r="I49" s="290"/>
      <c r="J49" s="291"/>
      <c r="K49" s="292"/>
      <c r="O49" s="293">
        <v>1</v>
      </c>
    </row>
    <row r="50" spans="1:80" x14ac:dyDescent="0.2">
      <c r="A50" s="294">
        <v>9</v>
      </c>
      <c r="B50" s="295" t="s">
        <v>207</v>
      </c>
      <c r="C50" s="296" t="s">
        <v>208</v>
      </c>
      <c r="D50" s="297" t="s">
        <v>195</v>
      </c>
      <c r="E50" s="298">
        <v>7.33</v>
      </c>
      <c r="F50" s="298">
        <v>0</v>
      </c>
      <c r="G50" s="299">
        <f>E50*F50</f>
        <v>0</v>
      </c>
      <c r="H50" s="300">
        <v>0.30005999999999999</v>
      </c>
      <c r="I50" s="301">
        <f>E50*H50</f>
        <v>2.1994397999999999</v>
      </c>
      <c r="J50" s="300">
        <v>0</v>
      </c>
      <c r="K50" s="301">
        <f>E50*J50</f>
        <v>0</v>
      </c>
      <c r="O50" s="293">
        <v>2</v>
      </c>
      <c r="AA50" s="262">
        <v>1</v>
      </c>
      <c r="AB50" s="262">
        <v>0</v>
      </c>
      <c r="AC50" s="262">
        <v>0</v>
      </c>
      <c r="AZ50" s="262">
        <v>1</v>
      </c>
      <c r="BA50" s="262">
        <f>IF(AZ50=1,G50,0)</f>
        <v>0</v>
      </c>
      <c r="BB50" s="262">
        <f>IF(AZ50=2,G50,0)</f>
        <v>0</v>
      </c>
      <c r="BC50" s="262">
        <f>IF(AZ50=3,G50,0)</f>
        <v>0</v>
      </c>
      <c r="BD50" s="262">
        <f>IF(AZ50=4,G50,0)</f>
        <v>0</v>
      </c>
      <c r="BE50" s="262">
        <f>IF(AZ50=5,G50,0)</f>
        <v>0</v>
      </c>
      <c r="CA50" s="293">
        <v>1</v>
      </c>
      <c r="CB50" s="293">
        <v>0</v>
      </c>
    </row>
    <row r="51" spans="1:80" x14ac:dyDescent="0.2">
      <c r="A51" s="302"/>
      <c r="B51" s="303"/>
      <c r="C51" s="304" t="s">
        <v>209</v>
      </c>
      <c r="D51" s="305"/>
      <c r="E51" s="305"/>
      <c r="F51" s="305"/>
      <c r="G51" s="306"/>
      <c r="I51" s="307"/>
      <c r="K51" s="307"/>
      <c r="L51" s="308" t="s">
        <v>209</v>
      </c>
      <c r="O51" s="293">
        <v>3</v>
      </c>
    </row>
    <row r="52" spans="1:80" x14ac:dyDescent="0.2">
      <c r="A52" s="302"/>
      <c r="B52" s="309"/>
      <c r="C52" s="310" t="s">
        <v>2059</v>
      </c>
      <c r="D52" s="311"/>
      <c r="E52" s="312">
        <v>7.33</v>
      </c>
      <c r="F52" s="313"/>
      <c r="G52" s="314"/>
      <c r="H52" s="315"/>
      <c r="I52" s="307"/>
      <c r="J52" s="316"/>
      <c r="K52" s="307"/>
      <c r="M52" s="308" t="s">
        <v>2059</v>
      </c>
      <c r="O52" s="293"/>
    </row>
    <row r="53" spans="1:80" x14ac:dyDescent="0.2">
      <c r="A53" s="294">
        <v>10</v>
      </c>
      <c r="B53" s="295" t="s">
        <v>210</v>
      </c>
      <c r="C53" s="296" t="s">
        <v>211</v>
      </c>
      <c r="D53" s="297" t="s">
        <v>195</v>
      </c>
      <c r="E53" s="298">
        <v>7.33</v>
      </c>
      <c r="F53" s="298">
        <v>0</v>
      </c>
      <c r="G53" s="299">
        <f>E53*F53</f>
        <v>0</v>
      </c>
      <c r="H53" s="300">
        <v>7.3899999999999993E-2</v>
      </c>
      <c r="I53" s="301">
        <f>E53*H53</f>
        <v>0.54168699999999992</v>
      </c>
      <c r="J53" s="300">
        <v>0</v>
      </c>
      <c r="K53" s="301">
        <f>E53*J53</f>
        <v>0</v>
      </c>
      <c r="O53" s="293">
        <v>2</v>
      </c>
      <c r="AA53" s="262">
        <v>1</v>
      </c>
      <c r="AB53" s="262">
        <v>1</v>
      </c>
      <c r="AC53" s="262">
        <v>1</v>
      </c>
      <c r="AZ53" s="262">
        <v>1</v>
      </c>
      <c r="BA53" s="262">
        <f>IF(AZ53=1,G53,0)</f>
        <v>0</v>
      </c>
      <c r="BB53" s="262">
        <f>IF(AZ53=2,G53,0)</f>
        <v>0</v>
      </c>
      <c r="BC53" s="262">
        <f>IF(AZ53=3,G53,0)</f>
        <v>0</v>
      </c>
      <c r="BD53" s="262">
        <f>IF(AZ53=4,G53,0)</f>
        <v>0</v>
      </c>
      <c r="BE53" s="262">
        <f>IF(AZ53=5,G53,0)</f>
        <v>0</v>
      </c>
      <c r="CA53" s="293">
        <v>1</v>
      </c>
      <c r="CB53" s="293">
        <v>1</v>
      </c>
    </row>
    <row r="54" spans="1:80" x14ac:dyDescent="0.2">
      <c r="A54" s="302"/>
      <c r="B54" s="309"/>
      <c r="C54" s="310" t="s">
        <v>2059</v>
      </c>
      <c r="D54" s="311"/>
      <c r="E54" s="312">
        <v>7.33</v>
      </c>
      <c r="F54" s="313"/>
      <c r="G54" s="314"/>
      <c r="H54" s="315"/>
      <c r="I54" s="307"/>
      <c r="J54" s="316"/>
      <c r="K54" s="307"/>
      <c r="M54" s="308" t="s">
        <v>2059</v>
      </c>
      <c r="O54" s="293"/>
    </row>
    <row r="55" spans="1:80" x14ac:dyDescent="0.2">
      <c r="A55" s="294">
        <v>11</v>
      </c>
      <c r="B55" s="295" t="s">
        <v>2060</v>
      </c>
      <c r="C55" s="296" t="s">
        <v>2061</v>
      </c>
      <c r="D55" s="297" t="s">
        <v>202</v>
      </c>
      <c r="E55" s="298">
        <v>13.4</v>
      </c>
      <c r="F55" s="298">
        <v>0</v>
      </c>
      <c r="G55" s="299">
        <f>E55*F55</f>
        <v>0</v>
      </c>
      <c r="H55" s="300">
        <v>3.3E-4</v>
      </c>
      <c r="I55" s="301">
        <f>E55*H55</f>
        <v>4.4219999999999997E-3</v>
      </c>
      <c r="J55" s="300">
        <v>0</v>
      </c>
      <c r="K55" s="301">
        <f>E55*J55</f>
        <v>0</v>
      </c>
      <c r="O55" s="293">
        <v>2</v>
      </c>
      <c r="AA55" s="262">
        <v>1</v>
      </c>
      <c r="AB55" s="262">
        <v>1</v>
      </c>
      <c r="AC55" s="262">
        <v>1</v>
      </c>
      <c r="AZ55" s="262">
        <v>1</v>
      </c>
      <c r="BA55" s="262">
        <f>IF(AZ55=1,G55,0)</f>
        <v>0</v>
      </c>
      <c r="BB55" s="262">
        <f>IF(AZ55=2,G55,0)</f>
        <v>0</v>
      </c>
      <c r="BC55" s="262">
        <f>IF(AZ55=3,G55,0)</f>
        <v>0</v>
      </c>
      <c r="BD55" s="262">
        <f>IF(AZ55=4,G55,0)</f>
        <v>0</v>
      </c>
      <c r="BE55" s="262">
        <f>IF(AZ55=5,G55,0)</f>
        <v>0</v>
      </c>
      <c r="CA55" s="293">
        <v>1</v>
      </c>
      <c r="CB55" s="293">
        <v>1</v>
      </c>
    </row>
    <row r="56" spans="1:80" x14ac:dyDescent="0.2">
      <c r="A56" s="302"/>
      <c r="B56" s="309"/>
      <c r="C56" s="310" t="s">
        <v>2062</v>
      </c>
      <c r="D56" s="311"/>
      <c r="E56" s="312">
        <v>13.4</v>
      </c>
      <c r="F56" s="313"/>
      <c r="G56" s="314"/>
      <c r="H56" s="315"/>
      <c r="I56" s="307"/>
      <c r="J56" s="316"/>
      <c r="K56" s="307"/>
      <c r="M56" s="308" t="s">
        <v>2062</v>
      </c>
      <c r="O56" s="293"/>
    </row>
    <row r="57" spans="1:80" x14ac:dyDescent="0.2">
      <c r="A57" s="294">
        <v>12</v>
      </c>
      <c r="B57" s="295" t="s">
        <v>2063</v>
      </c>
      <c r="C57" s="296" t="s">
        <v>2064</v>
      </c>
      <c r="D57" s="297" t="s">
        <v>227</v>
      </c>
      <c r="E57" s="298">
        <v>2.8586999999999998</v>
      </c>
      <c r="F57" s="298">
        <v>0</v>
      </c>
      <c r="G57" s="299">
        <f>E57*F57</f>
        <v>0</v>
      </c>
      <c r="H57" s="300">
        <v>1</v>
      </c>
      <c r="I57" s="301">
        <f>E57*H57</f>
        <v>2.8586999999999998</v>
      </c>
      <c r="J57" s="300"/>
      <c r="K57" s="301">
        <f>E57*J57</f>
        <v>0</v>
      </c>
      <c r="O57" s="293">
        <v>2</v>
      </c>
      <c r="AA57" s="262">
        <v>3</v>
      </c>
      <c r="AB57" s="262">
        <v>1</v>
      </c>
      <c r="AC57" s="262">
        <v>583419023</v>
      </c>
      <c r="AZ57" s="262">
        <v>1</v>
      </c>
      <c r="BA57" s="262">
        <f>IF(AZ57=1,G57,0)</f>
        <v>0</v>
      </c>
      <c r="BB57" s="262">
        <f>IF(AZ57=2,G57,0)</f>
        <v>0</v>
      </c>
      <c r="BC57" s="262">
        <f>IF(AZ57=3,G57,0)</f>
        <v>0</v>
      </c>
      <c r="BD57" s="262">
        <f>IF(AZ57=4,G57,0)</f>
        <v>0</v>
      </c>
      <c r="BE57" s="262">
        <f>IF(AZ57=5,G57,0)</f>
        <v>0</v>
      </c>
      <c r="CA57" s="293">
        <v>3</v>
      </c>
      <c r="CB57" s="293">
        <v>1</v>
      </c>
    </row>
    <row r="58" spans="1:80" x14ac:dyDescent="0.2">
      <c r="A58" s="302"/>
      <c r="B58" s="309"/>
      <c r="C58" s="310" t="s">
        <v>2065</v>
      </c>
      <c r="D58" s="311"/>
      <c r="E58" s="312">
        <v>2.8586999999999998</v>
      </c>
      <c r="F58" s="313"/>
      <c r="G58" s="314"/>
      <c r="H58" s="315"/>
      <c r="I58" s="307"/>
      <c r="J58" s="316"/>
      <c r="K58" s="307"/>
      <c r="M58" s="308" t="s">
        <v>2065</v>
      </c>
      <c r="O58" s="293"/>
    </row>
    <row r="59" spans="1:80" x14ac:dyDescent="0.2">
      <c r="A59" s="294">
        <v>13</v>
      </c>
      <c r="B59" s="295" t="s">
        <v>2066</v>
      </c>
      <c r="C59" s="296" t="s">
        <v>2067</v>
      </c>
      <c r="D59" s="297" t="s">
        <v>195</v>
      </c>
      <c r="E59" s="298">
        <v>8.0630000000000006</v>
      </c>
      <c r="F59" s="298">
        <v>0</v>
      </c>
      <c r="G59" s="299">
        <f>E59*F59</f>
        <v>0</v>
      </c>
      <c r="H59" s="300">
        <v>0.129</v>
      </c>
      <c r="I59" s="301">
        <f>E59*H59</f>
        <v>1.040127</v>
      </c>
      <c r="J59" s="300"/>
      <c r="K59" s="301">
        <f>E59*J59</f>
        <v>0</v>
      </c>
      <c r="O59" s="293">
        <v>2</v>
      </c>
      <c r="AA59" s="262">
        <v>3</v>
      </c>
      <c r="AB59" s="262">
        <v>1</v>
      </c>
      <c r="AC59" s="262">
        <v>59245110</v>
      </c>
      <c r="AZ59" s="262">
        <v>1</v>
      </c>
      <c r="BA59" s="262">
        <f>IF(AZ59=1,G59,0)</f>
        <v>0</v>
      </c>
      <c r="BB59" s="262">
        <f>IF(AZ59=2,G59,0)</f>
        <v>0</v>
      </c>
      <c r="BC59" s="262">
        <f>IF(AZ59=3,G59,0)</f>
        <v>0</v>
      </c>
      <c r="BD59" s="262">
        <f>IF(AZ59=4,G59,0)</f>
        <v>0</v>
      </c>
      <c r="BE59" s="262">
        <f>IF(AZ59=5,G59,0)</f>
        <v>0</v>
      </c>
      <c r="CA59" s="293">
        <v>3</v>
      </c>
      <c r="CB59" s="293">
        <v>1</v>
      </c>
    </row>
    <row r="60" spans="1:80" x14ac:dyDescent="0.2">
      <c r="A60" s="302"/>
      <c r="B60" s="309"/>
      <c r="C60" s="310" t="s">
        <v>2068</v>
      </c>
      <c r="D60" s="311"/>
      <c r="E60" s="312">
        <v>8.0630000000000006</v>
      </c>
      <c r="F60" s="313"/>
      <c r="G60" s="314"/>
      <c r="H60" s="315"/>
      <c r="I60" s="307"/>
      <c r="J60" s="316"/>
      <c r="K60" s="307"/>
      <c r="M60" s="308" t="s">
        <v>2068</v>
      </c>
      <c r="O60" s="293"/>
    </row>
    <row r="61" spans="1:80" x14ac:dyDescent="0.2">
      <c r="A61" s="317"/>
      <c r="B61" s="318" t="s">
        <v>101</v>
      </c>
      <c r="C61" s="319" t="s">
        <v>206</v>
      </c>
      <c r="D61" s="320"/>
      <c r="E61" s="321"/>
      <c r="F61" s="322"/>
      <c r="G61" s="323">
        <f>SUM(G49:G60)</f>
        <v>0</v>
      </c>
      <c r="H61" s="324"/>
      <c r="I61" s="325">
        <f>SUM(I49:I60)</f>
        <v>6.6443757999999997</v>
      </c>
      <c r="J61" s="324"/>
      <c r="K61" s="325">
        <f>SUM(K49:K60)</f>
        <v>0</v>
      </c>
      <c r="O61" s="293">
        <v>4</v>
      </c>
      <c r="BA61" s="326">
        <f>SUM(BA49:BA60)</f>
        <v>0</v>
      </c>
      <c r="BB61" s="326">
        <f>SUM(BB49:BB60)</f>
        <v>0</v>
      </c>
      <c r="BC61" s="326">
        <f>SUM(BC49:BC60)</f>
        <v>0</v>
      </c>
      <c r="BD61" s="326">
        <f>SUM(BD49:BD60)</f>
        <v>0</v>
      </c>
      <c r="BE61" s="326">
        <f>SUM(BE49:BE60)</f>
        <v>0</v>
      </c>
    </row>
    <row r="62" spans="1:80" x14ac:dyDescent="0.2">
      <c r="A62" s="283" t="s">
        <v>97</v>
      </c>
      <c r="B62" s="284" t="s">
        <v>222</v>
      </c>
      <c r="C62" s="285" t="s">
        <v>223</v>
      </c>
      <c r="D62" s="286"/>
      <c r="E62" s="287"/>
      <c r="F62" s="287"/>
      <c r="G62" s="288"/>
      <c r="H62" s="289"/>
      <c r="I62" s="290"/>
      <c r="J62" s="291"/>
      <c r="K62" s="292"/>
      <c r="O62" s="293">
        <v>1</v>
      </c>
    </row>
    <row r="63" spans="1:80" x14ac:dyDescent="0.2">
      <c r="A63" s="294">
        <v>14</v>
      </c>
      <c r="B63" s="295" t="s">
        <v>225</v>
      </c>
      <c r="C63" s="296" t="s">
        <v>226</v>
      </c>
      <c r="D63" s="297" t="s">
        <v>227</v>
      </c>
      <c r="E63" s="298">
        <v>18.638135800000001</v>
      </c>
      <c r="F63" s="298">
        <v>0</v>
      </c>
      <c r="G63" s="299">
        <f>E63*F63</f>
        <v>0</v>
      </c>
      <c r="H63" s="300">
        <v>0</v>
      </c>
      <c r="I63" s="301">
        <f>E63*H63</f>
        <v>0</v>
      </c>
      <c r="J63" s="300"/>
      <c r="K63" s="301">
        <f>E63*J63</f>
        <v>0</v>
      </c>
      <c r="O63" s="293">
        <v>2</v>
      </c>
      <c r="AA63" s="262">
        <v>7</v>
      </c>
      <c r="AB63" s="262">
        <v>1</v>
      </c>
      <c r="AC63" s="262">
        <v>2</v>
      </c>
      <c r="AZ63" s="262">
        <v>1</v>
      </c>
      <c r="BA63" s="262">
        <f>IF(AZ63=1,G63,0)</f>
        <v>0</v>
      </c>
      <c r="BB63" s="262">
        <f>IF(AZ63=2,G63,0)</f>
        <v>0</v>
      </c>
      <c r="BC63" s="262">
        <f>IF(AZ63=3,G63,0)</f>
        <v>0</v>
      </c>
      <c r="BD63" s="262">
        <f>IF(AZ63=4,G63,0)</f>
        <v>0</v>
      </c>
      <c r="BE63" s="262">
        <f>IF(AZ63=5,G63,0)</f>
        <v>0</v>
      </c>
      <c r="CA63" s="293">
        <v>7</v>
      </c>
      <c r="CB63" s="293">
        <v>1</v>
      </c>
    </row>
    <row r="64" spans="1:80" x14ac:dyDescent="0.2">
      <c r="A64" s="317"/>
      <c r="B64" s="318" t="s">
        <v>101</v>
      </c>
      <c r="C64" s="319" t="s">
        <v>224</v>
      </c>
      <c r="D64" s="320"/>
      <c r="E64" s="321"/>
      <c r="F64" s="322"/>
      <c r="G64" s="323">
        <f>SUM(G62:G63)</f>
        <v>0</v>
      </c>
      <c r="H64" s="324"/>
      <c r="I64" s="325">
        <f>SUM(I62:I63)</f>
        <v>0</v>
      </c>
      <c r="J64" s="324"/>
      <c r="K64" s="325">
        <f>SUM(K62:K63)</f>
        <v>0</v>
      </c>
      <c r="O64" s="293">
        <v>4</v>
      </c>
      <c r="BA64" s="326">
        <f>SUM(BA62:BA63)</f>
        <v>0</v>
      </c>
      <c r="BB64" s="326">
        <f>SUM(BB62:BB63)</f>
        <v>0</v>
      </c>
      <c r="BC64" s="326">
        <f>SUM(BC62:BC63)</f>
        <v>0</v>
      </c>
      <c r="BD64" s="326">
        <f>SUM(BD62:BD63)</f>
        <v>0</v>
      </c>
      <c r="BE64" s="326">
        <f>SUM(BE62:BE63)</f>
        <v>0</v>
      </c>
    </row>
    <row r="65" spans="5:5" x14ac:dyDescent="0.2">
      <c r="E65" s="262"/>
    </row>
    <row r="66" spans="5:5" x14ac:dyDescent="0.2">
      <c r="E66" s="262"/>
    </row>
    <row r="67" spans="5:5" x14ac:dyDescent="0.2">
      <c r="E67" s="262"/>
    </row>
    <row r="68" spans="5:5" x14ac:dyDescent="0.2">
      <c r="E68" s="262"/>
    </row>
    <row r="69" spans="5:5" x14ac:dyDescent="0.2">
      <c r="E69" s="262"/>
    </row>
    <row r="70" spans="5:5" x14ac:dyDescent="0.2">
      <c r="E70" s="262"/>
    </row>
    <row r="71" spans="5:5" x14ac:dyDescent="0.2">
      <c r="E71" s="262"/>
    </row>
    <row r="72" spans="5:5" x14ac:dyDescent="0.2">
      <c r="E72" s="262"/>
    </row>
    <row r="73" spans="5:5" x14ac:dyDescent="0.2">
      <c r="E73" s="262"/>
    </row>
    <row r="74" spans="5:5" x14ac:dyDescent="0.2">
      <c r="E74" s="262"/>
    </row>
    <row r="75" spans="5:5" x14ac:dyDescent="0.2">
      <c r="E75" s="262"/>
    </row>
    <row r="76" spans="5:5" x14ac:dyDescent="0.2">
      <c r="E76" s="262"/>
    </row>
    <row r="77" spans="5:5" x14ac:dyDescent="0.2">
      <c r="E77" s="262"/>
    </row>
    <row r="78" spans="5:5" x14ac:dyDescent="0.2">
      <c r="E78" s="262"/>
    </row>
    <row r="79" spans="5:5" x14ac:dyDescent="0.2">
      <c r="E79" s="262"/>
    </row>
    <row r="80" spans="5:5"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E87" s="262"/>
    </row>
    <row r="88" spans="1:7" x14ac:dyDescent="0.2">
      <c r="A88" s="316"/>
      <c r="B88" s="316"/>
      <c r="C88" s="316"/>
      <c r="D88" s="316"/>
      <c r="E88" s="316"/>
      <c r="F88" s="316"/>
      <c r="G88" s="316"/>
    </row>
    <row r="89" spans="1:7" x14ac:dyDescent="0.2">
      <c r="A89" s="316"/>
      <c r="B89" s="316"/>
      <c r="C89" s="316"/>
      <c r="D89" s="316"/>
      <c r="E89" s="316"/>
      <c r="F89" s="316"/>
      <c r="G89" s="316"/>
    </row>
    <row r="90" spans="1:7" x14ac:dyDescent="0.2">
      <c r="A90" s="316"/>
      <c r="B90" s="316"/>
      <c r="C90" s="316"/>
      <c r="D90" s="316"/>
      <c r="E90" s="316"/>
      <c r="F90" s="316"/>
      <c r="G90" s="316"/>
    </row>
    <row r="91" spans="1:7" x14ac:dyDescent="0.2">
      <c r="A91" s="316"/>
      <c r="B91" s="316"/>
      <c r="C91" s="316"/>
      <c r="D91" s="316"/>
      <c r="E91" s="316"/>
      <c r="F91" s="316"/>
      <c r="G91" s="316"/>
    </row>
    <row r="92" spans="1:7" x14ac:dyDescent="0.2">
      <c r="E92" s="262"/>
    </row>
    <row r="93" spans="1:7" x14ac:dyDescent="0.2">
      <c r="E93" s="262"/>
    </row>
    <row r="94" spans="1:7" x14ac:dyDescent="0.2">
      <c r="E94" s="262"/>
    </row>
    <row r="95" spans="1:7" x14ac:dyDescent="0.2">
      <c r="E95" s="262"/>
    </row>
    <row r="96" spans="1:7" x14ac:dyDescent="0.2">
      <c r="E96" s="262"/>
    </row>
    <row r="97" spans="5:5" x14ac:dyDescent="0.2">
      <c r="E97" s="262"/>
    </row>
    <row r="98" spans="5:5" x14ac:dyDescent="0.2">
      <c r="E98" s="262"/>
    </row>
    <row r="99" spans="5:5" x14ac:dyDescent="0.2">
      <c r="E99" s="262"/>
    </row>
    <row r="100" spans="5:5" x14ac:dyDescent="0.2">
      <c r="E100" s="262"/>
    </row>
    <row r="101" spans="5:5" x14ac:dyDescent="0.2">
      <c r="E101" s="262"/>
    </row>
    <row r="102" spans="5:5" x14ac:dyDescent="0.2">
      <c r="E102" s="262"/>
    </row>
    <row r="103" spans="5:5" x14ac:dyDescent="0.2">
      <c r="E103" s="262"/>
    </row>
    <row r="104" spans="5:5" x14ac:dyDescent="0.2">
      <c r="E104" s="262"/>
    </row>
    <row r="105" spans="5:5" x14ac:dyDescent="0.2">
      <c r="E105" s="262"/>
    </row>
    <row r="106" spans="5:5" x14ac:dyDescent="0.2">
      <c r="E106" s="262"/>
    </row>
    <row r="107" spans="5:5" x14ac:dyDescent="0.2">
      <c r="E107" s="262"/>
    </row>
    <row r="108" spans="5:5" x14ac:dyDescent="0.2">
      <c r="E108" s="262"/>
    </row>
    <row r="109" spans="5:5" x14ac:dyDescent="0.2">
      <c r="E109" s="262"/>
    </row>
    <row r="110" spans="5:5" x14ac:dyDescent="0.2">
      <c r="E110" s="262"/>
    </row>
    <row r="111" spans="5:5" x14ac:dyDescent="0.2">
      <c r="E111" s="262"/>
    </row>
    <row r="112" spans="5:5" x14ac:dyDescent="0.2">
      <c r="E112" s="262"/>
    </row>
    <row r="113" spans="1:7" x14ac:dyDescent="0.2">
      <c r="E113" s="262"/>
    </row>
    <row r="114" spans="1:7" x14ac:dyDescent="0.2">
      <c r="E114" s="262"/>
    </row>
    <row r="115" spans="1:7" x14ac:dyDescent="0.2">
      <c r="E115" s="262"/>
    </row>
    <row r="116" spans="1:7" x14ac:dyDescent="0.2">
      <c r="E116" s="262"/>
    </row>
    <row r="117" spans="1:7" x14ac:dyDescent="0.2">
      <c r="E117" s="262"/>
    </row>
    <row r="118" spans="1:7" x14ac:dyDescent="0.2">
      <c r="E118" s="262"/>
    </row>
    <row r="119" spans="1:7" x14ac:dyDescent="0.2">
      <c r="E119" s="262"/>
    </row>
    <row r="120" spans="1:7" x14ac:dyDescent="0.2">
      <c r="E120" s="262"/>
    </row>
    <row r="121" spans="1:7" x14ac:dyDescent="0.2">
      <c r="E121" s="262"/>
    </row>
    <row r="122" spans="1:7" x14ac:dyDescent="0.2">
      <c r="E122" s="262"/>
    </row>
    <row r="123" spans="1:7" x14ac:dyDescent="0.2">
      <c r="A123" s="327"/>
      <c r="B123" s="327"/>
    </row>
    <row r="124" spans="1:7" x14ac:dyDescent="0.2">
      <c r="A124" s="316"/>
      <c r="B124" s="316"/>
      <c r="C124" s="328"/>
      <c r="D124" s="328"/>
      <c r="E124" s="329"/>
      <c r="F124" s="328"/>
      <c r="G124" s="330"/>
    </row>
    <row r="125" spans="1:7" x14ac:dyDescent="0.2">
      <c r="A125" s="331"/>
      <c r="B125" s="331"/>
      <c r="C125" s="316"/>
      <c r="D125" s="316"/>
      <c r="E125" s="332"/>
      <c r="F125" s="316"/>
      <c r="G125" s="316"/>
    </row>
    <row r="126" spans="1:7" x14ac:dyDescent="0.2">
      <c r="A126" s="316"/>
      <c r="B126" s="316"/>
      <c r="C126" s="316"/>
      <c r="D126" s="316"/>
      <c r="E126" s="332"/>
      <c r="F126" s="316"/>
      <c r="G126" s="316"/>
    </row>
    <row r="127" spans="1:7" x14ac:dyDescent="0.2">
      <c r="A127" s="316"/>
      <c r="B127" s="316"/>
      <c r="C127" s="316"/>
      <c r="D127" s="316"/>
      <c r="E127" s="332"/>
      <c r="F127" s="316"/>
      <c r="G127" s="316"/>
    </row>
    <row r="128" spans="1:7" x14ac:dyDescent="0.2">
      <c r="A128" s="316"/>
      <c r="B128" s="316"/>
      <c r="C128" s="316"/>
      <c r="D128" s="316"/>
      <c r="E128" s="332"/>
      <c r="F128" s="316"/>
      <c r="G128" s="316"/>
    </row>
    <row r="129" spans="1:7" x14ac:dyDescent="0.2">
      <c r="A129" s="316"/>
      <c r="B129" s="316"/>
      <c r="C129" s="316"/>
      <c r="D129" s="316"/>
      <c r="E129" s="332"/>
      <c r="F129" s="316"/>
      <c r="G129" s="316"/>
    </row>
    <row r="130" spans="1:7" x14ac:dyDescent="0.2">
      <c r="A130" s="316"/>
      <c r="B130" s="316"/>
      <c r="C130" s="316"/>
      <c r="D130" s="316"/>
      <c r="E130" s="332"/>
      <c r="F130" s="316"/>
      <c r="G130" s="316"/>
    </row>
    <row r="131" spans="1:7" x14ac:dyDescent="0.2">
      <c r="A131" s="316"/>
      <c r="B131" s="316"/>
      <c r="C131" s="316"/>
      <c r="D131" s="316"/>
      <c r="E131" s="332"/>
      <c r="F131" s="316"/>
      <c r="G131" s="316"/>
    </row>
    <row r="132" spans="1:7" x14ac:dyDescent="0.2">
      <c r="A132" s="316"/>
      <c r="B132" s="316"/>
      <c r="C132" s="316"/>
      <c r="D132" s="316"/>
      <c r="E132" s="332"/>
      <c r="F132" s="316"/>
      <c r="G132" s="316"/>
    </row>
    <row r="133" spans="1:7" x14ac:dyDescent="0.2">
      <c r="A133" s="316"/>
      <c r="B133" s="316"/>
      <c r="C133" s="316"/>
      <c r="D133" s="316"/>
      <c r="E133" s="332"/>
      <c r="F133" s="316"/>
      <c r="G133" s="316"/>
    </row>
    <row r="134" spans="1:7" x14ac:dyDescent="0.2">
      <c r="A134" s="316"/>
      <c r="B134" s="316"/>
      <c r="C134" s="316"/>
      <c r="D134" s="316"/>
      <c r="E134" s="332"/>
      <c r="F134" s="316"/>
      <c r="G134" s="316"/>
    </row>
    <row r="135" spans="1:7" x14ac:dyDescent="0.2">
      <c r="A135" s="316"/>
      <c r="B135" s="316"/>
      <c r="C135" s="316"/>
      <c r="D135" s="316"/>
      <c r="E135" s="332"/>
      <c r="F135" s="316"/>
      <c r="G135" s="316"/>
    </row>
    <row r="136" spans="1:7" x14ac:dyDescent="0.2">
      <c r="A136" s="316"/>
      <c r="B136" s="316"/>
      <c r="C136" s="316"/>
      <c r="D136" s="316"/>
      <c r="E136" s="332"/>
      <c r="F136" s="316"/>
      <c r="G136" s="316"/>
    </row>
    <row r="137" spans="1:7" x14ac:dyDescent="0.2">
      <c r="A137" s="316"/>
      <c r="B137" s="316"/>
      <c r="C137" s="316"/>
      <c r="D137" s="316"/>
      <c r="E137" s="332"/>
      <c r="F137" s="316"/>
      <c r="G137" s="316"/>
    </row>
  </sheetData>
  <mergeCells count="40">
    <mergeCell ref="C51:G51"/>
    <mergeCell ref="C52:D52"/>
    <mergeCell ref="C54:D54"/>
    <mergeCell ref="C56:D56"/>
    <mergeCell ref="C58:D58"/>
    <mergeCell ref="C60:D60"/>
    <mergeCell ref="C42:G42"/>
    <mergeCell ref="C43:G43"/>
    <mergeCell ref="C44:G44"/>
    <mergeCell ref="C45:G45"/>
    <mergeCell ref="C46:G46"/>
    <mergeCell ref="C47:G47"/>
    <mergeCell ref="C29:D29"/>
    <mergeCell ref="C30:D30"/>
    <mergeCell ref="C34:G34"/>
    <mergeCell ref="C35:D35"/>
    <mergeCell ref="C37:G37"/>
    <mergeCell ref="C38:D38"/>
    <mergeCell ref="C39:D39"/>
    <mergeCell ref="C41:G41"/>
    <mergeCell ref="C22:D22"/>
    <mergeCell ref="C23:D23"/>
    <mergeCell ref="C24:D24"/>
    <mergeCell ref="C26:G26"/>
    <mergeCell ref="C27:G27"/>
    <mergeCell ref="C28:D28"/>
    <mergeCell ref="C14:D14"/>
    <mergeCell ref="C15:D15"/>
    <mergeCell ref="C16:D16"/>
    <mergeCell ref="C18:D18"/>
    <mergeCell ref="C19:D19"/>
    <mergeCell ref="C20:D20"/>
    <mergeCell ref="A1:G1"/>
    <mergeCell ref="A3:B3"/>
    <mergeCell ref="A4:B4"/>
    <mergeCell ref="E4:G4"/>
    <mergeCell ref="C9:D9"/>
    <mergeCell ref="C10:D10"/>
    <mergeCell ref="C11:D11"/>
    <mergeCell ref="C13:G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190</v>
      </c>
      <c r="D2" s="106" t="s">
        <v>191</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187</v>
      </c>
      <c r="B5" s="119"/>
      <c r="C5" s="120" t="s">
        <v>188</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'I0 1 01-01 Rek'!E14</f>
        <v>0</v>
      </c>
      <c r="D15" s="161" t="str">
        <f>'I0 1 01-01 Rek'!A19</f>
        <v>Ztížené výrobní podmínky</v>
      </c>
      <c r="E15" s="162"/>
      <c r="F15" s="163"/>
      <c r="G15" s="160">
        <f>'I0 1 01-01 Rek'!I19</f>
        <v>0</v>
      </c>
    </row>
    <row r="16" spans="1:57" ht="15.95" customHeight="1" x14ac:dyDescent="0.2">
      <c r="A16" s="158" t="s">
        <v>52</v>
      </c>
      <c r="B16" s="159" t="s">
        <v>53</v>
      </c>
      <c r="C16" s="160">
        <f>'I0 1 01-01 Rek'!F14</f>
        <v>0</v>
      </c>
      <c r="D16" s="110" t="str">
        <f>'I0 1 01-01 Rek'!A20</f>
        <v>Oborová přirážka</v>
      </c>
      <c r="E16" s="164"/>
      <c r="F16" s="165"/>
      <c r="G16" s="160">
        <f>'I0 1 01-01 Rek'!I20</f>
        <v>0</v>
      </c>
    </row>
    <row r="17" spans="1:7" ht="15.95" customHeight="1" x14ac:dyDescent="0.2">
      <c r="A17" s="158" t="s">
        <v>54</v>
      </c>
      <c r="B17" s="159" t="s">
        <v>55</v>
      </c>
      <c r="C17" s="160">
        <f>'I0 1 01-01 Rek'!H14</f>
        <v>0</v>
      </c>
      <c r="D17" s="110" t="str">
        <f>'I0 1 01-01 Rek'!A21</f>
        <v>Přesun stavebních kapacit</v>
      </c>
      <c r="E17" s="164"/>
      <c r="F17" s="165"/>
      <c r="G17" s="160">
        <f>'I0 1 01-01 Rek'!I21</f>
        <v>0</v>
      </c>
    </row>
    <row r="18" spans="1:7" ht="15.95" customHeight="1" x14ac:dyDescent="0.2">
      <c r="A18" s="166" t="s">
        <v>56</v>
      </c>
      <c r="B18" s="167" t="s">
        <v>57</v>
      </c>
      <c r="C18" s="160">
        <f>'I0 1 01-01 Rek'!G14</f>
        <v>0</v>
      </c>
      <c r="D18" s="110" t="str">
        <f>'I0 1 01-01 Rek'!A22</f>
        <v>Mimostaveništní doprava</v>
      </c>
      <c r="E18" s="164"/>
      <c r="F18" s="165"/>
      <c r="G18" s="160">
        <f>'I0 1 01-01 Rek'!I22</f>
        <v>0</v>
      </c>
    </row>
    <row r="19" spans="1:7" ht="15.95" customHeight="1" x14ac:dyDescent="0.2">
      <c r="A19" s="168" t="s">
        <v>58</v>
      </c>
      <c r="B19" s="159"/>
      <c r="C19" s="160">
        <f>SUM(C15:C18)</f>
        <v>0</v>
      </c>
      <c r="D19" s="110" t="str">
        <f>'I0 1 01-01 Rek'!A23</f>
        <v>Zařízení staveniště</v>
      </c>
      <c r="E19" s="164"/>
      <c r="F19" s="165"/>
      <c r="G19" s="160">
        <f>'I0 1 01-01 Rek'!I23</f>
        <v>0</v>
      </c>
    </row>
    <row r="20" spans="1:7" ht="15.95" customHeight="1" x14ac:dyDescent="0.2">
      <c r="A20" s="168"/>
      <c r="B20" s="159"/>
      <c r="C20" s="160"/>
      <c r="D20" s="110" t="str">
        <f>'I0 1 01-01 Rek'!A24</f>
        <v>Provoz investora</v>
      </c>
      <c r="E20" s="164"/>
      <c r="F20" s="165"/>
      <c r="G20" s="160">
        <f>'I0 1 01-01 Rek'!I24</f>
        <v>0</v>
      </c>
    </row>
    <row r="21" spans="1:7" ht="15.95" customHeight="1" x14ac:dyDescent="0.2">
      <c r="A21" s="168" t="s">
        <v>29</v>
      </c>
      <c r="B21" s="159"/>
      <c r="C21" s="160">
        <f>'I0 1 01-01 Rek'!I14</f>
        <v>0</v>
      </c>
      <c r="D21" s="110" t="str">
        <f>'I0 1 01-01 Rek'!A25</f>
        <v>Kompletační činnost (IČD)</v>
      </c>
      <c r="E21" s="164"/>
      <c r="F21" s="165"/>
      <c r="G21" s="160">
        <f>'I0 1 01-01 Rek'!I25</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'I0 1 01-01 Rek'!H27</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0"/>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2070</v>
      </c>
      <c r="D2" s="106" t="s">
        <v>2071</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1945</v>
      </c>
      <c r="B5" s="119"/>
      <c r="C5" s="120" t="s">
        <v>1946</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'S06 06-04 Rek'!E11</f>
        <v>0</v>
      </c>
      <c r="D15" s="161" t="str">
        <f>'S06 06-04 Rek'!A16</f>
        <v>Ztížené výrobní podmínky</v>
      </c>
      <c r="E15" s="162"/>
      <c r="F15" s="163"/>
      <c r="G15" s="160">
        <f>'S06 06-04 Rek'!I16</f>
        <v>0</v>
      </c>
    </row>
    <row r="16" spans="1:57" ht="15.95" customHeight="1" x14ac:dyDescent="0.2">
      <c r="A16" s="158" t="s">
        <v>52</v>
      </c>
      <c r="B16" s="159" t="s">
        <v>53</v>
      </c>
      <c r="C16" s="160">
        <f>'S06 06-04 Rek'!F11</f>
        <v>0</v>
      </c>
      <c r="D16" s="110" t="str">
        <f>'S06 06-04 Rek'!A17</f>
        <v>Oborová přirážka</v>
      </c>
      <c r="E16" s="164"/>
      <c r="F16" s="165"/>
      <c r="G16" s="160">
        <f>'S06 06-04 Rek'!I17</f>
        <v>0</v>
      </c>
    </row>
    <row r="17" spans="1:7" ht="15.95" customHeight="1" x14ac:dyDescent="0.2">
      <c r="A17" s="158" t="s">
        <v>54</v>
      </c>
      <c r="B17" s="159" t="s">
        <v>55</v>
      </c>
      <c r="C17" s="160">
        <f>'S06 06-04 Rek'!H11</f>
        <v>0</v>
      </c>
      <c r="D17" s="110" t="str">
        <f>'S06 06-04 Rek'!A18</f>
        <v>Přesun stavebních kapacit</v>
      </c>
      <c r="E17" s="164"/>
      <c r="F17" s="165"/>
      <c r="G17" s="160">
        <f>'S06 06-04 Rek'!I18</f>
        <v>0</v>
      </c>
    </row>
    <row r="18" spans="1:7" ht="15.95" customHeight="1" x14ac:dyDescent="0.2">
      <c r="A18" s="166" t="s">
        <v>56</v>
      </c>
      <c r="B18" s="167" t="s">
        <v>57</v>
      </c>
      <c r="C18" s="160">
        <f>'S06 06-04 Rek'!G11</f>
        <v>0</v>
      </c>
      <c r="D18" s="110" t="str">
        <f>'S06 06-04 Rek'!A19</f>
        <v>Mimostaveništní doprava</v>
      </c>
      <c r="E18" s="164"/>
      <c r="F18" s="165"/>
      <c r="G18" s="160">
        <f>'S06 06-04 Rek'!I19</f>
        <v>0</v>
      </c>
    </row>
    <row r="19" spans="1:7" ht="15.95" customHeight="1" x14ac:dyDescent="0.2">
      <c r="A19" s="168" t="s">
        <v>58</v>
      </c>
      <c r="B19" s="159"/>
      <c r="C19" s="160">
        <f>SUM(C15:C18)</f>
        <v>0</v>
      </c>
      <c r="D19" s="110" t="str">
        <f>'S06 06-04 Rek'!A20</f>
        <v>Zařízení staveniště</v>
      </c>
      <c r="E19" s="164"/>
      <c r="F19" s="165"/>
      <c r="G19" s="160">
        <f>'S06 06-04 Rek'!I20</f>
        <v>0</v>
      </c>
    </row>
    <row r="20" spans="1:7" ht="15.95" customHeight="1" x14ac:dyDescent="0.2">
      <c r="A20" s="168"/>
      <c r="B20" s="159"/>
      <c r="C20" s="160"/>
      <c r="D20" s="110" t="str">
        <f>'S06 06-04 Rek'!A21</f>
        <v>Provoz investora</v>
      </c>
      <c r="E20" s="164"/>
      <c r="F20" s="165"/>
      <c r="G20" s="160">
        <f>'S06 06-04 Rek'!I21</f>
        <v>0</v>
      </c>
    </row>
    <row r="21" spans="1:7" ht="15.95" customHeight="1" x14ac:dyDescent="0.2">
      <c r="A21" s="168" t="s">
        <v>29</v>
      </c>
      <c r="B21" s="159"/>
      <c r="C21" s="160">
        <f>'S06 06-04 Rek'!I11</f>
        <v>0</v>
      </c>
      <c r="D21" s="110" t="str">
        <f>'S06 06-04 Rek'!A22</f>
        <v>Kompletační činnost (IČD)</v>
      </c>
      <c r="E21" s="164"/>
      <c r="F21" s="165"/>
      <c r="G21" s="160">
        <f>'S06 06-04 Rek'!I22</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'S06 06-04 Rek'!H24</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1"/>
  <dimension ref="A1:BE75"/>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2070</v>
      </c>
      <c r="I1" s="213"/>
    </row>
    <row r="2" spans="1:57" ht="13.5" thickBot="1" x14ac:dyDescent="0.25">
      <c r="A2" s="214" t="s">
        <v>76</v>
      </c>
      <c r="B2" s="215"/>
      <c r="C2" s="216" t="s">
        <v>1947</v>
      </c>
      <c r="D2" s="217"/>
      <c r="E2" s="218"/>
      <c r="F2" s="217"/>
      <c r="G2" s="219" t="s">
        <v>2071</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'S06 06-04 Pol'!B7</f>
        <v>1</v>
      </c>
      <c r="B7" s="70" t="str">
        <f>'S06 06-04 Pol'!C7</f>
        <v>Zemní práce</v>
      </c>
      <c r="D7" s="231"/>
      <c r="E7" s="334">
        <f>'S06 06-04 Pol'!BA21</f>
        <v>0</v>
      </c>
      <c r="F7" s="335">
        <f>'S06 06-04 Pol'!BB21</f>
        <v>0</v>
      </c>
      <c r="G7" s="335">
        <f>'S06 06-04 Pol'!BC21</f>
        <v>0</v>
      </c>
      <c r="H7" s="335">
        <f>'S06 06-04 Pol'!BD21</f>
        <v>0</v>
      </c>
      <c r="I7" s="336">
        <f>'S06 06-04 Pol'!BE21</f>
        <v>0</v>
      </c>
    </row>
    <row r="8" spans="1:57" s="138" customFormat="1" x14ac:dyDescent="0.2">
      <c r="A8" s="333" t="str">
        <f>'S06 06-04 Pol'!B22</f>
        <v>2</v>
      </c>
      <c r="B8" s="70" t="str">
        <f>'S06 06-04 Pol'!C22</f>
        <v>Základy a zvláštní zakládání</v>
      </c>
      <c r="D8" s="231"/>
      <c r="E8" s="334">
        <f>'S06 06-04 Pol'!BA25</f>
        <v>0</v>
      </c>
      <c r="F8" s="335">
        <f>'S06 06-04 Pol'!BB25</f>
        <v>0</v>
      </c>
      <c r="G8" s="335">
        <f>'S06 06-04 Pol'!BC25</f>
        <v>0</v>
      </c>
      <c r="H8" s="335">
        <f>'S06 06-04 Pol'!BD25</f>
        <v>0</v>
      </c>
      <c r="I8" s="336">
        <f>'S06 06-04 Pol'!BE25</f>
        <v>0</v>
      </c>
    </row>
    <row r="9" spans="1:57" s="138" customFormat="1" x14ac:dyDescent="0.2">
      <c r="A9" s="333" t="str">
        <f>'S06 06-04 Pol'!B26</f>
        <v>99</v>
      </c>
      <c r="B9" s="70" t="str">
        <f>'S06 06-04 Pol'!C26</f>
        <v>Staveništní přesun hmot</v>
      </c>
      <c r="D9" s="231"/>
      <c r="E9" s="334">
        <f>'S06 06-04 Pol'!BA28</f>
        <v>0</v>
      </c>
      <c r="F9" s="335">
        <f>'S06 06-04 Pol'!BB28</f>
        <v>0</v>
      </c>
      <c r="G9" s="335">
        <f>'S06 06-04 Pol'!BC28</f>
        <v>0</v>
      </c>
      <c r="H9" s="335">
        <f>'S06 06-04 Pol'!BD28</f>
        <v>0</v>
      </c>
      <c r="I9" s="336">
        <f>'S06 06-04 Pol'!BE28</f>
        <v>0</v>
      </c>
    </row>
    <row r="10" spans="1:57" s="138" customFormat="1" ht="13.5" thickBot="1" x14ac:dyDescent="0.25">
      <c r="A10" s="333" t="str">
        <f>'S06 06-04 Pol'!B29</f>
        <v>767</v>
      </c>
      <c r="B10" s="70" t="str">
        <f>'S06 06-04 Pol'!C29</f>
        <v>Konstrukce zámečnické</v>
      </c>
      <c r="D10" s="231"/>
      <c r="E10" s="334">
        <f>'S06 06-04 Pol'!BA42</f>
        <v>0</v>
      </c>
      <c r="F10" s="335">
        <f>'S06 06-04 Pol'!BB42</f>
        <v>0</v>
      </c>
      <c r="G10" s="335">
        <f>'S06 06-04 Pol'!BC42</f>
        <v>0</v>
      </c>
      <c r="H10" s="335">
        <f>'S06 06-04 Pol'!BD42</f>
        <v>0</v>
      </c>
      <c r="I10" s="336">
        <f>'S06 06-04 Pol'!BE42</f>
        <v>0</v>
      </c>
    </row>
    <row r="11" spans="1:57" s="14" customFormat="1" ht="13.5" thickBot="1" x14ac:dyDescent="0.25">
      <c r="A11" s="232"/>
      <c r="B11" s="233" t="s">
        <v>79</v>
      </c>
      <c r="C11" s="233"/>
      <c r="D11" s="234"/>
      <c r="E11" s="235">
        <f>SUM(E7:E10)</f>
        <v>0</v>
      </c>
      <c r="F11" s="236">
        <f>SUM(F7:F10)</f>
        <v>0</v>
      </c>
      <c r="G11" s="236">
        <f>SUM(G7:G10)</f>
        <v>0</v>
      </c>
      <c r="H11" s="236">
        <f>SUM(H7:H10)</f>
        <v>0</v>
      </c>
      <c r="I11" s="237">
        <f>SUM(I7:I10)</f>
        <v>0</v>
      </c>
    </row>
    <row r="12" spans="1:57" x14ac:dyDescent="0.2">
      <c r="A12" s="138"/>
      <c r="B12" s="138"/>
      <c r="C12" s="138"/>
      <c r="D12" s="138"/>
      <c r="E12" s="138"/>
      <c r="F12" s="138"/>
      <c r="G12" s="138"/>
      <c r="H12" s="138"/>
      <c r="I12" s="138"/>
    </row>
    <row r="13" spans="1:57" ht="19.5" customHeight="1" x14ac:dyDescent="0.25">
      <c r="A13" s="223" t="s">
        <v>80</v>
      </c>
      <c r="B13" s="223"/>
      <c r="C13" s="223"/>
      <c r="D13" s="223"/>
      <c r="E13" s="223"/>
      <c r="F13" s="223"/>
      <c r="G13" s="238"/>
      <c r="H13" s="223"/>
      <c r="I13" s="223"/>
      <c r="BA13" s="144"/>
      <c r="BB13" s="144"/>
      <c r="BC13" s="144"/>
      <c r="BD13" s="144"/>
      <c r="BE13" s="144"/>
    </row>
    <row r="14" spans="1:57" ht="13.5" thickBot="1" x14ac:dyDescent="0.25"/>
    <row r="15" spans="1:57" x14ac:dyDescent="0.2">
      <c r="A15" s="176" t="s">
        <v>81</v>
      </c>
      <c r="B15" s="177"/>
      <c r="C15" s="177"/>
      <c r="D15" s="239"/>
      <c r="E15" s="240" t="s">
        <v>82</v>
      </c>
      <c r="F15" s="241" t="s">
        <v>12</v>
      </c>
      <c r="G15" s="242" t="s">
        <v>83</v>
      </c>
      <c r="H15" s="243"/>
      <c r="I15" s="244" t="s">
        <v>82</v>
      </c>
    </row>
    <row r="16" spans="1:57" x14ac:dyDescent="0.2">
      <c r="A16" s="168" t="s">
        <v>145</v>
      </c>
      <c r="B16" s="159"/>
      <c r="C16" s="159"/>
      <c r="D16" s="245"/>
      <c r="E16" s="246"/>
      <c r="F16" s="247"/>
      <c r="G16" s="248">
        <v>0</v>
      </c>
      <c r="H16" s="249"/>
      <c r="I16" s="250">
        <f>E16+F16*G16/100</f>
        <v>0</v>
      </c>
      <c r="BA16" s="1">
        <v>0</v>
      </c>
    </row>
    <row r="17" spans="1:53" x14ac:dyDescent="0.2">
      <c r="A17" s="168" t="s">
        <v>146</v>
      </c>
      <c r="B17" s="159"/>
      <c r="C17" s="159"/>
      <c r="D17" s="245"/>
      <c r="E17" s="246"/>
      <c r="F17" s="247"/>
      <c r="G17" s="248">
        <v>0</v>
      </c>
      <c r="H17" s="249"/>
      <c r="I17" s="250">
        <f>E17+F17*G17/100</f>
        <v>0</v>
      </c>
      <c r="BA17" s="1">
        <v>0</v>
      </c>
    </row>
    <row r="18" spans="1:53" x14ac:dyDescent="0.2">
      <c r="A18" s="168" t="s">
        <v>147</v>
      </c>
      <c r="B18" s="159"/>
      <c r="C18" s="159"/>
      <c r="D18" s="245"/>
      <c r="E18" s="246"/>
      <c r="F18" s="247"/>
      <c r="G18" s="248">
        <v>0</v>
      </c>
      <c r="H18" s="249"/>
      <c r="I18" s="250">
        <f>E18+F18*G18/100</f>
        <v>0</v>
      </c>
      <c r="BA18" s="1">
        <v>0</v>
      </c>
    </row>
    <row r="19" spans="1:53" x14ac:dyDescent="0.2">
      <c r="A19" s="168" t="s">
        <v>148</v>
      </c>
      <c r="B19" s="159"/>
      <c r="C19" s="159"/>
      <c r="D19" s="245"/>
      <c r="E19" s="246"/>
      <c r="F19" s="247"/>
      <c r="G19" s="248">
        <v>0</v>
      </c>
      <c r="H19" s="249"/>
      <c r="I19" s="250">
        <f>E19+F19*G19/100</f>
        <v>0</v>
      </c>
      <c r="BA19" s="1">
        <v>0</v>
      </c>
    </row>
    <row r="20" spans="1:53" x14ac:dyDescent="0.2">
      <c r="A20" s="168" t="s">
        <v>149</v>
      </c>
      <c r="B20" s="159"/>
      <c r="C20" s="159"/>
      <c r="D20" s="245"/>
      <c r="E20" s="246"/>
      <c r="F20" s="247"/>
      <c r="G20" s="248">
        <v>0</v>
      </c>
      <c r="H20" s="249"/>
      <c r="I20" s="250">
        <f>E20+F20*G20/100</f>
        <v>0</v>
      </c>
      <c r="BA20" s="1">
        <v>1</v>
      </c>
    </row>
    <row r="21" spans="1:53" x14ac:dyDescent="0.2">
      <c r="A21" s="168" t="s">
        <v>150</v>
      </c>
      <c r="B21" s="159"/>
      <c r="C21" s="159"/>
      <c r="D21" s="245"/>
      <c r="E21" s="246"/>
      <c r="F21" s="247"/>
      <c r="G21" s="248">
        <v>0</v>
      </c>
      <c r="H21" s="249"/>
      <c r="I21" s="250">
        <f>E21+F21*G21/100</f>
        <v>0</v>
      </c>
      <c r="BA21" s="1">
        <v>1</v>
      </c>
    </row>
    <row r="22" spans="1:53" x14ac:dyDescent="0.2">
      <c r="A22" s="168" t="s">
        <v>151</v>
      </c>
      <c r="B22" s="159"/>
      <c r="C22" s="159"/>
      <c r="D22" s="245"/>
      <c r="E22" s="246"/>
      <c r="F22" s="247"/>
      <c r="G22" s="248">
        <v>0</v>
      </c>
      <c r="H22" s="249"/>
      <c r="I22" s="250">
        <f>E22+F22*G22/100</f>
        <v>0</v>
      </c>
      <c r="BA22" s="1">
        <v>2</v>
      </c>
    </row>
    <row r="23" spans="1:53" x14ac:dyDescent="0.2">
      <c r="A23" s="168" t="s">
        <v>152</v>
      </c>
      <c r="B23" s="159"/>
      <c r="C23" s="159"/>
      <c r="D23" s="245"/>
      <c r="E23" s="246"/>
      <c r="F23" s="247"/>
      <c r="G23" s="248">
        <v>0</v>
      </c>
      <c r="H23" s="249"/>
      <c r="I23" s="250">
        <f>E23+F23*G23/100</f>
        <v>0</v>
      </c>
      <c r="BA23" s="1">
        <v>2</v>
      </c>
    </row>
    <row r="24" spans="1:53" ht="13.5" thickBot="1" x14ac:dyDescent="0.25">
      <c r="A24" s="251"/>
      <c r="B24" s="252" t="s">
        <v>84</v>
      </c>
      <c r="C24" s="253"/>
      <c r="D24" s="254"/>
      <c r="E24" s="255"/>
      <c r="F24" s="256"/>
      <c r="G24" s="256"/>
      <c r="H24" s="257">
        <f>SUM(I16:I23)</f>
        <v>0</v>
      </c>
      <c r="I24" s="258"/>
    </row>
    <row r="26" spans="1:53" x14ac:dyDescent="0.2">
      <c r="B26" s="14"/>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sheetData>
  <mergeCells count="4">
    <mergeCell ref="A1:B1"/>
    <mergeCell ref="A2:B2"/>
    <mergeCell ref="G2:I2"/>
    <mergeCell ref="H24:I24"/>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2"/>
  <dimension ref="A1:CB115"/>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'S06 06-04 Rek'!H1</f>
        <v>06-04</v>
      </c>
      <c r="G3" s="269"/>
    </row>
    <row r="4" spans="1:80" ht="13.5" thickBot="1" x14ac:dyDescent="0.25">
      <c r="A4" s="270" t="s">
        <v>76</v>
      </c>
      <c r="B4" s="215"/>
      <c r="C4" s="216" t="s">
        <v>1947</v>
      </c>
      <c r="D4" s="271"/>
      <c r="E4" s="272" t="str">
        <f>'S06 06-04 Rek'!G2</f>
        <v>Automatická závora SO 6</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379</v>
      </c>
      <c r="C8" s="296" t="s">
        <v>380</v>
      </c>
      <c r="D8" s="297" t="s">
        <v>233</v>
      </c>
      <c r="E8" s="298">
        <v>0.25</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2072</v>
      </c>
      <c r="D9" s="311"/>
      <c r="E9" s="312">
        <v>0.25</v>
      </c>
      <c r="F9" s="313"/>
      <c r="G9" s="314"/>
      <c r="H9" s="315"/>
      <c r="I9" s="307"/>
      <c r="J9" s="316"/>
      <c r="K9" s="307"/>
      <c r="M9" s="308" t="s">
        <v>2072</v>
      </c>
      <c r="O9" s="293"/>
    </row>
    <row r="10" spans="1:80" x14ac:dyDescent="0.2">
      <c r="A10" s="294">
        <v>2</v>
      </c>
      <c r="B10" s="295" t="s">
        <v>764</v>
      </c>
      <c r="C10" s="296" t="s">
        <v>765</v>
      </c>
      <c r="D10" s="297" t="s">
        <v>233</v>
      </c>
      <c r="E10" s="298">
        <v>0.25</v>
      </c>
      <c r="F10" s="298">
        <v>0</v>
      </c>
      <c r="G10" s="299">
        <f>E10*F10</f>
        <v>0</v>
      </c>
      <c r="H10" s="300">
        <v>0</v>
      </c>
      <c r="I10" s="301">
        <f>E10*H10</f>
        <v>0</v>
      </c>
      <c r="J10" s="300">
        <v>0</v>
      </c>
      <c r="K10" s="301">
        <f>E10*J10</f>
        <v>0</v>
      </c>
      <c r="O10" s="293">
        <v>2</v>
      </c>
      <c r="AA10" s="262">
        <v>1</v>
      </c>
      <c r="AB10" s="262">
        <v>1</v>
      </c>
      <c r="AC10" s="262">
        <v>1</v>
      </c>
      <c r="AZ10" s="262">
        <v>1</v>
      </c>
      <c r="BA10" s="262">
        <f>IF(AZ10=1,G10,0)</f>
        <v>0</v>
      </c>
      <c r="BB10" s="262">
        <f>IF(AZ10=2,G10,0)</f>
        <v>0</v>
      </c>
      <c r="BC10" s="262">
        <f>IF(AZ10=3,G10,0)</f>
        <v>0</v>
      </c>
      <c r="BD10" s="262">
        <f>IF(AZ10=4,G10,0)</f>
        <v>0</v>
      </c>
      <c r="BE10" s="262">
        <f>IF(AZ10=5,G10,0)</f>
        <v>0</v>
      </c>
      <c r="CA10" s="293">
        <v>1</v>
      </c>
      <c r="CB10" s="293">
        <v>1</v>
      </c>
    </row>
    <row r="11" spans="1:80" x14ac:dyDescent="0.2">
      <c r="A11" s="302"/>
      <c r="B11" s="303"/>
      <c r="C11" s="304" t="s">
        <v>1999</v>
      </c>
      <c r="D11" s="305"/>
      <c r="E11" s="305"/>
      <c r="F11" s="305"/>
      <c r="G11" s="306"/>
      <c r="I11" s="307"/>
      <c r="K11" s="307"/>
      <c r="L11" s="308" t="s">
        <v>1999</v>
      </c>
      <c r="O11" s="293">
        <v>3</v>
      </c>
    </row>
    <row r="12" spans="1:80" x14ac:dyDescent="0.2">
      <c r="A12" s="302"/>
      <c r="B12" s="309"/>
      <c r="C12" s="310" t="s">
        <v>2072</v>
      </c>
      <c r="D12" s="311"/>
      <c r="E12" s="312">
        <v>0.25</v>
      </c>
      <c r="F12" s="313"/>
      <c r="G12" s="314"/>
      <c r="H12" s="315"/>
      <c r="I12" s="307"/>
      <c r="J12" s="316"/>
      <c r="K12" s="307"/>
      <c r="M12" s="308" t="s">
        <v>2072</v>
      </c>
      <c r="O12" s="293"/>
    </row>
    <row r="13" spans="1:80" x14ac:dyDescent="0.2">
      <c r="A13" s="294">
        <v>3</v>
      </c>
      <c r="B13" s="295" t="s">
        <v>387</v>
      </c>
      <c r="C13" s="296" t="s">
        <v>388</v>
      </c>
      <c r="D13" s="297" t="s">
        <v>233</v>
      </c>
      <c r="E13" s="298">
        <v>0.25</v>
      </c>
      <c r="F13" s="298">
        <v>0</v>
      </c>
      <c r="G13" s="299">
        <f>E13*F13</f>
        <v>0</v>
      </c>
      <c r="H13" s="300">
        <v>0</v>
      </c>
      <c r="I13" s="301">
        <f>E13*H13</f>
        <v>0</v>
      </c>
      <c r="J13" s="300">
        <v>0</v>
      </c>
      <c r="K13" s="301">
        <f>E13*J13</f>
        <v>0</v>
      </c>
      <c r="O13" s="293">
        <v>2</v>
      </c>
      <c r="AA13" s="262">
        <v>1</v>
      </c>
      <c r="AB13" s="262">
        <v>1</v>
      </c>
      <c r="AC13" s="262">
        <v>1</v>
      </c>
      <c r="AZ13" s="262">
        <v>1</v>
      </c>
      <c r="BA13" s="262">
        <f>IF(AZ13=1,G13,0)</f>
        <v>0</v>
      </c>
      <c r="BB13" s="262">
        <f>IF(AZ13=2,G13,0)</f>
        <v>0</v>
      </c>
      <c r="BC13" s="262">
        <f>IF(AZ13=3,G13,0)</f>
        <v>0</v>
      </c>
      <c r="BD13" s="262">
        <f>IF(AZ13=4,G13,0)</f>
        <v>0</v>
      </c>
      <c r="BE13" s="262">
        <f>IF(AZ13=5,G13,0)</f>
        <v>0</v>
      </c>
      <c r="CA13" s="293">
        <v>1</v>
      </c>
      <c r="CB13" s="293">
        <v>1</v>
      </c>
    </row>
    <row r="14" spans="1:80" x14ac:dyDescent="0.2">
      <c r="A14" s="302"/>
      <c r="B14" s="309"/>
      <c r="C14" s="310" t="s">
        <v>2072</v>
      </c>
      <c r="D14" s="311"/>
      <c r="E14" s="312">
        <v>0.25</v>
      </c>
      <c r="F14" s="313"/>
      <c r="G14" s="314"/>
      <c r="H14" s="315"/>
      <c r="I14" s="307"/>
      <c r="J14" s="316"/>
      <c r="K14" s="307"/>
      <c r="M14" s="308" t="s">
        <v>2072</v>
      </c>
      <c r="O14" s="293"/>
    </row>
    <row r="15" spans="1:80" x14ac:dyDescent="0.2">
      <c r="A15" s="294">
        <v>4</v>
      </c>
      <c r="B15" s="295" t="s">
        <v>391</v>
      </c>
      <c r="C15" s="296" t="s">
        <v>392</v>
      </c>
      <c r="D15" s="297" t="s">
        <v>233</v>
      </c>
      <c r="E15" s="298">
        <v>0.25</v>
      </c>
      <c r="F15" s="298">
        <v>0</v>
      </c>
      <c r="G15" s="299">
        <f>E15*F15</f>
        <v>0</v>
      </c>
      <c r="H15" s="300">
        <v>0</v>
      </c>
      <c r="I15" s="301">
        <f>E15*H15</f>
        <v>0</v>
      </c>
      <c r="J15" s="300">
        <v>0</v>
      </c>
      <c r="K15" s="301">
        <f>E15*J15</f>
        <v>0</v>
      </c>
      <c r="O15" s="293">
        <v>2</v>
      </c>
      <c r="AA15" s="262">
        <v>1</v>
      </c>
      <c r="AB15" s="262">
        <v>1</v>
      </c>
      <c r="AC15" s="262">
        <v>1</v>
      </c>
      <c r="AZ15" s="262">
        <v>1</v>
      </c>
      <c r="BA15" s="262">
        <f>IF(AZ15=1,G15,0)</f>
        <v>0</v>
      </c>
      <c r="BB15" s="262">
        <f>IF(AZ15=2,G15,0)</f>
        <v>0</v>
      </c>
      <c r="BC15" s="262">
        <f>IF(AZ15=3,G15,0)</f>
        <v>0</v>
      </c>
      <c r="BD15" s="262">
        <f>IF(AZ15=4,G15,0)</f>
        <v>0</v>
      </c>
      <c r="BE15" s="262">
        <f>IF(AZ15=5,G15,0)</f>
        <v>0</v>
      </c>
      <c r="CA15" s="293">
        <v>1</v>
      </c>
      <c r="CB15" s="293">
        <v>1</v>
      </c>
    </row>
    <row r="16" spans="1:80" x14ac:dyDescent="0.2">
      <c r="A16" s="302"/>
      <c r="B16" s="309"/>
      <c r="C16" s="310" t="s">
        <v>2072</v>
      </c>
      <c r="D16" s="311"/>
      <c r="E16" s="312">
        <v>0.25</v>
      </c>
      <c r="F16" s="313"/>
      <c r="G16" s="314"/>
      <c r="H16" s="315"/>
      <c r="I16" s="307"/>
      <c r="J16" s="316"/>
      <c r="K16" s="307"/>
      <c r="M16" s="308" t="s">
        <v>2072</v>
      </c>
      <c r="O16" s="293"/>
    </row>
    <row r="17" spans="1:80" ht="22.5" x14ac:dyDescent="0.2">
      <c r="A17" s="294">
        <v>5</v>
      </c>
      <c r="B17" s="295" t="s">
        <v>231</v>
      </c>
      <c r="C17" s="296" t="s">
        <v>232</v>
      </c>
      <c r="D17" s="297" t="s">
        <v>233</v>
      </c>
      <c r="E17" s="298">
        <v>0.25</v>
      </c>
      <c r="F17" s="298">
        <v>0</v>
      </c>
      <c r="G17" s="299">
        <f>E17*F17</f>
        <v>0</v>
      </c>
      <c r="H17" s="300">
        <v>0</v>
      </c>
      <c r="I17" s="301">
        <f>E17*H17</f>
        <v>0</v>
      </c>
      <c r="J17" s="300">
        <v>0</v>
      </c>
      <c r="K17" s="301">
        <f>E17*J17</f>
        <v>0</v>
      </c>
      <c r="O17" s="293">
        <v>2</v>
      </c>
      <c r="AA17" s="262">
        <v>1</v>
      </c>
      <c r="AB17" s="262">
        <v>1</v>
      </c>
      <c r="AC17" s="262">
        <v>1</v>
      </c>
      <c r="AZ17" s="262">
        <v>1</v>
      </c>
      <c r="BA17" s="262">
        <f>IF(AZ17=1,G17,0)</f>
        <v>0</v>
      </c>
      <c r="BB17" s="262">
        <f>IF(AZ17=2,G17,0)</f>
        <v>0</v>
      </c>
      <c r="BC17" s="262">
        <f>IF(AZ17=3,G17,0)</f>
        <v>0</v>
      </c>
      <c r="BD17" s="262">
        <f>IF(AZ17=4,G17,0)</f>
        <v>0</v>
      </c>
      <c r="BE17" s="262">
        <f>IF(AZ17=5,G17,0)</f>
        <v>0</v>
      </c>
      <c r="CA17" s="293">
        <v>1</v>
      </c>
      <c r="CB17" s="293">
        <v>1</v>
      </c>
    </row>
    <row r="18" spans="1:80" x14ac:dyDescent="0.2">
      <c r="A18" s="302"/>
      <c r="B18" s="303"/>
      <c r="C18" s="304" t="s">
        <v>234</v>
      </c>
      <c r="D18" s="305"/>
      <c r="E18" s="305"/>
      <c r="F18" s="305"/>
      <c r="G18" s="306"/>
      <c r="I18" s="307"/>
      <c r="K18" s="307"/>
      <c r="L18" s="308" t="s">
        <v>234</v>
      </c>
      <c r="O18" s="293">
        <v>3</v>
      </c>
    </row>
    <row r="19" spans="1:80" ht="22.5" x14ac:dyDescent="0.2">
      <c r="A19" s="302"/>
      <c r="B19" s="303"/>
      <c r="C19" s="304" t="s">
        <v>235</v>
      </c>
      <c r="D19" s="305"/>
      <c r="E19" s="305"/>
      <c r="F19" s="305"/>
      <c r="G19" s="306"/>
      <c r="I19" s="307"/>
      <c r="K19" s="307"/>
      <c r="L19" s="308" t="s">
        <v>235</v>
      </c>
      <c r="O19" s="293">
        <v>3</v>
      </c>
    </row>
    <row r="20" spans="1:80" x14ac:dyDescent="0.2">
      <c r="A20" s="302"/>
      <c r="B20" s="309"/>
      <c r="C20" s="310" t="s">
        <v>2072</v>
      </c>
      <c r="D20" s="311"/>
      <c r="E20" s="312">
        <v>0.25</v>
      </c>
      <c r="F20" s="313"/>
      <c r="G20" s="314"/>
      <c r="H20" s="315"/>
      <c r="I20" s="307"/>
      <c r="J20" s="316"/>
      <c r="K20" s="307"/>
      <c r="M20" s="308" t="s">
        <v>2072</v>
      </c>
      <c r="O20" s="293"/>
    </row>
    <row r="21" spans="1:80" x14ac:dyDescent="0.2">
      <c r="A21" s="317"/>
      <c r="B21" s="318" t="s">
        <v>101</v>
      </c>
      <c r="C21" s="319" t="s">
        <v>192</v>
      </c>
      <c r="D21" s="320"/>
      <c r="E21" s="321"/>
      <c r="F21" s="322"/>
      <c r="G21" s="323">
        <f>SUM(G7:G20)</f>
        <v>0</v>
      </c>
      <c r="H21" s="324"/>
      <c r="I21" s="325">
        <f>SUM(I7:I20)</f>
        <v>0</v>
      </c>
      <c r="J21" s="324"/>
      <c r="K21" s="325">
        <f>SUM(K7:K20)</f>
        <v>0</v>
      </c>
      <c r="O21" s="293">
        <v>4</v>
      </c>
      <c r="BA21" s="326">
        <f>SUM(BA7:BA20)</f>
        <v>0</v>
      </c>
      <c r="BB21" s="326">
        <f>SUM(BB7:BB20)</f>
        <v>0</v>
      </c>
      <c r="BC21" s="326">
        <f>SUM(BC7:BC20)</f>
        <v>0</v>
      </c>
      <c r="BD21" s="326">
        <f>SUM(BD7:BD20)</f>
        <v>0</v>
      </c>
      <c r="BE21" s="326">
        <f>SUM(BE7:BE20)</f>
        <v>0</v>
      </c>
    </row>
    <row r="22" spans="1:80" x14ac:dyDescent="0.2">
      <c r="A22" s="283" t="s">
        <v>97</v>
      </c>
      <c r="B22" s="284" t="s">
        <v>154</v>
      </c>
      <c r="C22" s="285" t="s">
        <v>405</v>
      </c>
      <c r="D22" s="286"/>
      <c r="E22" s="287"/>
      <c r="F22" s="287"/>
      <c r="G22" s="288"/>
      <c r="H22" s="289"/>
      <c r="I22" s="290"/>
      <c r="J22" s="291"/>
      <c r="K22" s="292"/>
      <c r="O22" s="293">
        <v>1</v>
      </c>
    </row>
    <row r="23" spans="1:80" x14ac:dyDescent="0.2">
      <c r="A23" s="294">
        <v>6</v>
      </c>
      <c r="B23" s="295" t="s">
        <v>2073</v>
      </c>
      <c r="C23" s="296" t="s">
        <v>2074</v>
      </c>
      <c r="D23" s="297" t="s">
        <v>233</v>
      </c>
      <c r="E23" s="298">
        <v>0.25</v>
      </c>
      <c r="F23" s="298">
        <v>0</v>
      </c>
      <c r="G23" s="299">
        <f>E23*F23</f>
        <v>0</v>
      </c>
      <c r="H23" s="300">
        <v>2.5855999999999999</v>
      </c>
      <c r="I23" s="301">
        <f>E23*H23</f>
        <v>0.64639999999999997</v>
      </c>
      <c r="J23" s="300">
        <v>0</v>
      </c>
      <c r="K23" s="301">
        <f>E23*J23</f>
        <v>0</v>
      </c>
      <c r="O23" s="293">
        <v>2</v>
      </c>
      <c r="AA23" s="262">
        <v>1</v>
      </c>
      <c r="AB23" s="262">
        <v>1</v>
      </c>
      <c r="AC23" s="262">
        <v>1</v>
      </c>
      <c r="AZ23" s="262">
        <v>1</v>
      </c>
      <c r="BA23" s="262">
        <f>IF(AZ23=1,G23,0)</f>
        <v>0</v>
      </c>
      <c r="BB23" s="262">
        <f>IF(AZ23=2,G23,0)</f>
        <v>0</v>
      </c>
      <c r="BC23" s="262">
        <f>IF(AZ23=3,G23,0)</f>
        <v>0</v>
      </c>
      <c r="BD23" s="262">
        <f>IF(AZ23=4,G23,0)</f>
        <v>0</v>
      </c>
      <c r="BE23" s="262">
        <f>IF(AZ23=5,G23,0)</f>
        <v>0</v>
      </c>
      <c r="CA23" s="293">
        <v>1</v>
      </c>
      <c r="CB23" s="293">
        <v>1</v>
      </c>
    </row>
    <row r="24" spans="1:80" x14ac:dyDescent="0.2">
      <c r="A24" s="302"/>
      <c r="B24" s="309"/>
      <c r="C24" s="310" t="s">
        <v>2072</v>
      </c>
      <c r="D24" s="311"/>
      <c r="E24" s="312">
        <v>0.25</v>
      </c>
      <c r="F24" s="313"/>
      <c r="G24" s="314"/>
      <c r="H24" s="315"/>
      <c r="I24" s="307"/>
      <c r="J24" s="316"/>
      <c r="K24" s="307"/>
      <c r="M24" s="308" t="s">
        <v>2072</v>
      </c>
      <c r="O24" s="293"/>
    </row>
    <row r="25" spans="1:80" x14ac:dyDescent="0.2">
      <c r="A25" s="317"/>
      <c r="B25" s="318" t="s">
        <v>101</v>
      </c>
      <c r="C25" s="319" t="s">
        <v>406</v>
      </c>
      <c r="D25" s="320"/>
      <c r="E25" s="321"/>
      <c r="F25" s="322"/>
      <c r="G25" s="323">
        <f>SUM(G22:G24)</f>
        <v>0</v>
      </c>
      <c r="H25" s="324"/>
      <c r="I25" s="325">
        <f>SUM(I22:I24)</f>
        <v>0.64639999999999997</v>
      </c>
      <c r="J25" s="324"/>
      <c r="K25" s="325">
        <f>SUM(K22:K24)</f>
        <v>0</v>
      </c>
      <c r="O25" s="293">
        <v>4</v>
      </c>
      <c r="BA25" s="326">
        <f>SUM(BA22:BA24)</f>
        <v>0</v>
      </c>
      <c r="BB25" s="326">
        <f>SUM(BB22:BB24)</f>
        <v>0</v>
      </c>
      <c r="BC25" s="326">
        <f>SUM(BC22:BC24)</f>
        <v>0</v>
      </c>
      <c r="BD25" s="326">
        <f>SUM(BD22:BD24)</f>
        <v>0</v>
      </c>
      <c r="BE25" s="326">
        <f>SUM(BE22:BE24)</f>
        <v>0</v>
      </c>
    </row>
    <row r="26" spans="1:80" x14ac:dyDescent="0.2">
      <c r="A26" s="283" t="s">
        <v>97</v>
      </c>
      <c r="B26" s="284" t="s">
        <v>222</v>
      </c>
      <c r="C26" s="285" t="s">
        <v>223</v>
      </c>
      <c r="D26" s="286"/>
      <c r="E26" s="287"/>
      <c r="F26" s="287"/>
      <c r="G26" s="288"/>
      <c r="H26" s="289"/>
      <c r="I26" s="290"/>
      <c r="J26" s="291"/>
      <c r="K26" s="292"/>
      <c r="O26" s="293">
        <v>1</v>
      </c>
    </row>
    <row r="27" spans="1:80" x14ac:dyDescent="0.2">
      <c r="A27" s="294">
        <v>7</v>
      </c>
      <c r="B27" s="295" t="s">
        <v>882</v>
      </c>
      <c r="C27" s="296" t="s">
        <v>226</v>
      </c>
      <c r="D27" s="297" t="s">
        <v>227</v>
      </c>
      <c r="E27" s="298">
        <v>0.64639999999999997</v>
      </c>
      <c r="F27" s="298">
        <v>0</v>
      </c>
      <c r="G27" s="299">
        <f>E27*F27</f>
        <v>0</v>
      </c>
      <c r="H27" s="300">
        <v>0</v>
      </c>
      <c r="I27" s="301">
        <f>E27*H27</f>
        <v>0</v>
      </c>
      <c r="J27" s="300"/>
      <c r="K27" s="301">
        <f>E27*J27</f>
        <v>0</v>
      </c>
      <c r="O27" s="293">
        <v>2</v>
      </c>
      <c r="AA27" s="262">
        <v>7</v>
      </c>
      <c r="AB27" s="262">
        <v>1</v>
      </c>
      <c r="AC27" s="262">
        <v>2</v>
      </c>
      <c r="AZ27" s="262">
        <v>1</v>
      </c>
      <c r="BA27" s="262">
        <f>IF(AZ27=1,G27,0)</f>
        <v>0</v>
      </c>
      <c r="BB27" s="262">
        <f>IF(AZ27=2,G27,0)</f>
        <v>0</v>
      </c>
      <c r="BC27" s="262">
        <f>IF(AZ27=3,G27,0)</f>
        <v>0</v>
      </c>
      <c r="BD27" s="262">
        <f>IF(AZ27=4,G27,0)</f>
        <v>0</v>
      </c>
      <c r="BE27" s="262">
        <f>IF(AZ27=5,G27,0)</f>
        <v>0</v>
      </c>
      <c r="CA27" s="293">
        <v>7</v>
      </c>
      <c r="CB27" s="293">
        <v>1</v>
      </c>
    </row>
    <row r="28" spans="1:80" x14ac:dyDescent="0.2">
      <c r="A28" s="317"/>
      <c r="B28" s="318" t="s">
        <v>101</v>
      </c>
      <c r="C28" s="319" t="s">
        <v>224</v>
      </c>
      <c r="D28" s="320"/>
      <c r="E28" s="321"/>
      <c r="F28" s="322"/>
      <c r="G28" s="323">
        <f>SUM(G26:G27)</f>
        <v>0</v>
      </c>
      <c r="H28" s="324"/>
      <c r="I28" s="325">
        <f>SUM(I26:I27)</f>
        <v>0</v>
      </c>
      <c r="J28" s="324"/>
      <c r="K28" s="325">
        <f>SUM(K26:K27)</f>
        <v>0</v>
      </c>
      <c r="O28" s="293">
        <v>4</v>
      </c>
      <c r="BA28" s="326">
        <f>SUM(BA26:BA27)</f>
        <v>0</v>
      </c>
      <c r="BB28" s="326">
        <f>SUM(BB26:BB27)</f>
        <v>0</v>
      </c>
      <c r="BC28" s="326">
        <f>SUM(BC26:BC27)</f>
        <v>0</v>
      </c>
      <c r="BD28" s="326">
        <f>SUM(BD26:BD27)</f>
        <v>0</v>
      </c>
      <c r="BE28" s="326">
        <f>SUM(BE26:BE27)</f>
        <v>0</v>
      </c>
    </row>
    <row r="29" spans="1:80" x14ac:dyDescent="0.2">
      <c r="A29" s="283" t="s">
        <v>97</v>
      </c>
      <c r="B29" s="284" t="s">
        <v>643</v>
      </c>
      <c r="C29" s="285" t="s">
        <v>644</v>
      </c>
      <c r="D29" s="286"/>
      <c r="E29" s="287"/>
      <c r="F29" s="287"/>
      <c r="G29" s="288"/>
      <c r="H29" s="289"/>
      <c r="I29" s="290"/>
      <c r="J29" s="291"/>
      <c r="K29" s="292"/>
      <c r="O29" s="293">
        <v>1</v>
      </c>
    </row>
    <row r="30" spans="1:80" ht="22.5" x14ac:dyDescent="0.2">
      <c r="A30" s="294">
        <v>8</v>
      </c>
      <c r="B30" s="295" t="s">
        <v>1599</v>
      </c>
      <c r="C30" s="296" t="s">
        <v>2075</v>
      </c>
      <c r="D30" s="297" t="s">
        <v>265</v>
      </c>
      <c r="E30" s="298">
        <v>1</v>
      </c>
      <c r="F30" s="298">
        <v>0</v>
      </c>
      <c r="G30" s="299">
        <f>E30*F30</f>
        <v>0</v>
      </c>
      <c r="H30" s="300">
        <v>0.08</v>
      </c>
      <c r="I30" s="301">
        <f>E30*H30</f>
        <v>0.08</v>
      </c>
      <c r="J30" s="300">
        <v>0</v>
      </c>
      <c r="K30" s="301">
        <f>E30*J30</f>
        <v>0</v>
      </c>
      <c r="O30" s="293">
        <v>2</v>
      </c>
      <c r="AA30" s="262">
        <v>1</v>
      </c>
      <c r="AB30" s="262">
        <v>0</v>
      </c>
      <c r="AC30" s="262">
        <v>0</v>
      </c>
      <c r="AZ30" s="262">
        <v>2</v>
      </c>
      <c r="BA30" s="262">
        <f>IF(AZ30=1,G30,0)</f>
        <v>0</v>
      </c>
      <c r="BB30" s="262">
        <f>IF(AZ30=2,G30,0)</f>
        <v>0</v>
      </c>
      <c r="BC30" s="262">
        <f>IF(AZ30=3,G30,0)</f>
        <v>0</v>
      </c>
      <c r="BD30" s="262">
        <f>IF(AZ30=4,G30,0)</f>
        <v>0</v>
      </c>
      <c r="BE30" s="262">
        <f>IF(AZ30=5,G30,0)</f>
        <v>0</v>
      </c>
      <c r="CA30" s="293">
        <v>1</v>
      </c>
      <c r="CB30" s="293">
        <v>0</v>
      </c>
    </row>
    <row r="31" spans="1:80" x14ac:dyDescent="0.2">
      <c r="A31" s="302"/>
      <c r="B31" s="303"/>
      <c r="C31" s="304" t="s">
        <v>2076</v>
      </c>
      <c r="D31" s="305"/>
      <c r="E31" s="305"/>
      <c r="F31" s="305"/>
      <c r="G31" s="306"/>
      <c r="I31" s="307"/>
      <c r="K31" s="307"/>
      <c r="L31" s="308" t="s">
        <v>2076</v>
      </c>
      <c r="O31" s="293">
        <v>3</v>
      </c>
    </row>
    <row r="32" spans="1:80" x14ac:dyDescent="0.2">
      <c r="A32" s="302"/>
      <c r="B32" s="303"/>
      <c r="C32" s="304" t="s">
        <v>2077</v>
      </c>
      <c r="D32" s="305"/>
      <c r="E32" s="305"/>
      <c r="F32" s="305"/>
      <c r="G32" s="306"/>
      <c r="I32" s="307"/>
      <c r="K32" s="307"/>
      <c r="L32" s="308" t="s">
        <v>2077</v>
      </c>
      <c r="O32" s="293">
        <v>3</v>
      </c>
    </row>
    <row r="33" spans="1:80" x14ac:dyDescent="0.2">
      <c r="A33" s="302"/>
      <c r="B33" s="303"/>
      <c r="C33" s="304" t="s">
        <v>2078</v>
      </c>
      <c r="D33" s="305"/>
      <c r="E33" s="305"/>
      <c r="F33" s="305"/>
      <c r="G33" s="306"/>
      <c r="I33" s="307"/>
      <c r="K33" s="307"/>
      <c r="L33" s="308" t="s">
        <v>2078</v>
      </c>
      <c r="O33" s="293">
        <v>3</v>
      </c>
    </row>
    <row r="34" spans="1:80" x14ac:dyDescent="0.2">
      <c r="A34" s="302"/>
      <c r="B34" s="303"/>
      <c r="C34" s="304" t="s">
        <v>2079</v>
      </c>
      <c r="D34" s="305"/>
      <c r="E34" s="305"/>
      <c r="F34" s="305"/>
      <c r="G34" s="306"/>
      <c r="I34" s="307"/>
      <c r="K34" s="307"/>
      <c r="L34" s="308" t="s">
        <v>2079</v>
      </c>
      <c r="O34" s="293">
        <v>3</v>
      </c>
    </row>
    <row r="35" spans="1:80" ht="22.5" x14ac:dyDescent="0.2">
      <c r="A35" s="302"/>
      <c r="B35" s="303"/>
      <c r="C35" s="304" t="s">
        <v>2080</v>
      </c>
      <c r="D35" s="305"/>
      <c r="E35" s="305"/>
      <c r="F35" s="305"/>
      <c r="G35" s="306"/>
      <c r="I35" s="307"/>
      <c r="K35" s="307"/>
      <c r="L35" s="308" t="s">
        <v>2080</v>
      </c>
      <c r="O35" s="293">
        <v>3</v>
      </c>
    </row>
    <row r="36" spans="1:80" x14ac:dyDescent="0.2">
      <c r="A36" s="302"/>
      <c r="B36" s="303"/>
      <c r="C36" s="304"/>
      <c r="D36" s="305"/>
      <c r="E36" s="305"/>
      <c r="F36" s="305"/>
      <c r="G36" s="306"/>
      <c r="I36" s="307"/>
      <c r="K36" s="307"/>
      <c r="L36" s="308"/>
      <c r="O36" s="293">
        <v>3</v>
      </c>
    </row>
    <row r="37" spans="1:80" x14ac:dyDescent="0.2">
      <c r="A37" s="302"/>
      <c r="B37" s="303"/>
      <c r="C37" s="304" t="s">
        <v>2081</v>
      </c>
      <c r="D37" s="305"/>
      <c r="E37" s="305"/>
      <c r="F37" s="305"/>
      <c r="G37" s="306"/>
      <c r="I37" s="307"/>
      <c r="K37" s="307"/>
      <c r="L37" s="308" t="s">
        <v>2081</v>
      </c>
      <c r="O37" s="293">
        <v>3</v>
      </c>
    </row>
    <row r="38" spans="1:80" x14ac:dyDescent="0.2">
      <c r="A38" s="302"/>
      <c r="B38" s="303"/>
      <c r="C38" s="304"/>
      <c r="D38" s="305"/>
      <c r="E38" s="305"/>
      <c r="F38" s="305"/>
      <c r="G38" s="306"/>
      <c r="I38" s="307"/>
      <c r="K38" s="307"/>
      <c r="L38" s="308"/>
      <c r="O38" s="293">
        <v>3</v>
      </c>
    </row>
    <row r="39" spans="1:80" x14ac:dyDescent="0.2">
      <c r="A39" s="302"/>
      <c r="B39" s="303"/>
      <c r="C39" s="304" t="s">
        <v>2082</v>
      </c>
      <c r="D39" s="305"/>
      <c r="E39" s="305"/>
      <c r="F39" s="305"/>
      <c r="G39" s="306"/>
      <c r="I39" s="307"/>
      <c r="K39" s="307"/>
      <c r="L39" s="308" t="s">
        <v>2082</v>
      </c>
      <c r="O39" s="293">
        <v>3</v>
      </c>
    </row>
    <row r="40" spans="1:80" x14ac:dyDescent="0.2">
      <c r="A40" s="302"/>
      <c r="B40" s="309"/>
      <c r="C40" s="310" t="s">
        <v>98</v>
      </c>
      <c r="D40" s="311"/>
      <c r="E40" s="312">
        <v>1</v>
      </c>
      <c r="F40" s="313"/>
      <c r="G40" s="314"/>
      <c r="H40" s="315"/>
      <c r="I40" s="307"/>
      <c r="J40" s="316"/>
      <c r="K40" s="307"/>
      <c r="M40" s="308">
        <v>1</v>
      </c>
      <c r="O40" s="293"/>
    </row>
    <row r="41" spans="1:80" x14ac:dyDescent="0.2">
      <c r="A41" s="294">
        <v>9</v>
      </c>
      <c r="B41" s="295" t="s">
        <v>653</v>
      </c>
      <c r="C41" s="296" t="s">
        <v>654</v>
      </c>
      <c r="D41" s="297" t="s">
        <v>12</v>
      </c>
      <c r="E41" s="298"/>
      <c r="F41" s="298">
        <v>0</v>
      </c>
      <c r="G41" s="299">
        <f>E41*F41</f>
        <v>0</v>
      </c>
      <c r="H41" s="300">
        <v>0</v>
      </c>
      <c r="I41" s="301">
        <f>E41*H41</f>
        <v>0</v>
      </c>
      <c r="J41" s="300"/>
      <c r="K41" s="301">
        <f>E41*J41</f>
        <v>0</v>
      </c>
      <c r="O41" s="293">
        <v>2</v>
      </c>
      <c r="AA41" s="262">
        <v>7</v>
      </c>
      <c r="AB41" s="262">
        <v>1002</v>
      </c>
      <c r="AC41" s="262">
        <v>5</v>
      </c>
      <c r="AZ41" s="262">
        <v>2</v>
      </c>
      <c r="BA41" s="262">
        <f>IF(AZ41=1,G41,0)</f>
        <v>0</v>
      </c>
      <c r="BB41" s="262">
        <f>IF(AZ41=2,G41,0)</f>
        <v>0</v>
      </c>
      <c r="BC41" s="262">
        <f>IF(AZ41=3,G41,0)</f>
        <v>0</v>
      </c>
      <c r="BD41" s="262">
        <f>IF(AZ41=4,G41,0)</f>
        <v>0</v>
      </c>
      <c r="BE41" s="262">
        <f>IF(AZ41=5,G41,0)</f>
        <v>0</v>
      </c>
      <c r="CA41" s="293">
        <v>7</v>
      </c>
      <c r="CB41" s="293">
        <v>1002</v>
      </c>
    </row>
    <row r="42" spans="1:80" x14ac:dyDescent="0.2">
      <c r="A42" s="317"/>
      <c r="B42" s="318" t="s">
        <v>101</v>
      </c>
      <c r="C42" s="319" t="s">
        <v>645</v>
      </c>
      <c r="D42" s="320"/>
      <c r="E42" s="321"/>
      <c r="F42" s="322"/>
      <c r="G42" s="323">
        <f>SUM(G29:G41)</f>
        <v>0</v>
      </c>
      <c r="H42" s="324"/>
      <c r="I42" s="325">
        <f>SUM(I29:I41)</f>
        <v>0.08</v>
      </c>
      <c r="J42" s="324"/>
      <c r="K42" s="325">
        <f>SUM(K29:K41)</f>
        <v>0</v>
      </c>
      <c r="O42" s="293">
        <v>4</v>
      </c>
      <c r="BA42" s="326">
        <f>SUM(BA29:BA41)</f>
        <v>0</v>
      </c>
      <c r="BB42" s="326">
        <f>SUM(BB29:BB41)</f>
        <v>0</v>
      </c>
      <c r="BC42" s="326">
        <f>SUM(BC29:BC41)</f>
        <v>0</v>
      </c>
      <c r="BD42" s="326">
        <f>SUM(BD29:BD41)</f>
        <v>0</v>
      </c>
      <c r="BE42" s="326">
        <f>SUM(BE29:BE41)</f>
        <v>0</v>
      </c>
    </row>
    <row r="43" spans="1:80" x14ac:dyDescent="0.2">
      <c r="E43" s="262"/>
    </row>
    <row r="44" spans="1:80" x14ac:dyDescent="0.2">
      <c r="E44" s="262"/>
    </row>
    <row r="45" spans="1:80" x14ac:dyDescent="0.2">
      <c r="E45" s="262"/>
    </row>
    <row r="46" spans="1:80" x14ac:dyDescent="0.2">
      <c r="E46" s="262"/>
    </row>
    <row r="47" spans="1:80" x14ac:dyDescent="0.2">
      <c r="E47" s="262"/>
    </row>
    <row r="48" spans="1:80" x14ac:dyDescent="0.2">
      <c r="E48" s="262"/>
    </row>
    <row r="49" spans="5:5" x14ac:dyDescent="0.2">
      <c r="E49" s="262"/>
    </row>
    <row r="50" spans="5:5" x14ac:dyDescent="0.2">
      <c r="E50" s="262"/>
    </row>
    <row r="51" spans="5:5" x14ac:dyDescent="0.2">
      <c r="E51" s="262"/>
    </row>
    <row r="52" spans="5:5" x14ac:dyDescent="0.2">
      <c r="E52" s="262"/>
    </row>
    <row r="53" spans="5:5" x14ac:dyDescent="0.2">
      <c r="E53" s="262"/>
    </row>
    <row r="54" spans="5:5" x14ac:dyDescent="0.2">
      <c r="E54" s="262"/>
    </row>
    <row r="55" spans="5:5" x14ac:dyDescent="0.2">
      <c r="E55" s="262"/>
    </row>
    <row r="56" spans="5:5" x14ac:dyDescent="0.2">
      <c r="E56" s="262"/>
    </row>
    <row r="57" spans="5:5" x14ac:dyDescent="0.2">
      <c r="E57" s="262"/>
    </row>
    <row r="58" spans="5:5" x14ac:dyDescent="0.2">
      <c r="E58" s="262"/>
    </row>
    <row r="59" spans="5:5" x14ac:dyDescent="0.2">
      <c r="E59" s="262"/>
    </row>
    <row r="60" spans="5:5" x14ac:dyDescent="0.2">
      <c r="E60" s="262"/>
    </row>
    <row r="61" spans="5:5" x14ac:dyDescent="0.2">
      <c r="E61" s="262"/>
    </row>
    <row r="62" spans="5:5" x14ac:dyDescent="0.2">
      <c r="E62" s="262"/>
    </row>
    <row r="63" spans="5:5" x14ac:dyDescent="0.2">
      <c r="E63" s="262"/>
    </row>
    <row r="64" spans="5:5" x14ac:dyDescent="0.2">
      <c r="E64" s="262"/>
    </row>
    <row r="65" spans="1:7" x14ac:dyDescent="0.2">
      <c r="E65" s="262"/>
    </row>
    <row r="66" spans="1:7" x14ac:dyDescent="0.2">
      <c r="A66" s="316"/>
      <c r="B66" s="316"/>
      <c r="C66" s="316"/>
      <c r="D66" s="316"/>
      <c r="E66" s="316"/>
      <c r="F66" s="316"/>
      <c r="G66" s="316"/>
    </row>
    <row r="67" spans="1:7" x14ac:dyDescent="0.2">
      <c r="A67" s="316"/>
      <c r="B67" s="316"/>
      <c r="C67" s="316"/>
      <c r="D67" s="316"/>
      <c r="E67" s="316"/>
      <c r="F67" s="316"/>
      <c r="G67" s="316"/>
    </row>
    <row r="68" spans="1:7" x14ac:dyDescent="0.2">
      <c r="A68" s="316"/>
      <c r="B68" s="316"/>
      <c r="C68" s="316"/>
      <c r="D68" s="316"/>
      <c r="E68" s="316"/>
      <c r="F68" s="316"/>
      <c r="G68" s="316"/>
    </row>
    <row r="69" spans="1:7" x14ac:dyDescent="0.2">
      <c r="A69" s="316"/>
      <c r="B69" s="316"/>
      <c r="C69" s="316"/>
      <c r="D69" s="316"/>
      <c r="E69" s="316"/>
      <c r="F69" s="316"/>
      <c r="G69" s="316"/>
    </row>
    <row r="70" spans="1:7" x14ac:dyDescent="0.2">
      <c r="E70" s="262"/>
    </row>
    <row r="71" spans="1:7" x14ac:dyDescent="0.2">
      <c r="E71" s="262"/>
    </row>
    <row r="72" spans="1:7" x14ac:dyDescent="0.2">
      <c r="E72" s="262"/>
    </row>
    <row r="73" spans="1:7" x14ac:dyDescent="0.2">
      <c r="E73" s="262"/>
    </row>
    <row r="74" spans="1:7" x14ac:dyDescent="0.2">
      <c r="E74" s="262"/>
    </row>
    <row r="75" spans="1:7" x14ac:dyDescent="0.2">
      <c r="E75" s="262"/>
    </row>
    <row r="76" spans="1:7" x14ac:dyDescent="0.2">
      <c r="E76" s="262"/>
    </row>
    <row r="77" spans="1:7" x14ac:dyDescent="0.2">
      <c r="E77" s="262"/>
    </row>
    <row r="78" spans="1:7" x14ac:dyDescent="0.2">
      <c r="E78" s="262"/>
    </row>
    <row r="79" spans="1:7" x14ac:dyDescent="0.2">
      <c r="E79" s="262"/>
    </row>
    <row r="80" spans="1:7" x14ac:dyDescent="0.2">
      <c r="E80" s="262"/>
    </row>
    <row r="81" spans="5:5" x14ac:dyDescent="0.2">
      <c r="E81" s="262"/>
    </row>
    <row r="82" spans="5:5" x14ac:dyDescent="0.2">
      <c r="E82" s="262"/>
    </row>
    <row r="83" spans="5:5" x14ac:dyDescent="0.2">
      <c r="E83" s="262"/>
    </row>
    <row r="84" spans="5:5" x14ac:dyDescent="0.2">
      <c r="E84" s="262"/>
    </row>
    <row r="85" spans="5:5" x14ac:dyDescent="0.2">
      <c r="E85" s="262"/>
    </row>
    <row r="86" spans="5:5" x14ac:dyDescent="0.2">
      <c r="E86" s="262"/>
    </row>
    <row r="87" spans="5:5" x14ac:dyDescent="0.2">
      <c r="E87" s="262"/>
    </row>
    <row r="88" spans="5:5" x14ac:dyDescent="0.2">
      <c r="E88" s="262"/>
    </row>
    <row r="89" spans="5:5" x14ac:dyDescent="0.2">
      <c r="E89" s="262"/>
    </row>
    <row r="90" spans="5:5" x14ac:dyDescent="0.2">
      <c r="E90" s="262"/>
    </row>
    <row r="91" spans="5:5" x14ac:dyDescent="0.2">
      <c r="E91" s="262"/>
    </row>
    <row r="92" spans="5:5" x14ac:dyDescent="0.2">
      <c r="E92" s="262"/>
    </row>
    <row r="93" spans="5:5" x14ac:dyDescent="0.2">
      <c r="E93" s="262"/>
    </row>
    <row r="94" spans="5:5" x14ac:dyDescent="0.2">
      <c r="E94" s="262"/>
    </row>
    <row r="95" spans="5:5" x14ac:dyDescent="0.2">
      <c r="E95" s="262"/>
    </row>
    <row r="96" spans="5:5" x14ac:dyDescent="0.2">
      <c r="E96" s="262"/>
    </row>
    <row r="97" spans="1:7" x14ac:dyDescent="0.2">
      <c r="E97" s="262"/>
    </row>
    <row r="98" spans="1:7" x14ac:dyDescent="0.2">
      <c r="E98" s="262"/>
    </row>
    <row r="99" spans="1:7" x14ac:dyDescent="0.2">
      <c r="E99" s="262"/>
    </row>
    <row r="100" spans="1:7" x14ac:dyDescent="0.2">
      <c r="E100" s="262"/>
    </row>
    <row r="101" spans="1:7" x14ac:dyDescent="0.2">
      <c r="A101" s="327"/>
      <c r="B101" s="327"/>
    </row>
    <row r="102" spans="1:7" x14ac:dyDescent="0.2">
      <c r="A102" s="316"/>
      <c r="B102" s="316"/>
      <c r="C102" s="328"/>
      <c r="D102" s="328"/>
      <c r="E102" s="329"/>
      <c r="F102" s="328"/>
      <c r="G102" s="330"/>
    </row>
    <row r="103" spans="1:7" x14ac:dyDescent="0.2">
      <c r="A103" s="331"/>
      <c r="B103" s="331"/>
      <c r="C103" s="316"/>
      <c r="D103" s="316"/>
      <c r="E103" s="332"/>
      <c r="F103" s="316"/>
      <c r="G103" s="316"/>
    </row>
    <row r="104" spans="1:7" x14ac:dyDescent="0.2">
      <c r="A104" s="316"/>
      <c r="B104" s="316"/>
      <c r="C104" s="316"/>
      <c r="D104" s="316"/>
      <c r="E104" s="332"/>
      <c r="F104" s="316"/>
      <c r="G104" s="316"/>
    </row>
    <row r="105" spans="1:7" x14ac:dyDescent="0.2">
      <c r="A105" s="316"/>
      <c r="B105" s="316"/>
      <c r="C105" s="316"/>
      <c r="D105" s="316"/>
      <c r="E105" s="332"/>
      <c r="F105" s="316"/>
      <c r="G105" s="316"/>
    </row>
    <row r="106" spans="1:7" x14ac:dyDescent="0.2">
      <c r="A106" s="316"/>
      <c r="B106" s="316"/>
      <c r="C106" s="316"/>
      <c r="D106" s="316"/>
      <c r="E106" s="332"/>
      <c r="F106" s="316"/>
      <c r="G106" s="316"/>
    </row>
    <row r="107" spans="1:7" x14ac:dyDescent="0.2">
      <c r="A107" s="316"/>
      <c r="B107" s="316"/>
      <c r="C107" s="316"/>
      <c r="D107" s="316"/>
      <c r="E107" s="332"/>
      <c r="F107" s="316"/>
      <c r="G107" s="316"/>
    </row>
    <row r="108" spans="1:7" x14ac:dyDescent="0.2">
      <c r="A108" s="316"/>
      <c r="B108" s="316"/>
      <c r="C108" s="316"/>
      <c r="D108" s="316"/>
      <c r="E108" s="332"/>
      <c r="F108" s="316"/>
      <c r="G108" s="316"/>
    </row>
    <row r="109" spans="1:7" x14ac:dyDescent="0.2">
      <c r="A109" s="316"/>
      <c r="B109" s="316"/>
      <c r="C109" s="316"/>
      <c r="D109" s="316"/>
      <c r="E109" s="332"/>
      <c r="F109" s="316"/>
      <c r="G109" s="316"/>
    </row>
    <row r="110" spans="1:7" x14ac:dyDescent="0.2">
      <c r="A110" s="316"/>
      <c r="B110" s="316"/>
      <c r="C110" s="316"/>
      <c r="D110" s="316"/>
      <c r="E110" s="332"/>
      <c r="F110" s="316"/>
      <c r="G110" s="316"/>
    </row>
    <row r="111" spans="1:7" x14ac:dyDescent="0.2">
      <c r="A111" s="316"/>
      <c r="B111" s="316"/>
      <c r="C111" s="316"/>
      <c r="D111" s="316"/>
      <c r="E111" s="332"/>
      <c r="F111" s="316"/>
      <c r="G111" s="316"/>
    </row>
    <row r="112" spans="1:7" x14ac:dyDescent="0.2">
      <c r="A112" s="316"/>
      <c r="B112" s="316"/>
      <c r="C112" s="316"/>
      <c r="D112" s="316"/>
      <c r="E112" s="332"/>
      <c r="F112" s="316"/>
      <c r="G112" s="316"/>
    </row>
    <row r="113" spans="1:7" x14ac:dyDescent="0.2">
      <c r="A113" s="316"/>
      <c r="B113" s="316"/>
      <c r="C113" s="316"/>
      <c r="D113" s="316"/>
      <c r="E113" s="332"/>
      <c r="F113" s="316"/>
      <c r="G113" s="316"/>
    </row>
    <row r="114" spans="1:7" x14ac:dyDescent="0.2">
      <c r="A114" s="316"/>
      <c r="B114" s="316"/>
      <c r="C114" s="316"/>
      <c r="D114" s="316"/>
      <c r="E114" s="332"/>
      <c r="F114" s="316"/>
      <c r="G114" s="316"/>
    </row>
    <row r="115" spans="1:7" x14ac:dyDescent="0.2">
      <c r="A115" s="316"/>
      <c r="B115" s="316"/>
      <c r="C115" s="316"/>
      <c r="D115" s="316"/>
      <c r="E115" s="332"/>
      <c r="F115" s="316"/>
      <c r="G115" s="316"/>
    </row>
  </sheetData>
  <mergeCells count="23">
    <mergeCell ref="C37:G37"/>
    <mergeCell ref="C38:G38"/>
    <mergeCell ref="C39:G39"/>
    <mergeCell ref="C40:D40"/>
    <mergeCell ref="C31:G31"/>
    <mergeCell ref="C32:G32"/>
    <mergeCell ref="C33:G33"/>
    <mergeCell ref="C34:G34"/>
    <mergeCell ref="C35:G35"/>
    <mergeCell ref="C36:G36"/>
    <mergeCell ref="C16:D16"/>
    <mergeCell ref="C18:G18"/>
    <mergeCell ref="C19:G19"/>
    <mergeCell ref="C20:D20"/>
    <mergeCell ref="C24:D24"/>
    <mergeCell ref="A1:G1"/>
    <mergeCell ref="A3:B3"/>
    <mergeCell ref="A4:B4"/>
    <mergeCell ref="E4:G4"/>
    <mergeCell ref="C9:D9"/>
    <mergeCell ref="C11:G11"/>
    <mergeCell ref="C12:D12"/>
    <mergeCell ref="C14:D14"/>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3"/>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2084</v>
      </c>
      <c r="D2" s="106" t="s">
        <v>2085</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1945</v>
      </c>
      <c r="B5" s="119"/>
      <c r="C5" s="120" t="s">
        <v>1946</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'S06 06-05 Rek'!E14</f>
        <v>0</v>
      </c>
      <c r="D15" s="161" t="str">
        <f>'S06 06-05 Rek'!A19</f>
        <v>Ztížené výrobní podmínky</v>
      </c>
      <c r="E15" s="162"/>
      <c r="F15" s="163"/>
      <c r="G15" s="160">
        <f>'S06 06-05 Rek'!I19</f>
        <v>0</v>
      </c>
    </row>
    <row r="16" spans="1:57" ht="15.95" customHeight="1" x14ac:dyDescent="0.2">
      <c r="A16" s="158" t="s">
        <v>52</v>
      </c>
      <c r="B16" s="159" t="s">
        <v>53</v>
      </c>
      <c r="C16" s="160">
        <f>'S06 06-05 Rek'!F14</f>
        <v>0</v>
      </c>
      <c r="D16" s="110" t="str">
        <f>'S06 06-05 Rek'!A20</f>
        <v>Oborová přirážka</v>
      </c>
      <c r="E16" s="164"/>
      <c r="F16" s="165"/>
      <c r="G16" s="160">
        <f>'S06 06-05 Rek'!I20</f>
        <v>0</v>
      </c>
    </row>
    <row r="17" spans="1:7" ht="15.95" customHeight="1" x14ac:dyDescent="0.2">
      <c r="A17" s="158" t="s">
        <v>54</v>
      </c>
      <c r="B17" s="159" t="s">
        <v>55</v>
      </c>
      <c r="C17" s="160">
        <f>'S06 06-05 Rek'!H14</f>
        <v>0</v>
      </c>
      <c r="D17" s="110" t="str">
        <f>'S06 06-05 Rek'!A21</f>
        <v>Přesun stavebních kapacit</v>
      </c>
      <c r="E17" s="164"/>
      <c r="F17" s="165"/>
      <c r="G17" s="160">
        <f>'S06 06-05 Rek'!I21</f>
        <v>0</v>
      </c>
    </row>
    <row r="18" spans="1:7" ht="15.95" customHeight="1" x14ac:dyDescent="0.2">
      <c r="A18" s="166" t="s">
        <v>56</v>
      </c>
      <c r="B18" s="167" t="s">
        <v>57</v>
      </c>
      <c r="C18" s="160">
        <f>'S06 06-05 Rek'!G14</f>
        <v>0</v>
      </c>
      <c r="D18" s="110" t="str">
        <f>'S06 06-05 Rek'!A22</f>
        <v>Mimostaveništní doprava</v>
      </c>
      <c r="E18" s="164"/>
      <c r="F18" s="165"/>
      <c r="G18" s="160">
        <f>'S06 06-05 Rek'!I22</f>
        <v>0</v>
      </c>
    </row>
    <row r="19" spans="1:7" ht="15.95" customHeight="1" x14ac:dyDescent="0.2">
      <c r="A19" s="168" t="s">
        <v>58</v>
      </c>
      <c r="B19" s="159"/>
      <c r="C19" s="160">
        <f>SUM(C15:C18)</f>
        <v>0</v>
      </c>
      <c r="D19" s="110" t="str">
        <f>'S06 06-05 Rek'!A23</f>
        <v>Zařízení staveniště</v>
      </c>
      <c r="E19" s="164"/>
      <c r="F19" s="165"/>
      <c r="G19" s="160">
        <f>'S06 06-05 Rek'!I23</f>
        <v>0</v>
      </c>
    </row>
    <row r="20" spans="1:7" ht="15.95" customHeight="1" x14ac:dyDescent="0.2">
      <c r="A20" s="168"/>
      <c r="B20" s="159"/>
      <c r="C20" s="160"/>
      <c r="D20" s="110" t="str">
        <f>'S06 06-05 Rek'!A24</f>
        <v>Provoz investora</v>
      </c>
      <c r="E20" s="164"/>
      <c r="F20" s="165"/>
      <c r="G20" s="160">
        <f>'S06 06-05 Rek'!I24</f>
        <v>0</v>
      </c>
    </row>
    <row r="21" spans="1:7" ht="15.95" customHeight="1" x14ac:dyDescent="0.2">
      <c r="A21" s="168" t="s">
        <v>29</v>
      </c>
      <c r="B21" s="159"/>
      <c r="C21" s="160">
        <f>'S06 06-05 Rek'!I14</f>
        <v>0</v>
      </c>
      <c r="D21" s="110" t="str">
        <f>'S06 06-05 Rek'!A25</f>
        <v>Kompletační činnost (IČD)</v>
      </c>
      <c r="E21" s="164"/>
      <c r="F21" s="165"/>
      <c r="G21" s="160">
        <f>'S06 06-05 Rek'!I25</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'S06 06-05 Rek'!H27</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4"/>
  <dimension ref="A1:BE78"/>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2084</v>
      </c>
      <c r="I1" s="213"/>
    </row>
    <row r="2" spans="1:57" ht="13.5" thickBot="1" x14ac:dyDescent="0.25">
      <c r="A2" s="214" t="s">
        <v>76</v>
      </c>
      <c r="B2" s="215"/>
      <c r="C2" s="216" t="s">
        <v>1947</v>
      </c>
      <c r="D2" s="217"/>
      <c r="E2" s="218"/>
      <c r="F2" s="217"/>
      <c r="G2" s="219" t="s">
        <v>2085</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'S06 06-05 Pol'!B7</f>
        <v>3</v>
      </c>
      <c r="B7" s="70" t="str">
        <f>'S06 06-05 Pol'!C7</f>
        <v>Svislé a kompletní konstrukce</v>
      </c>
      <c r="D7" s="231"/>
      <c r="E7" s="334">
        <f>'S06 06-05 Pol'!BA9</f>
        <v>0</v>
      </c>
      <c r="F7" s="335">
        <f>'S06 06-05 Pol'!BB9</f>
        <v>0</v>
      </c>
      <c r="G7" s="335">
        <f>'S06 06-05 Pol'!BC9</f>
        <v>0</v>
      </c>
      <c r="H7" s="335">
        <f>'S06 06-05 Pol'!BD9</f>
        <v>0</v>
      </c>
      <c r="I7" s="336">
        <f>'S06 06-05 Pol'!BE9</f>
        <v>0</v>
      </c>
    </row>
    <row r="8" spans="1:57" s="138" customFormat="1" x14ac:dyDescent="0.2">
      <c r="A8" s="333" t="str">
        <f>'S06 06-05 Pol'!B10</f>
        <v>97</v>
      </c>
      <c r="B8" s="70" t="str">
        <f>'S06 06-05 Pol'!C10</f>
        <v>Prorážení otvorů</v>
      </c>
      <c r="D8" s="231"/>
      <c r="E8" s="334">
        <f>'S06 06-05 Pol'!BA13</f>
        <v>0</v>
      </c>
      <c r="F8" s="335">
        <f>'S06 06-05 Pol'!BB13</f>
        <v>0</v>
      </c>
      <c r="G8" s="335">
        <f>'S06 06-05 Pol'!BC13</f>
        <v>0</v>
      </c>
      <c r="H8" s="335">
        <f>'S06 06-05 Pol'!BD13</f>
        <v>0</v>
      </c>
      <c r="I8" s="336">
        <f>'S06 06-05 Pol'!BE13</f>
        <v>0</v>
      </c>
    </row>
    <row r="9" spans="1:57" s="138" customFormat="1" x14ac:dyDescent="0.2">
      <c r="A9" s="333" t="str">
        <f>'S06 06-05 Pol'!B14</f>
        <v>99</v>
      </c>
      <c r="B9" s="70" t="str">
        <f>'S06 06-05 Pol'!C14</f>
        <v>Staveništní přesun hmot</v>
      </c>
      <c r="D9" s="231"/>
      <c r="E9" s="334">
        <f>'S06 06-05 Pol'!BA16</f>
        <v>0</v>
      </c>
      <c r="F9" s="335">
        <f>'S06 06-05 Pol'!BB16</f>
        <v>0</v>
      </c>
      <c r="G9" s="335">
        <f>'S06 06-05 Pol'!BC16</f>
        <v>0</v>
      </c>
      <c r="H9" s="335">
        <f>'S06 06-05 Pol'!BD16</f>
        <v>0</v>
      </c>
      <c r="I9" s="336">
        <f>'S06 06-05 Pol'!BE16</f>
        <v>0</v>
      </c>
    </row>
    <row r="10" spans="1:57" s="138" customFormat="1" x14ac:dyDescent="0.2">
      <c r="A10" s="333" t="str">
        <f>'S06 06-05 Pol'!B17</f>
        <v>M21</v>
      </c>
      <c r="B10" s="70" t="str">
        <f>'S06 06-05 Pol'!C17</f>
        <v>Elektromontáže</v>
      </c>
      <c r="D10" s="231"/>
      <c r="E10" s="334">
        <f>'S06 06-05 Pol'!BA32</f>
        <v>0</v>
      </c>
      <c r="F10" s="335">
        <f>'S06 06-05 Pol'!BB32</f>
        <v>0</v>
      </c>
      <c r="G10" s="335">
        <f>'S06 06-05 Pol'!BC32</f>
        <v>0</v>
      </c>
      <c r="H10" s="335">
        <f>'S06 06-05 Pol'!BD32</f>
        <v>0</v>
      </c>
      <c r="I10" s="336">
        <f>'S06 06-05 Pol'!BE32</f>
        <v>0</v>
      </c>
    </row>
    <row r="11" spans="1:57" s="138" customFormat="1" x14ac:dyDescent="0.2">
      <c r="A11" s="333" t="str">
        <f>'S06 06-05 Pol'!B33</f>
        <v>M22</v>
      </c>
      <c r="B11" s="70" t="str">
        <f>'S06 06-05 Pol'!C33</f>
        <v>Montáž sdělovací a zabezp. techniky</v>
      </c>
      <c r="D11" s="231"/>
      <c r="E11" s="334">
        <f>'S06 06-05 Pol'!BA44</f>
        <v>0</v>
      </c>
      <c r="F11" s="335">
        <f>'S06 06-05 Pol'!BB44</f>
        <v>0</v>
      </c>
      <c r="G11" s="335">
        <f>'S06 06-05 Pol'!BC44</f>
        <v>0</v>
      </c>
      <c r="H11" s="335">
        <f>'S06 06-05 Pol'!BD44</f>
        <v>0</v>
      </c>
      <c r="I11" s="336">
        <f>'S06 06-05 Pol'!BE44</f>
        <v>0</v>
      </c>
    </row>
    <row r="12" spans="1:57" s="138" customFormat="1" x14ac:dyDescent="0.2">
      <c r="A12" s="333" t="str">
        <f>'S06 06-05 Pol'!B45</f>
        <v>M46</v>
      </c>
      <c r="B12" s="70" t="str">
        <f>'S06 06-05 Pol'!C45</f>
        <v>Zemní práce při montážích</v>
      </c>
      <c r="D12" s="231"/>
      <c r="E12" s="334">
        <f>'S06 06-05 Pol'!BA57</f>
        <v>0</v>
      </c>
      <c r="F12" s="335">
        <f>'S06 06-05 Pol'!BB57</f>
        <v>0</v>
      </c>
      <c r="G12" s="335">
        <f>'S06 06-05 Pol'!BC57</f>
        <v>0</v>
      </c>
      <c r="H12" s="335">
        <f>'S06 06-05 Pol'!BD57</f>
        <v>0</v>
      </c>
      <c r="I12" s="336">
        <f>'S06 06-05 Pol'!BE57</f>
        <v>0</v>
      </c>
    </row>
    <row r="13" spans="1:57" s="138" customFormat="1" ht="13.5" thickBot="1" x14ac:dyDescent="0.25">
      <c r="A13" s="333" t="str">
        <f>'S06 06-05 Pol'!B58</f>
        <v>D96</v>
      </c>
      <c r="B13" s="70" t="str">
        <f>'S06 06-05 Pol'!C58</f>
        <v>Přesuny suti a vybouraných hmot</v>
      </c>
      <c r="D13" s="231"/>
      <c r="E13" s="334">
        <f>'S06 06-05 Pol'!BA63</f>
        <v>0</v>
      </c>
      <c r="F13" s="335">
        <f>'S06 06-05 Pol'!BB63</f>
        <v>0</v>
      </c>
      <c r="G13" s="335">
        <f>'S06 06-05 Pol'!BC63</f>
        <v>0</v>
      </c>
      <c r="H13" s="335">
        <f>'S06 06-05 Pol'!BD63</f>
        <v>0</v>
      </c>
      <c r="I13" s="336">
        <f>'S06 06-05 Pol'!BE63</f>
        <v>0</v>
      </c>
    </row>
    <row r="14" spans="1:57" s="14" customFormat="1" ht="13.5" thickBot="1" x14ac:dyDescent="0.25">
      <c r="A14" s="232"/>
      <c r="B14" s="233" t="s">
        <v>79</v>
      </c>
      <c r="C14" s="233"/>
      <c r="D14" s="234"/>
      <c r="E14" s="235">
        <f>SUM(E7:E13)</f>
        <v>0</v>
      </c>
      <c r="F14" s="236">
        <f>SUM(F7:F13)</f>
        <v>0</v>
      </c>
      <c r="G14" s="236">
        <f>SUM(G7:G13)</f>
        <v>0</v>
      </c>
      <c r="H14" s="236">
        <f>SUM(H7:H13)</f>
        <v>0</v>
      </c>
      <c r="I14" s="237">
        <f>SUM(I7:I13)</f>
        <v>0</v>
      </c>
    </row>
    <row r="15" spans="1:57" x14ac:dyDescent="0.2">
      <c r="A15" s="138"/>
      <c r="B15" s="138"/>
      <c r="C15" s="138"/>
      <c r="D15" s="138"/>
      <c r="E15" s="138"/>
      <c r="F15" s="138"/>
      <c r="G15" s="138"/>
      <c r="H15" s="138"/>
      <c r="I15" s="138"/>
    </row>
    <row r="16" spans="1:57" ht="19.5" customHeight="1" x14ac:dyDescent="0.25">
      <c r="A16" s="223" t="s">
        <v>80</v>
      </c>
      <c r="B16" s="223"/>
      <c r="C16" s="223"/>
      <c r="D16" s="223"/>
      <c r="E16" s="223"/>
      <c r="F16" s="223"/>
      <c r="G16" s="238"/>
      <c r="H16" s="223"/>
      <c r="I16" s="223"/>
      <c r="BA16" s="144"/>
      <c r="BB16" s="144"/>
      <c r="BC16" s="144"/>
      <c r="BD16" s="144"/>
      <c r="BE16" s="144"/>
    </row>
    <row r="17" spans="1:53" ht="13.5" thickBot="1" x14ac:dyDescent="0.25"/>
    <row r="18" spans="1:53" x14ac:dyDescent="0.2">
      <c r="A18" s="176" t="s">
        <v>81</v>
      </c>
      <c r="B18" s="177"/>
      <c r="C18" s="177"/>
      <c r="D18" s="239"/>
      <c r="E18" s="240" t="s">
        <v>82</v>
      </c>
      <c r="F18" s="241" t="s">
        <v>12</v>
      </c>
      <c r="G18" s="242" t="s">
        <v>83</v>
      </c>
      <c r="H18" s="243"/>
      <c r="I18" s="244" t="s">
        <v>82</v>
      </c>
    </row>
    <row r="19" spans="1:53" x14ac:dyDescent="0.2">
      <c r="A19" s="168" t="s">
        <v>145</v>
      </c>
      <c r="B19" s="159"/>
      <c r="C19" s="159"/>
      <c r="D19" s="245"/>
      <c r="E19" s="246"/>
      <c r="F19" s="247"/>
      <c r="G19" s="248">
        <v>0</v>
      </c>
      <c r="H19" s="249"/>
      <c r="I19" s="250">
        <f>E19+F19*G19/100</f>
        <v>0</v>
      </c>
      <c r="BA19" s="1">
        <v>0</v>
      </c>
    </row>
    <row r="20" spans="1:53" x14ac:dyDescent="0.2">
      <c r="A20" s="168" t="s">
        <v>146</v>
      </c>
      <c r="B20" s="159"/>
      <c r="C20" s="159"/>
      <c r="D20" s="245"/>
      <c r="E20" s="246"/>
      <c r="F20" s="247"/>
      <c r="G20" s="248">
        <v>0</v>
      </c>
      <c r="H20" s="249"/>
      <c r="I20" s="250">
        <f>E20+F20*G20/100</f>
        <v>0</v>
      </c>
      <c r="BA20" s="1">
        <v>0</v>
      </c>
    </row>
    <row r="21" spans="1:53" x14ac:dyDescent="0.2">
      <c r="A21" s="168" t="s">
        <v>147</v>
      </c>
      <c r="B21" s="159"/>
      <c r="C21" s="159"/>
      <c r="D21" s="245"/>
      <c r="E21" s="246"/>
      <c r="F21" s="247"/>
      <c r="G21" s="248">
        <v>0</v>
      </c>
      <c r="H21" s="249"/>
      <c r="I21" s="250">
        <f>E21+F21*G21/100</f>
        <v>0</v>
      </c>
      <c r="BA21" s="1">
        <v>0</v>
      </c>
    </row>
    <row r="22" spans="1:53" x14ac:dyDescent="0.2">
      <c r="A22" s="168" t="s">
        <v>148</v>
      </c>
      <c r="B22" s="159"/>
      <c r="C22" s="159"/>
      <c r="D22" s="245"/>
      <c r="E22" s="246"/>
      <c r="F22" s="247"/>
      <c r="G22" s="248">
        <v>0</v>
      </c>
      <c r="H22" s="249"/>
      <c r="I22" s="250">
        <f>E22+F22*G22/100</f>
        <v>0</v>
      </c>
      <c r="BA22" s="1">
        <v>0</v>
      </c>
    </row>
    <row r="23" spans="1:53" x14ac:dyDescent="0.2">
      <c r="A23" s="168" t="s">
        <v>149</v>
      </c>
      <c r="B23" s="159"/>
      <c r="C23" s="159"/>
      <c r="D23" s="245"/>
      <c r="E23" s="246"/>
      <c r="F23" s="247"/>
      <c r="G23" s="248">
        <v>0</v>
      </c>
      <c r="H23" s="249"/>
      <c r="I23" s="250">
        <f>E23+F23*G23/100</f>
        <v>0</v>
      </c>
      <c r="BA23" s="1">
        <v>1</v>
      </c>
    </row>
    <row r="24" spans="1:53" x14ac:dyDescent="0.2">
      <c r="A24" s="168" t="s">
        <v>150</v>
      </c>
      <c r="B24" s="159"/>
      <c r="C24" s="159"/>
      <c r="D24" s="245"/>
      <c r="E24" s="246"/>
      <c r="F24" s="247"/>
      <c r="G24" s="248">
        <v>0</v>
      </c>
      <c r="H24" s="249"/>
      <c r="I24" s="250">
        <f>E24+F24*G24/100</f>
        <v>0</v>
      </c>
      <c r="BA24" s="1">
        <v>1</v>
      </c>
    </row>
    <row r="25" spans="1:53" x14ac:dyDescent="0.2">
      <c r="A25" s="168" t="s">
        <v>151</v>
      </c>
      <c r="B25" s="159"/>
      <c r="C25" s="159"/>
      <c r="D25" s="245"/>
      <c r="E25" s="246"/>
      <c r="F25" s="247"/>
      <c r="G25" s="248">
        <v>0</v>
      </c>
      <c r="H25" s="249"/>
      <c r="I25" s="250">
        <f>E25+F25*G25/100</f>
        <v>0</v>
      </c>
      <c r="BA25" s="1">
        <v>2</v>
      </c>
    </row>
    <row r="26" spans="1:53" x14ac:dyDescent="0.2">
      <c r="A26" s="168" t="s">
        <v>152</v>
      </c>
      <c r="B26" s="159"/>
      <c r="C26" s="159"/>
      <c r="D26" s="245"/>
      <c r="E26" s="246"/>
      <c r="F26" s="247"/>
      <c r="G26" s="248">
        <v>0</v>
      </c>
      <c r="H26" s="249"/>
      <c r="I26" s="250">
        <f>E26+F26*G26/100</f>
        <v>0</v>
      </c>
      <c r="BA26" s="1">
        <v>2</v>
      </c>
    </row>
    <row r="27" spans="1:53" ht="13.5" thickBot="1" x14ac:dyDescent="0.25">
      <c r="A27" s="251"/>
      <c r="B27" s="252" t="s">
        <v>84</v>
      </c>
      <c r="C27" s="253"/>
      <c r="D27" s="254"/>
      <c r="E27" s="255"/>
      <c r="F27" s="256"/>
      <c r="G27" s="256"/>
      <c r="H27" s="257">
        <f>SUM(I19:I26)</f>
        <v>0</v>
      </c>
      <c r="I27" s="258"/>
    </row>
    <row r="29" spans="1:53" x14ac:dyDescent="0.2">
      <c r="B29" s="14"/>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row r="78" spans="6:9" x14ac:dyDescent="0.2">
      <c r="F78" s="259"/>
      <c r="G78" s="260"/>
      <c r="H78" s="260"/>
      <c r="I78" s="54"/>
    </row>
  </sheetData>
  <mergeCells count="4">
    <mergeCell ref="A1:B1"/>
    <mergeCell ref="A2:B2"/>
    <mergeCell ref="G2:I2"/>
    <mergeCell ref="H27:I27"/>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5"/>
  <dimension ref="A1:CB136"/>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'S06 06-05 Rek'!H1</f>
        <v>06-05</v>
      </c>
      <c r="G3" s="269"/>
    </row>
    <row r="4" spans="1:80" ht="13.5" thickBot="1" x14ac:dyDescent="0.25">
      <c r="A4" s="270" t="s">
        <v>76</v>
      </c>
      <c r="B4" s="215"/>
      <c r="C4" s="216" t="s">
        <v>1947</v>
      </c>
      <c r="D4" s="271"/>
      <c r="E4" s="272" t="str">
        <f>'S06 06-05 Rek'!G2</f>
        <v>Oplocení elektroinstalace SO 6</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426</v>
      </c>
      <c r="C7" s="285" t="s">
        <v>790</v>
      </c>
      <c r="D7" s="286"/>
      <c r="E7" s="287"/>
      <c r="F7" s="287"/>
      <c r="G7" s="288"/>
      <c r="H7" s="289"/>
      <c r="I7" s="290"/>
      <c r="J7" s="291"/>
      <c r="K7" s="292"/>
      <c r="O7" s="293">
        <v>1</v>
      </c>
    </row>
    <row r="8" spans="1:80" x14ac:dyDescent="0.2">
      <c r="A8" s="294">
        <v>1</v>
      </c>
      <c r="B8" s="295" t="s">
        <v>2086</v>
      </c>
      <c r="C8" s="296" t="s">
        <v>2087</v>
      </c>
      <c r="D8" s="297" t="s">
        <v>265</v>
      </c>
      <c r="E8" s="298">
        <v>10</v>
      </c>
      <c r="F8" s="298">
        <v>0</v>
      </c>
      <c r="G8" s="299">
        <f>E8*F8</f>
        <v>0</v>
      </c>
      <c r="H8" s="300">
        <v>1.389E-2</v>
      </c>
      <c r="I8" s="301">
        <f>E8*H8</f>
        <v>0.1389</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17"/>
      <c r="B9" s="318" t="s">
        <v>101</v>
      </c>
      <c r="C9" s="319" t="s">
        <v>791</v>
      </c>
      <c r="D9" s="320"/>
      <c r="E9" s="321"/>
      <c r="F9" s="322"/>
      <c r="G9" s="323">
        <f>SUM(G7:G8)</f>
        <v>0</v>
      </c>
      <c r="H9" s="324"/>
      <c r="I9" s="325">
        <f>SUM(I7:I8)</f>
        <v>0.1389</v>
      </c>
      <c r="J9" s="324"/>
      <c r="K9" s="325">
        <f>SUM(K7:K8)</f>
        <v>0</v>
      </c>
      <c r="O9" s="293">
        <v>4</v>
      </c>
      <c r="BA9" s="326">
        <f>SUM(BA7:BA8)</f>
        <v>0</v>
      </c>
      <c r="BB9" s="326">
        <f>SUM(BB7:BB8)</f>
        <v>0</v>
      </c>
      <c r="BC9" s="326">
        <f>SUM(BC7:BC8)</f>
        <v>0</v>
      </c>
      <c r="BD9" s="326">
        <f>SUM(BD7:BD8)</f>
        <v>0</v>
      </c>
      <c r="BE9" s="326">
        <f>SUM(BE7:BE8)</f>
        <v>0</v>
      </c>
    </row>
    <row r="10" spans="1:80" x14ac:dyDescent="0.2">
      <c r="A10" s="283" t="s">
        <v>97</v>
      </c>
      <c r="B10" s="284" t="s">
        <v>292</v>
      </c>
      <c r="C10" s="285" t="s">
        <v>293</v>
      </c>
      <c r="D10" s="286"/>
      <c r="E10" s="287"/>
      <c r="F10" s="287"/>
      <c r="G10" s="288"/>
      <c r="H10" s="289"/>
      <c r="I10" s="290"/>
      <c r="J10" s="291"/>
      <c r="K10" s="292"/>
      <c r="O10" s="293">
        <v>1</v>
      </c>
    </row>
    <row r="11" spans="1:80" x14ac:dyDescent="0.2">
      <c r="A11" s="294">
        <v>2</v>
      </c>
      <c r="B11" s="295" t="s">
        <v>1737</v>
      </c>
      <c r="C11" s="296" t="s">
        <v>1738</v>
      </c>
      <c r="D11" s="297" t="s">
        <v>265</v>
      </c>
      <c r="E11" s="298">
        <v>10</v>
      </c>
      <c r="F11" s="298">
        <v>0</v>
      </c>
      <c r="G11" s="299">
        <f>E11*F11</f>
        <v>0</v>
      </c>
      <c r="H11" s="300">
        <v>0</v>
      </c>
      <c r="I11" s="301">
        <f>E11*H11</f>
        <v>0</v>
      </c>
      <c r="J11" s="300">
        <v>-1E-3</v>
      </c>
      <c r="K11" s="301">
        <f>E11*J11</f>
        <v>-0.01</v>
      </c>
      <c r="O11" s="293">
        <v>2</v>
      </c>
      <c r="AA11" s="262">
        <v>1</v>
      </c>
      <c r="AB11" s="262">
        <v>1</v>
      </c>
      <c r="AC11" s="262">
        <v>1</v>
      </c>
      <c r="AZ11" s="262">
        <v>1</v>
      </c>
      <c r="BA11" s="262">
        <f>IF(AZ11=1,G11,0)</f>
        <v>0</v>
      </c>
      <c r="BB11" s="262">
        <f>IF(AZ11=2,G11,0)</f>
        <v>0</v>
      </c>
      <c r="BC11" s="262">
        <f>IF(AZ11=3,G11,0)</f>
        <v>0</v>
      </c>
      <c r="BD11" s="262">
        <f>IF(AZ11=4,G11,0)</f>
        <v>0</v>
      </c>
      <c r="BE11" s="262">
        <f>IF(AZ11=5,G11,0)</f>
        <v>0</v>
      </c>
      <c r="CA11" s="293">
        <v>1</v>
      </c>
      <c r="CB11" s="293">
        <v>1</v>
      </c>
    </row>
    <row r="12" spans="1:80" x14ac:dyDescent="0.2">
      <c r="A12" s="302"/>
      <c r="B12" s="309"/>
      <c r="C12" s="310" t="s">
        <v>367</v>
      </c>
      <c r="D12" s="311"/>
      <c r="E12" s="312">
        <v>10</v>
      </c>
      <c r="F12" s="313"/>
      <c r="G12" s="314"/>
      <c r="H12" s="315"/>
      <c r="I12" s="307"/>
      <c r="J12" s="316"/>
      <c r="K12" s="307"/>
      <c r="M12" s="308">
        <v>10</v>
      </c>
      <c r="O12" s="293"/>
    </row>
    <row r="13" spans="1:80" x14ac:dyDescent="0.2">
      <c r="A13" s="317"/>
      <c r="B13" s="318" t="s">
        <v>101</v>
      </c>
      <c r="C13" s="319" t="s">
        <v>294</v>
      </c>
      <c r="D13" s="320"/>
      <c r="E13" s="321"/>
      <c r="F13" s="322"/>
      <c r="G13" s="323">
        <f>SUM(G10:G12)</f>
        <v>0</v>
      </c>
      <c r="H13" s="324"/>
      <c r="I13" s="325">
        <f>SUM(I10:I12)</f>
        <v>0</v>
      </c>
      <c r="J13" s="324"/>
      <c r="K13" s="325">
        <f>SUM(K10:K12)</f>
        <v>-0.01</v>
      </c>
      <c r="O13" s="293">
        <v>4</v>
      </c>
      <c r="BA13" s="326">
        <f>SUM(BA10:BA12)</f>
        <v>0</v>
      </c>
      <c r="BB13" s="326">
        <f>SUM(BB10:BB12)</f>
        <v>0</v>
      </c>
      <c r="BC13" s="326">
        <f>SUM(BC10:BC12)</f>
        <v>0</v>
      </c>
      <c r="BD13" s="326">
        <f>SUM(BD10:BD12)</f>
        <v>0</v>
      </c>
      <c r="BE13" s="326">
        <f>SUM(BE10:BE12)</f>
        <v>0</v>
      </c>
    </row>
    <row r="14" spans="1:80" x14ac:dyDescent="0.2">
      <c r="A14" s="283" t="s">
        <v>97</v>
      </c>
      <c r="B14" s="284" t="s">
        <v>222</v>
      </c>
      <c r="C14" s="285" t="s">
        <v>223</v>
      </c>
      <c r="D14" s="286"/>
      <c r="E14" s="287"/>
      <c r="F14" s="287"/>
      <c r="G14" s="288"/>
      <c r="H14" s="289"/>
      <c r="I14" s="290"/>
      <c r="J14" s="291"/>
      <c r="K14" s="292"/>
      <c r="O14" s="293">
        <v>1</v>
      </c>
    </row>
    <row r="15" spans="1:80" x14ac:dyDescent="0.2">
      <c r="A15" s="294">
        <v>3</v>
      </c>
      <c r="B15" s="295" t="s">
        <v>225</v>
      </c>
      <c r="C15" s="296" t="s">
        <v>226</v>
      </c>
      <c r="D15" s="297" t="s">
        <v>227</v>
      </c>
      <c r="E15" s="298">
        <v>0.1389</v>
      </c>
      <c r="F15" s="298">
        <v>0</v>
      </c>
      <c r="G15" s="299">
        <f>E15*F15</f>
        <v>0</v>
      </c>
      <c r="H15" s="300">
        <v>0</v>
      </c>
      <c r="I15" s="301">
        <f>E15*H15</f>
        <v>0</v>
      </c>
      <c r="J15" s="300"/>
      <c r="K15" s="301">
        <f>E15*J15</f>
        <v>0</v>
      </c>
      <c r="O15" s="293">
        <v>2</v>
      </c>
      <c r="AA15" s="262">
        <v>7</v>
      </c>
      <c r="AB15" s="262">
        <v>1</v>
      </c>
      <c r="AC15" s="262">
        <v>2</v>
      </c>
      <c r="AZ15" s="262">
        <v>1</v>
      </c>
      <c r="BA15" s="262">
        <f>IF(AZ15=1,G15,0)</f>
        <v>0</v>
      </c>
      <c r="BB15" s="262">
        <f>IF(AZ15=2,G15,0)</f>
        <v>0</v>
      </c>
      <c r="BC15" s="262">
        <f>IF(AZ15=3,G15,0)</f>
        <v>0</v>
      </c>
      <c r="BD15" s="262">
        <f>IF(AZ15=4,G15,0)</f>
        <v>0</v>
      </c>
      <c r="BE15" s="262">
        <f>IF(AZ15=5,G15,0)</f>
        <v>0</v>
      </c>
      <c r="CA15" s="293">
        <v>7</v>
      </c>
      <c r="CB15" s="293">
        <v>1</v>
      </c>
    </row>
    <row r="16" spans="1:80" x14ac:dyDescent="0.2">
      <c r="A16" s="317"/>
      <c r="B16" s="318" t="s">
        <v>101</v>
      </c>
      <c r="C16" s="319" t="s">
        <v>224</v>
      </c>
      <c r="D16" s="320"/>
      <c r="E16" s="321"/>
      <c r="F16" s="322"/>
      <c r="G16" s="323">
        <f>SUM(G14:G15)</f>
        <v>0</v>
      </c>
      <c r="H16" s="324"/>
      <c r="I16" s="325">
        <f>SUM(I14:I15)</f>
        <v>0</v>
      </c>
      <c r="J16" s="324"/>
      <c r="K16" s="325">
        <f>SUM(K14:K15)</f>
        <v>0</v>
      </c>
      <c r="O16" s="293">
        <v>4</v>
      </c>
      <c r="BA16" s="326">
        <f>SUM(BA14:BA15)</f>
        <v>0</v>
      </c>
      <c r="BB16" s="326">
        <f>SUM(BB14:BB15)</f>
        <v>0</v>
      </c>
      <c r="BC16" s="326">
        <f>SUM(BC14:BC15)</f>
        <v>0</v>
      </c>
      <c r="BD16" s="326">
        <f>SUM(BD14:BD15)</f>
        <v>0</v>
      </c>
      <c r="BE16" s="326">
        <f>SUM(BE14:BE15)</f>
        <v>0</v>
      </c>
    </row>
    <row r="17" spans="1:80" x14ac:dyDescent="0.2">
      <c r="A17" s="283" t="s">
        <v>97</v>
      </c>
      <c r="B17" s="284" t="s">
        <v>299</v>
      </c>
      <c r="C17" s="285" t="s">
        <v>300</v>
      </c>
      <c r="D17" s="286"/>
      <c r="E17" s="287"/>
      <c r="F17" s="287"/>
      <c r="G17" s="288"/>
      <c r="H17" s="289"/>
      <c r="I17" s="290"/>
      <c r="J17" s="291"/>
      <c r="K17" s="292"/>
      <c r="O17" s="293">
        <v>1</v>
      </c>
    </row>
    <row r="18" spans="1:80" x14ac:dyDescent="0.2">
      <c r="A18" s="294">
        <v>4</v>
      </c>
      <c r="B18" s="295" t="s">
        <v>574</v>
      </c>
      <c r="C18" s="296" t="s">
        <v>575</v>
      </c>
      <c r="D18" s="297" t="s">
        <v>202</v>
      </c>
      <c r="E18" s="298">
        <v>40</v>
      </c>
      <c r="F18" s="298">
        <v>0</v>
      </c>
      <c r="G18" s="299">
        <f>E18*F18</f>
        <v>0</v>
      </c>
      <c r="H18" s="300">
        <v>2.5000000000000001E-4</v>
      </c>
      <c r="I18" s="301">
        <f>E18*H18</f>
        <v>0.01</v>
      </c>
      <c r="J18" s="300">
        <v>0</v>
      </c>
      <c r="K18" s="301">
        <f>E18*J18</f>
        <v>0</v>
      </c>
      <c r="O18" s="293">
        <v>2</v>
      </c>
      <c r="AA18" s="262">
        <v>1</v>
      </c>
      <c r="AB18" s="262">
        <v>9</v>
      </c>
      <c r="AC18" s="262">
        <v>9</v>
      </c>
      <c r="AZ18" s="262">
        <v>4</v>
      </c>
      <c r="BA18" s="262">
        <f>IF(AZ18=1,G18,0)</f>
        <v>0</v>
      </c>
      <c r="BB18" s="262">
        <f>IF(AZ18=2,G18,0)</f>
        <v>0</v>
      </c>
      <c r="BC18" s="262">
        <f>IF(AZ18=3,G18,0)</f>
        <v>0</v>
      </c>
      <c r="BD18" s="262">
        <f>IF(AZ18=4,G18,0)</f>
        <v>0</v>
      </c>
      <c r="BE18" s="262">
        <f>IF(AZ18=5,G18,0)</f>
        <v>0</v>
      </c>
      <c r="CA18" s="293">
        <v>1</v>
      </c>
      <c r="CB18" s="293">
        <v>9</v>
      </c>
    </row>
    <row r="19" spans="1:80" x14ac:dyDescent="0.2">
      <c r="A19" s="302"/>
      <c r="B19" s="303"/>
      <c r="C19" s="304" t="s">
        <v>2088</v>
      </c>
      <c r="D19" s="305"/>
      <c r="E19" s="305"/>
      <c r="F19" s="305"/>
      <c r="G19" s="306"/>
      <c r="I19" s="307"/>
      <c r="K19" s="307"/>
      <c r="L19" s="308" t="s">
        <v>2088</v>
      </c>
      <c r="O19" s="293">
        <v>3</v>
      </c>
    </row>
    <row r="20" spans="1:80" x14ac:dyDescent="0.2">
      <c r="A20" s="302"/>
      <c r="B20" s="309"/>
      <c r="C20" s="310" t="s">
        <v>2089</v>
      </c>
      <c r="D20" s="311"/>
      <c r="E20" s="312">
        <v>40</v>
      </c>
      <c r="F20" s="313"/>
      <c r="G20" s="314"/>
      <c r="H20" s="315"/>
      <c r="I20" s="307"/>
      <c r="J20" s="316"/>
      <c r="K20" s="307"/>
      <c r="M20" s="308" t="s">
        <v>2089</v>
      </c>
      <c r="O20" s="293"/>
    </row>
    <row r="21" spans="1:80" x14ac:dyDescent="0.2">
      <c r="A21" s="294">
        <v>5</v>
      </c>
      <c r="B21" s="295" t="s">
        <v>1744</v>
      </c>
      <c r="C21" s="296" t="s">
        <v>1745</v>
      </c>
      <c r="D21" s="297" t="s">
        <v>265</v>
      </c>
      <c r="E21" s="298">
        <v>9</v>
      </c>
      <c r="F21" s="298">
        <v>0</v>
      </c>
      <c r="G21" s="299">
        <f>E21*F21</f>
        <v>0</v>
      </c>
      <c r="H21" s="300">
        <v>0</v>
      </c>
      <c r="I21" s="301">
        <f>E21*H21</f>
        <v>0</v>
      </c>
      <c r="J21" s="300">
        <v>0</v>
      </c>
      <c r="K21" s="301">
        <f>E21*J21</f>
        <v>0</v>
      </c>
      <c r="O21" s="293">
        <v>2</v>
      </c>
      <c r="AA21" s="262">
        <v>1</v>
      </c>
      <c r="AB21" s="262">
        <v>9</v>
      </c>
      <c r="AC21" s="262">
        <v>9</v>
      </c>
      <c r="AZ21" s="262">
        <v>4</v>
      </c>
      <c r="BA21" s="262">
        <f>IF(AZ21=1,G21,0)</f>
        <v>0</v>
      </c>
      <c r="BB21" s="262">
        <f>IF(AZ21=2,G21,0)</f>
        <v>0</v>
      </c>
      <c r="BC21" s="262">
        <f>IF(AZ21=3,G21,0)</f>
        <v>0</v>
      </c>
      <c r="BD21" s="262">
        <f>IF(AZ21=4,G21,0)</f>
        <v>0</v>
      </c>
      <c r="BE21" s="262">
        <f>IF(AZ21=5,G21,0)</f>
        <v>0</v>
      </c>
      <c r="CA21" s="293">
        <v>1</v>
      </c>
      <c r="CB21" s="293">
        <v>9</v>
      </c>
    </row>
    <row r="22" spans="1:80" x14ac:dyDescent="0.2">
      <c r="A22" s="302"/>
      <c r="B22" s="303"/>
      <c r="C22" s="304" t="s">
        <v>1746</v>
      </c>
      <c r="D22" s="305"/>
      <c r="E22" s="305"/>
      <c r="F22" s="305"/>
      <c r="G22" s="306"/>
      <c r="I22" s="307"/>
      <c r="K22" s="307"/>
      <c r="L22" s="308" t="s">
        <v>1746</v>
      </c>
      <c r="O22" s="293">
        <v>3</v>
      </c>
    </row>
    <row r="23" spans="1:80" x14ac:dyDescent="0.2">
      <c r="A23" s="302"/>
      <c r="B23" s="309"/>
      <c r="C23" s="310" t="s">
        <v>2090</v>
      </c>
      <c r="D23" s="311"/>
      <c r="E23" s="312">
        <v>9</v>
      </c>
      <c r="F23" s="313"/>
      <c r="G23" s="314"/>
      <c r="H23" s="315"/>
      <c r="I23" s="307"/>
      <c r="J23" s="316"/>
      <c r="K23" s="307"/>
      <c r="M23" s="308" t="s">
        <v>2090</v>
      </c>
      <c r="O23" s="293"/>
    </row>
    <row r="24" spans="1:80" ht="22.5" x14ac:dyDescent="0.2">
      <c r="A24" s="294">
        <v>6</v>
      </c>
      <c r="B24" s="295" t="s">
        <v>587</v>
      </c>
      <c r="C24" s="296" t="s">
        <v>588</v>
      </c>
      <c r="D24" s="297" t="s">
        <v>202</v>
      </c>
      <c r="E24" s="298">
        <v>300</v>
      </c>
      <c r="F24" s="298">
        <v>0</v>
      </c>
      <c r="G24" s="299">
        <f>E24*F24</f>
        <v>0</v>
      </c>
      <c r="H24" s="300">
        <v>2.1000000000000001E-4</v>
      </c>
      <c r="I24" s="301">
        <f>E24*H24</f>
        <v>6.3E-2</v>
      </c>
      <c r="J24" s="300">
        <v>0</v>
      </c>
      <c r="K24" s="301">
        <f>E24*J24</f>
        <v>0</v>
      </c>
      <c r="O24" s="293">
        <v>2</v>
      </c>
      <c r="AA24" s="262">
        <v>1</v>
      </c>
      <c r="AB24" s="262">
        <v>9</v>
      </c>
      <c r="AC24" s="262">
        <v>9</v>
      </c>
      <c r="AZ24" s="262">
        <v>4</v>
      </c>
      <c r="BA24" s="262">
        <f>IF(AZ24=1,G24,0)</f>
        <v>0</v>
      </c>
      <c r="BB24" s="262">
        <f>IF(AZ24=2,G24,0)</f>
        <v>0</v>
      </c>
      <c r="BC24" s="262">
        <f>IF(AZ24=3,G24,0)</f>
        <v>0</v>
      </c>
      <c r="BD24" s="262">
        <f>IF(AZ24=4,G24,0)</f>
        <v>0</v>
      </c>
      <c r="BE24" s="262">
        <f>IF(AZ24=5,G24,0)</f>
        <v>0</v>
      </c>
      <c r="CA24" s="293">
        <v>1</v>
      </c>
      <c r="CB24" s="293">
        <v>9</v>
      </c>
    </row>
    <row r="25" spans="1:80" x14ac:dyDescent="0.2">
      <c r="A25" s="302"/>
      <c r="B25" s="309"/>
      <c r="C25" s="310" t="s">
        <v>2091</v>
      </c>
      <c r="D25" s="311"/>
      <c r="E25" s="312">
        <v>300</v>
      </c>
      <c r="F25" s="313"/>
      <c r="G25" s="314"/>
      <c r="H25" s="315"/>
      <c r="I25" s="307"/>
      <c r="J25" s="316"/>
      <c r="K25" s="307"/>
      <c r="M25" s="308" t="s">
        <v>2091</v>
      </c>
      <c r="O25" s="293"/>
    </row>
    <row r="26" spans="1:80" x14ac:dyDescent="0.2">
      <c r="A26" s="294">
        <v>7</v>
      </c>
      <c r="B26" s="295" t="s">
        <v>2092</v>
      </c>
      <c r="C26" s="296" t="s">
        <v>1824</v>
      </c>
      <c r="D26" s="297" t="s">
        <v>265</v>
      </c>
      <c r="E26" s="298">
        <v>1</v>
      </c>
      <c r="F26" s="298">
        <v>0</v>
      </c>
      <c r="G26" s="299">
        <f>E26*F26</f>
        <v>0</v>
      </c>
      <c r="H26" s="300">
        <v>3.3000000000000002E-2</v>
      </c>
      <c r="I26" s="301">
        <f>E26*H26</f>
        <v>3.3000000000000002E-2</v>
      </c>
      <c r="J26" s="300">
        <v>0</v>
      </c>
      <c r="K26" s="301">
        <f>E26*J26</f>
        <v>0</v>
      </c>
      <c r="O26" s="293">
        <v>2</v>
      </c>
      <c r="AA26" s="262">
        <v>1</v>
      </c>
      <c r="AB26" s="262">
        <v>0</v>
      </c>
      <c r="AC26" s="262">
        <v>0</v>
      </c>
      <c r="AZ26" s="262">
        <v>4</v>
      </c>
      <c r="BA26" s="262">
        <f>IF(AZ26=1,G26,0)</f>
        <v>0</v>
      </c>
      <c r="BB26" s="262">
        <f>IF(AZ26=2,G26,0)</f>
        <v>0</v>
      </c>
      <c r="BC26" s="262">
        <f>IF(AZ26=3,G26,0)</f>
        <v>0</v>
      </c>
      <c r="BD26" s="262">
        <f>IF(AZ26=4,G26,0)</f>
        <v>0</v>
      </c>
      <c r="BE26" s="262">
        <f>IF(AZ26=5,G26,0)</f>
        <v>0</v>
      </c>
      <c r="CA26" s="293">
        <v>1</v>
      </c>
      <c r="CB26" s="293">
        <v>0</v>
      </c>
    </row>
    <row r="27" spans="1:80" x14ac:dyDescent="0.2">
      <c r="A27" s="302"/>
      <c r="B27" s="303"/>
      <c r="C27" s="304" t="s">
        <v>2093</v>
      </c>
      <c r="D27" s="305"/>
      <c r="E27" s="305"/>
      <c r="F27" s="305"/>
      <c r="G27" s="306"/>
      <c r="I27" s="307"/>
      <c r="K27" s="307"/>
      <c r="L27" s="308" t="s">
        <v>2093</v>
      </c>
      <c r="O27" s="293">
        <v>3</v>
      </c>
    </row>
    <row r="28" spans="1:80" x14ac:dyDescent="0.2">
      <c r="A28" s="302"/>
      <c r="B28" s="309"/>
      <c r="C28" s="310" t="s">
        <v>98</v>
      </c>
      <c r="D28" s="311"/>
      <c r="E28" s="312">
        <v>1</v>
      </c>
      <c r="F28" s="313"/>
      <c r="G28" s="314"/>
      <c r="H28" s="315"/>
      <c r="I28" s="307"/>
      <c r="J28" s="316"/>
      <c r="K28" s="307"/>
      <c r="M28" s="308">
        <v>1</v>
      </c>
      <c r="O28" s="293"/>
    </row>
    <row r="29" spans="1:80" x14ac:dyDescent="0.2">
      <c r="A29" s="294">
        <v>8</v>
      </c>
      <c r="B29" s="295" t="s">
        <v>1857</v>
      </c>
      <c r="C29" s="296" t="s">
        <v>1858</v>
      </c>
      <c r="D29" s="297" t="s">
        <v>265</v>
      </c>
      <c r="E29" s="298">
        <v>3</v>
      </c>
      <c r="F29" s="298">
        <v>0</v>
      </c>
      <c r="G29" s="299">
        <f>E29*F29</f>
        <v>0</v>
      </c>
      <c r="H29" s="300">
        <v>1.4999999999999999E-4</v>
      </c>
      <c r="I29" s="301">
        <f>E29*H29</f>
        <v>4.4999999999999999E-4</v>
      </c>
      <c r="J29" s="300"/>
      <c r="K29" s="301">
        <f>E29*J29</f>
        <v>0</v>
      </c>
      <c r="O29" s="293">
        <v>2</v>
      </c>
      <c r="AA29" s="262">
        <v>3</v>
      </c>
      <c r="AB29" s="262">
        <v>9</v>
      </c>
      <c r="AC29" s="262">
        <v>35822111</v>
      </c>
      <c r="AZ29" s="262">
        <v>3</v>
      </c>
      <c r="BA29" s="262">
        <f>IF(AZ29=1,G29,0)</f>
        <v>0</v>
      </c>
      <c r="BB29" s="262">
        <f>IF(AZ29=2,G29,0)</f>
        <v>0</v>
      </c>
      <c r="BC29" s="262">
        <f>IF(AZ29=3,G29,0)</f>
        <v>0</v>
      </c>
      <c r="BD29" s="262">
        <f>IF(AZ29=4,G29,0)</f>
        <v>0</v>
      </c>
      <c r="BE29" s="262">
        <f>IF(AZ29=5,G29,0)</f>
        <v>0</v>
      </c>
      <c r="CA29" s="293">
        <v>3</v>
      </c>
      <c r="CB29" s="293">
        <v>9</v>
      </c>
    </row>
    <row r="30" spans="1:80" x14ac:dyDescent="0.2">
      <c r="A30" s="302"/>
      <c r="B30" s="303"/>
      <c r="C30" s="304" t="s">
        <v>2094</v>
      </c>
      <c r="D30" s="305"/>
      <c r="E30" s="305"/>
      <c r="F30" s="305"/>
      <c r="G30" s="306"/>
      <c r="I30" s="307"/>
      <c r="K30" s="307"/>
      <c r="L30" s="308" t="s">
        <v>2094</v>
      </c>
      <c r="O30" s="293">
        <v>3</v>
      </c>
    </row>
    <row r="31" spans="1:80" x14ac:dyDescent="0.2">
      <c r="A31" s="302"/>
      <c r="B31" s="309"/>
      <c r="C31" s="310" t="s">
        <v>426</v>
      </c>
      <c r="D31" s="311"/>
      <c r="E31" s="312">
        <v>3</v>
      </c>
      <c r="F31" s="313"/>
      <c r="G31" s="314"/>
      <c r="H31" s="315"/>
      <c r="I31" s="307"/>
      <c r="J31" s="316"/>
      <c r="K31" s="307"/>
      <c r="M31" s="308">
        <v>3</v>
      </c>
      <c r="O31" s="293"/>
    </row>
    <row r="32" spans="1:80" x14ac:dyDescent="0.2">
      <c r="A32" s="317"/>
      <c r="B32" s="318" t="s">
        <v>101</v>
      </c>
      <c r="C32" s="319" t="s">
        <v>301</v>
      </c>
      <c r="D32" s="320"/>
      <c r="E32" s="321"/>
      <c r="F32" s="322"/>
      <c r="G32" s="323">
        <f>SUM(G17:G31)</f>
        <v>0</v>
      </c>
      <c r="H32" s="324"/>
      <c r="I32" s="325">
        <f>SUM(I17:I31)</f>
        <v>0.10645</v>
      </c>
      <c r="J32" s="324"/>
      <c r="K32" s="325">
        <f>SUM(K17:K31)</f>
        <v>0</v>
      </c>
      <c r="O32" s="293">
        <v>4</v>
      </c>
      <c r="BA32" s="326">
        <f>SUM(BA17:BA31)</f>
        <v>0</v>
      </c>
      <c r="BB32" s="326">
        <f>SUM(BB17:BB31)</f>
        <v>0</v>
      </c>
      <c r="BC32" s="326">
        <f>SUM(BC17:BC31)</f>
        <v>0</v>
      </c>
      <c r="BD32" s="326">
        <f>SUM(BD17:BD31)</f>
        <v>0</v>
      </c>
      <c r="BE32" s="326">
        <f>SUM(BE17:BE31)</f>
        <v>0</v>
      </c>
    </row>
    <row r="33" spans="1:80" x14ac:dyDescent="0.2">
      <c r="A33" s="283" t="s">
        <v>97</v>
      </c>
      <c r="B33" s="284" t="s">
        <v>1267</v>
      </c>
      <c r="C33" s="285" t="s">
        <v>1268</v>
      </c>
      <c r="D33" s="286"/>
      <c r="E33" s="287"/>
      <c r="F33" s="287"/>
      <c r="G33" s="288"/>
      <c r="H33" s="289"/>
      <c r="I33" s="290"/>
      <c r="J33" s="291"/>
      <c r="K33" s="292"/>
      <c r="O33" s="293">
        <v>1</v>
      </c>
    </row>
    <row r="34" spans="1:80" x14ac:dyDescent="0.2">
      <c r="A34" s="294">
        <v>9</v>
      </c>
      <c r="B34" s="295" t="s">
        <v>1831</v>
      </c>
      <c r="C34" s="296" t="s">
        <v>1832</v>
      </c>
      <c r="D34" s="297" t="s">
        <v>202</v>
      </c>
      <c r="E34" s="298">
        <v>80</v>
      </c>
      <c r="F34" s="298">
        <v>0</v>
      </c>
      <c r="G34" s="299">
        <f>E34*F34</f>
        <v>0</v>
      </c>
      <c r="H34" s="300">
        <v>0</v>
      </c>
      <c r="I34" s="301">
        <f>E34*H34</f>
        <v>0</v>
      </c>
      <c r="J34" s="300">
        <v>0</v>
      </c>
      <c r="K34" s="301">
        <f>E34*J34</f>
        <v>0</v>
      </c>
      <c r="O34" s="293">
        <v>2</v>
      </c>
      <c r="AA34" s="262">
        <v>1</v>
      </c>
      <c r="AB34" s="262">
        <v>9</v>
      </c>
      <c r="AC34" s="262">
        <v>9</v>
      </c>
      <c r="AZ34" s="262">
        <v>4</v>
      </c>
      <c r="BA34" s="262">
        <f>IF(AZ34=1,G34,0)</f>
        <v>0</v>
      </c>
      <c r="BB34" s="262">
        <f>IF(AZ34=2,G34,0)</f>
        <v>0</v>
      </c>
      <c r="BC34" s="262">
        <f>IF(AZ34=3,G34,0)</f>
        <v>0</v>
      </c>
      <c r="BD34" s="262">
        <f>IF(AZ34=4,G34,0)</f>
        <v>0</v>
      </c>
      <c r="BE34" s="262">
        <f>IF(AZ34=5,G34,0)</f>
        <v>0</v>
      </c>
      <c r="CA34" s="293">
        <v>1</v>
      </c>
      <c r="CB34" s="293">
        <v>9</v>
      </c>
    </row>
    <row r="35" spans="1:80" x14ac:dyDescent="0.2">
      <c r="A35" s="302"/>
      <c r="B35" s="309"/>
      <c r="C35" s="310" t="s">
        <v>2095</v>
      </c>
      <c r="D35" s="311"/>
      <c r="E35" s="312">
        <v>80</v>
      </c>
      <c r="F35" s="313"/>
      <c r="G35" s="314"/>
      <c r="H35" s="315"/>
      <c r="I35" s="307"/>
      <c r="J35" s="316"/>
      <c r="K35" s="307"/>
      <c r="M35" s="308">
        <v>80</v>
      </c>
      <c r="O35" s="293"/>
    </row>
    <row r="36" spans="1:80" x14ac:dyDescent="0.2">
      <c r="A36" s="294">
        <v>10</v>
      </c>
      <c r="B36" s="295" t="s">
        <v>2096</v>
      </c>
      <c r="C36" s="296" t="s">
        <v>2097</v>
      </c>
      <c r="D36" s="297" t="s">
        <v>202</v>
      </c>
      <c r="E36" s="298">
        <v>80</v>
      </c>
      <c r="F36" s="298">
        <v>0</v>
      </c>
      <c r="G36" s="299">
        <f>E36*F36</f>
        <v>0</v>
      </c>
      <c r="H36" s="300">
        <v>0</v>
      </c>
      <c r="I36" s="301">
        <f>E36*H36</f>
        <v>0</v>
      </c>
      <c r="J36" s="300">
        <v>0</v>
      </c>
      <c r="K36" s="301">
        <f>E36*J36</f>
        <v>0</v>
      </c>
      <c r="O36" s="293">
        <v>2</v>
      </c>
      <c r="AA36" s="262">
        <v>1</v>
      </c>
      <c r="AB36" s="262">
        <v>9</v>
      </c>
      <c r="AC36" s="262">
        <v>9</v>
      </c>
      <c r="AZ36" s="262">
        <v>4</v>
      </c>
      <c r="BA36" s="262">
        <f>IF(AZ36=1,G36,0)</f>
        <v>0</v>
      </c>
      <c r="BB36" s="262">
        <f>IF(AZ36=2,G36,0)</f>
        <v>0</v>
      </c>
      <c r="BC36" s="262">
        <f>IF(AZ36=3,G36,0)</f>
        <v>0</v>
      </c>
      <c r="BD36" s="262">
        <f>IF(AZ36=4,G36,0)</f>
        <v>0</v>
      </c>
      <c r="BE36" s="262">
        <f>IF(AZ36=5,G36,0)</f>
        <v>0</v>
      </c>
      <c r="CA36" s="293">
        <v>1</v>
      </c>
      <c r="CB36" s="293">
        <v>9</v>
      </c>
    </row>
    <row r="37" spans="1:80" x14ac:dyDescent="0.2">
      <c r="A37" s="302"/>
      <c r="B37" s="309"/>
      <c r="C37" s="310" t="s">
        <v>2095</v>
      </c>
      <c r="D37" s="311"/>
      <c r="E37" s="312">
        <v>80</v>
      </c>
      <c r="F37" s="313"/>
      <c r="G37" s="314"/>
      <c r="H37" s="315"/>
      <c r="I37" s="307"/>
      <c r="J37" s="316"/>
      <c r="K37" s="307"/>
      <c r="M37" s="308">
        <v>80</v>
      </c>
      <c r="O37" s="293"/>
    </row>
    <row r="38" spans="1:80" x14ac:dyDescent="0.2">
      <c r="A38" s="294">
        <v>11</v>
      </c>
      <c r="B38" s="295" t="s">
        <v>1888</v>
      </c>
      <c r="C38" s="296" t="s">
        <v>1889</v>
      </c>
      <c r="D38" s="297" t="s">
        <v>202</v>
      </c>
      <c r="E38" s="298">
        <v>300</v>
      </c>
      <c r="F38" s="298">
        <v>0</v>
      </c>
      <c r="G38" s="299">
        <f>E38*F38</f>
        <v>0</v>
      </c>
      <c r="H38" s="300">
        <v>0</v>
      </c>
      <c r="I38" s="301">
        <f>E38*H38</f>
        <v>0</v>
      </c>
      <c r="J38" s="300">
        <v>0</v>
      </c>
      <c r="K38" s="301">
        <f>E38*J38</f>
        <v>0</v>
      </c>
      <c r="O38" s="293">
        <v>2</v>
      </c>
      <c r="AA38" s="262">
        <v>1</v>
      </c>
      <c r="AB38" s="262">
        <v>9</v>
      </c>
      <c r="AC38" s="262">
        <v>9</v>
      </c>
      <c r="AZ38" s="262">
        <v>4</v>
      </c>
      <c r="BA38" s="262">
        <f>IF(AZ38=1,G38,0)</f>
        <v>0</v>
      </c>
      <c r="BB38" s="262">
        <f>IF(AZ38=2,G38,0)</f>
        <v>0</v>
      </c>
      <c r="BC38" s="262">
        <f>IF(AZ38=3,G38,0)</f>
        <v>0</v>
      </c>
      <c r="BD38" s="262">
        <f>IF(AZ38=4,G38,0)</f>
        <v>0</v>
      </c>
      <c r="BE38" s="262">
        <f>IF(AZ38=5,G38,0)</f>
        <v>0</v>
      </c>
      <c r="CA38" s="293">
        <v>1</v>
      </c>
      <c r="CB38" s="293">
        <v>9</v>
      </c>
    </row>
    <row r="39" spans="1:80" x14ac:dyDescent="0.2">
      <c r="A39" s="302"/>
      <c r="B39" s="309"/>
      <c r="C39" s="310" t="s">
        <v>2091</v>
      </c>
      <c r="D39" s="311"/>
      <c r="E39" s="312">
        <v>300</v>
      </c>
      <c r="F39" s="313"/>
      <c r="G39" s="314"/>
      <c r="H39" s="315"/>
      <c r="I39" s="307"/>
      <c r="J39" s="316"/>
      <c r="K39" s="307"/>
      <c r="M39" s="308" t="s">
        <v>2091</v>
      </c>
      <c r="O39" s="293"/>
    </row>
    <row r="40" spans="1:80" x14ac:dyDescent="0.2">
      <c r="A40" s="294">
        <v>12</v>
      </c>
      <c r="B40" s="295" t="s">
        <v>2098</v>
      </c>
      <c r="C40" s="296" t="s">
        <v>2099</v>
      </c>
      <c r="D40" s="297" t="s">
        <v>202</v>
      </c>
      <c r="E40" s="298">
        <v>300</v>
      </c>
      <c r="F40" s="298">
        <v>0</v>
      </c>
      <c r="G40" s="299">
        <f>E40*F40</f>
        <v>0</v>
      </c>
      <c r="H40" s="300">
        <v>4.0000000000000003E-5</v>
      </c>
      <c r="I40" s="301">
        <f>E40*H40</f>
        <v>1.2E-2</v>
      </c>
      <c r="J40" s="300"/>
      <c r="K40" s="301">
        <f>E40*J40</f>
        <v>0</v>
      </c>
      <c r="O40" s="293">
        <v>2</v>
      </c>
      <c r="AA40" s="262">
        <v>3</v>
      </c>
      <c r="AB40" s="262">
        <v>9</v>
      </c>
      <c r="AC40" s="262">
        <v>34121048</v>
      </c>
      <c r="AZ40" s="262">
        <v>3</v>
      </c>
      <c r="BA40" s="262">
        <f>IF(AZ40=1,G40,0)</f>
        <v>0</v>
      </c>
      <c r="BB40" s="262">
        <f>IF(AZ40=2,G40,0)</f>
        <v>0</v>
      </c>
      <c r="BC40" s="262">
        <f>IF(AZ40=3,G40,0)</f>
        <v>0</v>
      </c>
      <c r="BD40" s="262">
        <f>IF(AZ40=4,G40,0)</f>
        <v>0</v>
      </c>
      <c r="BE40" s="262">
        <f>IF(AZ40=5,G40,0)</f>
        <v>0</v>
      </c>
      <c r="CA40" s="293">
        <v>3</v>
      </c>
      <c r="CB40" s="293">
        <v>9</v>
      </c>
    </row>
    <row r="41" spans="1:80" x14ac:dyDescent="0.2">
      <c r="A41" s="302"/>
      <c r="B41" s="309"/>
      <c r="C41" s="310" t="s">
        <v>2091</v>
      </c>
      <c r="D41" s="311"/>
      <c r="E41" s="312">
        <v>300</v>
      </c>
      <c r="F41" s="313"/>
      <c r="G41" s="314"/>
      <c r="H41" s="315"/>
      <c r="I41" s="307"/>
      <c r="J41" s="316"/>
      <c r="K41" s="307"/>
      <c r="M41" s="308" t="s">
        <v>2091</v>
      </c>
      <c r="O41" s="293"/>
    </row>
    <row r="42" spans="1:80" x14ac:dyDescent="0.2">
      <c r="A42" s="294">
        <v>13</v>
      </c>
      <c r="B42" s="295" t="s">
        <v>2100</v>
      </c>
      <c r="C42" s="296" t="s">
        <v>2101</v>
      </c>
      <c r="D42" s="297" t="s">
        <v>202</v>
      </c>
      <c r="E42" s="298">
        <v>300</v>
      </c>
      <c r="F42" s="298">
        <v>0</v>
      </c>
      <c r="G42" s="299">
        <f>E42*F42</f>
        <v>0</v>
      </c>
      <c r="H42" s="300">
        <v>6.9999999999999994E-5</v>
      </c>
      <c r="I42" s="301">
        <f>E42*H42</f>
        <v>2.0999999999999998E-2</v>
      </c>
      <c r="J42" s="300"/>
      <c r="K42" s="301">
        <f>E42*J42</f>
        <v>0</v>
      </c>
      <c r="O42" s="293">
        <v>2</v>
      </c>
      <c r="AA42" s="262">
        <v>3</v>
      </c>
      <c r="AB42" s="262">
        <v>9</v>
      </c>
      <c r="AC42" s="262">
        <v>34121554</v>
      </c>
      <c r="AZ42" s="262">
        <v>3</v>
      </c>
      <c r="BA42" s="262">
        <f>IF(AZ42=1,G42,0)</f>
        <v>0</v>
      </c>
      <c r="BB42" s="262">
        <f>IF(AZ42=2,G42,0)</f>
        <v>0</v>
      </c>
      <c r="BC42" s="262">
        <f>IF(AZ42=3,G42,0)</f>
        <v>0</v>
      </c>
      <c r="BD42" s="262">
        <f>IF(AZ42=4,G42,0)</f>
        <v>0</v>
      </c>
      <c r="BE42" s="262">
        <f>IF(AZ42=5,G42,0)</f>
        <v>0</v>
      </c>
      <c r="CA42" s="293">
        <v>3</v>
      </c>
      <c r="CB42" s="293">
        <v>9</v>
      </c>
    </row>
    <row r="43" spans="1:80" x14ac:dyDescent="0.2">
      <c r="A43" s="302"/>
      <c r="B43" s="309"/>
      <c r="C43" s="310" t="s">
        <v>2091</v>
      </c>
      <c r="D43" s="311"/>
      <c r="E43" s="312">
        <v>300</v>
      </c>
      <c r="F43" s="313"/>
      <c r="G43" s="314"/>
      <c r="H43" s="315"/>
      <c r="I43" s="307"/>
      <c r="J43" s="316"/>
      <c r="K43" s="307"/>
      <c r="M43" s="308" t="s">
        <v>2091</v>
      </c>
      <c r="O43" s="293"/>
    </row>
    <row r="44" spans="1:80" x14ac:dyDescent="0.2">
      <c r="A44" s="317"/>
      <c r="B44" s="318" t="s">
        <v>101</v>
      </c>
      <c r="C44" s="319" t="s">
        <v>1269</v>
      </c>
      <c r="D44" s="320"/>
      <c r="E44" s="321"/>
      <c r="F44" s="322"/>
      <c r="G44" s="323">
        <f>SUM(G33:G43)</f>
        <v>0</v>
      </c>
      <c r="H44" s="324"/>
      <c r="I44" s="325">
        <f>SUM(I33:I43)</f>
        <v>3.3000000000000002E-2</v>
      </c>
      <c r="J44" s="324"/>
      <c r="K44" s="325">
        <f>SUM(K33:K43)</f>
        <v>0</v>
      </c>
      <c r="O44" s="293">
        <v>4</v>
      </c>
      <c r="BA44" s="326">
        <f>SUM(BA33:BA43)</f>
        <v>0</v>
      </c>
      <c r="BB44" s="326">
        <f>SUM(BB33:BB43)</f>
        <v>0</v>
      </c>
      <c r="BC44" s="326">
        <f>SUM(BC33:BC43)</f>
        <v>0</v>
      </c>
      <c r="BD44" s="326">
        <f>SUM(BD33:BD43)</f>
        <v>0</v>
      </c>
      <c r="BE44" s="326">
        <f>SUM(BE33:BE43)</f>
        <v>0</v>
      </c>
    </row>
    <row r="45" spans="1:80" x14ac:dyDescent="0.2">
      <c r="A45" s="283" t="s">
        <v>97</v>
      </c>
      <c r="B45" s="284" t="s">
        <v>228</v>
      </c>
      <c r="C45" s="285" t="s">
        <v>229</v>
      </c>
      <c r="D45" s="286"/>
      <c r="E45" s="287"/>
      <c r="F45" s="287"/>
      <c r="G45" s="288"/>
      <c r="H45" s="289"/>
      <c r="I45" s="290"/>
      <c r="J45" s="291"/>
      <c r="K45" s="292"/>
      <c r="O45" s="293">
        <v>1</v>
      </c>
    </row>
    <row r="46" spans="1:80" ht="22.5" x14ac:dyDescent="0.2">
      <c r="A46" s="294">
        <v>14</v>
      </c>
      <c r="B46" s="295" t="s">
        <v>2102</v>
      </c>
      <c r="C46" s="296" t="s">
        <v>2103</v>
      </c>
      <c r="D46" s="297" t="s">
        <v>242</v>
      </c>
      <c r="E46" s="298">
        <v>0.02</v>
      </c>
      <c r="F46" s="298">
        <v>0</v>
      </c>
      <c r="G46" s="299">
        <f>E46*F46</f>
        <v>0</v>
      </c>
      <c r="H46" s="300">
        <v>1.124E-2</v>
      </c>
      <c r="I46" s="301">
        <f>E46*H46</f>
        <v>2.2480000000000002E-4</v>
      </c>
      <c r="J46" s="300">
        <v>0</v>
      </c>
      <c r="K46" s="301">
        <f>E46*J46</f>
        <v>0</v>
      </c>
      <c r="O46" s="293">
        <v>2</v>
      </c>
      <c r="AA46" s="262">
        <v>1</v>
      </c>
      <c r="AB46" s="262">
        <v>9</v>
      </c>
      <c r="AC46" s="262">
        <v>9</v>
      </c>
      <c r="AZ46" s="262">
        <v>4</v>
      </c>
      <c r="BA46" s="262">
        <f>IF(AZ46=1,G46,0)</f>
        <v>0</v>
      </c>
      <c r="BB46" s="262">
        <f>IF(AZ46=2,G46,0)</f>
        <v>0</v>
      </c>
      <c r="BC46" s="262">
        <f>IF(AZ46=3,G46,0)</f>
        <v>0</v>
      </c>
      <c r="BD46" s="262">
        <f>IF(AZ46=4,G46,0)</f>
        <v>0</v>
      </c>
      <c r="BE46" s="262">
        <f>IF(AZ46=5,G46,0)</f>
        <v>0</v>
      </c>
      <c r="CA46" s="293">
        <v>1</v>
      </c>
      <c r="CB46" s="293">
        <v>9</v>
      </c>
    </row>
    <row r="47" spans="1:80" x14ac:dyDescent="0.2">
      <c r="A47" s="302"/>
      <c r="B47" s="303"/>
      <c r="C47" s="304"/>
      <c r="D47" s="305"/>
      <c r="E47" s="305"/>
      <c r="F47" s="305"/>
      <c r="G47" s="306"/>
      <c r="I47" s="307"/>
      <c r="K47" s="307"/>
      <c r="L47" s="308"/>
      <c r="O47" s="293">
        <v>3</v>
      </c>
    </row>
    <row r="48" spans="1:80" x14ac:dyDescent="0.2">
      <c r="A48" s="302"/>
      <c r="B48" s="309"/>
      <c r="C48" s="310" t="s">
        <v>2104</v>
      </c>
      <c r="D48" s="311"/>
      <c r="E48" s="312">
        <v>0.02</v>
      </c>
      <c r="F48" s="313"/>
      <c r="G48" s="314"/>
      <c r="H48" s="315"/>
      <c r="I48" s="307"/>
      <c r="J48" s="316"/>
      <c r="K48" s="307"/>
      <c r="M48" s="308" t="s">
        <v>2104</v>
      </c>
      <c r="O48" s="293"/>
    </row>
    <row r="49" spans="1:80" x14ac:dyDescent="0.2">
      <c r="A49" s="294">
        <v>15</v>
      </c>
      <c r="B49" s="295" t="s">
        <v>594</v>
      </c>
      <c r="C49" s="296" t="s">
        <v>595</v>
      </c>
      <c r="D49" s="297" t="s">
        <v>202</v>
      </c>
      <c r="E49" s="298">
        <v>20</v>
      </c>
      <c r="F49" s="298">
        <v>0</v>
      </c>
      <c r="G49" s="299">
        <f>E49*F49</f>
        <v>0</v>
      </c>
      <c r="H49" s="300">
        <v>0</v>
      </c>
      <c r="I49" s="301">
        <f>E49*H49</f>
        <v>0</v>
      </c>
      <c r="J49" s="300">
        <v>0</v>
      </c>
      <c r="K49" s="301">
        <f>E49*J49</f>
        <v>0</v>
      </c>
      <c r="O49" s="293">
        <v>2</v>
      </c>
      <c r="AA49" s="262">
        <v>1</v>
      </c>
      <c r="AB49" s="262">
        <v>9</v>
      </c>
      <c r="AC49" s="262">
        <v>9</v>
      </c>
      <c r="AZ49" s="262">
        <v>4</v>
      </c>
      <c r="BA49" s="262">
        <f>IF(AZ49=1,G49,0)</f>
        <v>0</v>
      </c>
      <c r="BB49" s="262">
        <f>IF(AZ49=2,G49,0)</f>
        <v>0</v>
      </c>
      <c r="BC49" s="262">
        <f>IF(AZ49=3,G49,0)</f>
        <v>0</v>
      </c>
      <c r="BD49" s="262">
        <f>IF(AZ49=4,G49,0)</f>
        <v>0</v>
      </c>
      <c r="BE49" s="262">
        <f>IF(AZ49=5,G49,0)</f>
        <v>0</v>
      </c>
      <c r="CA49" s="293">
        <v>1</v>
      </c>
      <c r="CB49" s="293">
        <v>9</v>
      </c>
    </row>
    <row r="50" spans="1:80" x14ac:dyDescent="0.2">
      <c r="A50" s="302"/>
      <c r="B50" s="309"/>
      <c r="C50" s="310" t="s">
        <v>246</v>
      </c>
      <c r="D50" s="311"/>
      <c r="E50" s="312">
        <v>20</v>
      </c>
      <c r="F50" s="313"/>
      <c r="G50" s="314"/>
      <c r="H50" s="315"/>
      <c r="I50" s="307"/>
      <c r="J50" s="316"/>
      <c r="K50" s="307"/>
      <c r="M50" s="308">
        <v>20</v>
      </c>
      <c r="O50" s="293"/>
    </row>
    <row r="51" spans="1:80" ht="22.5" x14ac:dyDescent="0.2">
      <c r="A51" s="294">
        <v>16</v>
      </c>
      <c r="B51" s="295" t="s">
        <v>368</v>
      </c>
      <c r="C51" s="296" t="s">
        <v>369</v>
      </c>
      <c r="D51" s="297" t="s">
        <v>202</v>
      </c>
      <c r="E51" s="298">
        <v>20</v>
      </c>
      <c r="F51" s="298">
        <v>0</v>
      </c>
      <c r="G51" s="299">
        <f>E51*F51</f>
        <v>0</v>
      </c>
      <c r="H51" s="300">
        <v>4.7699999999999999E-2</v>
      </c>
      <c r="I51" s="301">
        <f>E51*H51</f>
        <v>0.95399999999999996</v>
      </c>
      <c r="J51" s="300">
        <v>0</v>
      </c>
      <c r="K51" s="301">
        <f>E51*J51</f>
        <v>0</v>
      </c>
      <c r="O51" s="293">
        <v>2</v>
      </c>
      <c r="AA51" s="262">
        <v>1</v>
      </c>
      <c r="AB51" s="262">
        <v>9</v>
      </c>
      <c r="AC51" s="262">
        <v>9</v>
      </c>
      <c r="AZ51" s="262">
        <v>4</v>
      </c>
      <c r="BA51" s="262">
        <f>IF(AZ51=1,G51,0)</f>
        <v>0</v>
      </c>
      <c r="BB51" s="262">
        <f>IF(AZ51=2,G51,0)</f>
        <v>0</v>
      </c>
      <c r="BC51" s="262">
        <f>IF(AZ51=3,G51,0)</f>
        <v>0</v>
      </c>
      <c r="BD51" s="262">
        <f>IF(AZ51=4,G51,0)</f>
        <v>0</v>
      </c>
      <c r="BE51" s="262">
        <f>IF(AZ51=5,G51,0)</f>
        <v>0</v>
      </c>
      <c r="CA51" s="293">
        <v>1</v>
      </c>
      <c r="CB51" s="293">
        <v>9</v>
      </c>
    </row>
    <row r="52" spans="1:80" x14ac:dyDescent="0.2">
      <c r="A52" s="302"/>
      <c r="B52" s="309"/>
      <c r="C52" s="310" t="s">
        <v>246</v>
      </c>
      <c r="D52" s="311"/>
      <c r="E52" s="312">
        <v>20</v>
      </c>
      <c r="F52" s="313"/>
      <c r="G52" s="314"/>
      <c r="H52" s="315"/>
      <c r="I52" s="307"/>
      <c r="J52" s="316"/>
      <c r="K52" s="307"/>
      <c r="M52" s="308">
        <v>20</v>
      </c>
      <c r="O52" s="293"/>
    </row>
    <row r="53" spans="1:80" ht="22.5" x14ac:dyDescent="0.2">
      <c r="A53" s="294">
        <v>17</v>
      </c>
      <c r="B53" s="295" t="s">
        <v>371</v>
      </c>
      <c r="C53" s="296" t="s">
        <v>372</v>
      </c>
      <c r="D53" s="297" t="s">
        <v>202</v>
      </c>
      <c r="E53" s="298">
        <v>20</v>
      </c>
      <c r="F53" s="298">
        <v>0</v>
      </c>
      <c r="G53" s="299">
        <f>E53*F53</f>
        <v>0</v>
      </c>
      <c r="H53" s="300">
        <v>6.0000000000000002E-5</v>
      </c>
      <c r="I53" s="301">
        <f>E53*H53</f>
        <v>1.2000000000000001E-3</v>
      </c>
      <c r="J53" s="300">
        <v>0</v>
      </c>
      <c r="K53" s="301">
        <f>E53*J53</f>
        <v>0</v>
      </c>
      <c r="O53" s="293">
        <v>2</v>
      </c>
      <c r="AA53" s="262">
        <v>1</v>
      </c>
      <c r="AB53" s="262">
        <v>9</v>
      </c>
      <c r="AC53" s="262">
        <v>9</v>
      </c>
      <c r="AZ53" s="262">
        <v>4</v>
      </c>
      <c r="BA53" s="262">
        <f>IF(AZ53=1,G53,0)</f>
        <v>0</v>
      </c>
      <c r="BB53" s="262">
        <f>IF(AZ53=2,G53,0)</f>
        <v>0</v>
      </c>
      <c r="BC53" s="262">
        <f>IF(AZ53=3,G53,0)</f>
        <v>0</v>
      </c>
      <c r="BD53" s="262">
        <f>IF(AZ53=4,G53,0)</f>
        <v>0</v>
      </c>
      <c r="BE53" s="262">
        <f>IF(AZ53=5,G53,0)</f>
        <v>0</v>
      </c>
      <c r="CA53" s="293">
        <v>1</v>
      </c>
      <c r="CB53" s="293">
        <v>9</v>
      </c>
    </row>
    <row r="54" spans="1:80" x14ac:dyDescent="0.2">
      <c r="A54" s="302"/>
      <c r="B54" s="309"/>
      <c r="C54" s="310" t="s">
        <v>246</v>
      </c>
      <c r="D54" s="311"/>
      <c r="E54" s="312">
        <v>20</v>
      </c>
      <c r="F54" s="313"/>
      <c r="G54" s="314"/>
      <c r="H54" s="315"/>
      <c r="I54" s="307"/>
      <c r="J54" s="316"/>
      <c r="K54" s="307"/>
      <c r="M54" s="308">
        <v>20</v>
      </c>
      <c r="O54" s="293"/>
    </row>
    <row r="55" spans="1:80" x14ac:dyDescent="0.2">
      <c r="A55" s="294">
        <v>18</v>
      </c>
      <c r="B55" s="295" t="s">
        <v>599</v>
      </c>
      <c r="C55" s="296" t="s">
        <v>600</v>
      </c>
      <c r="D55" s="297" t="s">
        <v>202</v>
      </c>
      <c r="E55" s="298">
        <v>20</v>
      </c>
      <c r="F55" s="298">
        <v>0</v>
      </c>
      <c r="G55" s="299">
        <f>E55*F55</f>
        <v>0</v>
      </c>
      <c r="H55" s="300">
        <v>0</v>
      </c>
      <c r="I55" s="301">
        <f>E55*H55</f>
        <v>0</v>
      </c>
      <c r="J55" s="300">
        <v>0</v>
      </c>
      <c r="K55" s="301">
        <f>E55*J55</f>
        <v>0</v>
      </c>
      <c r="O55" s="293">
        <v>2</v>
      </c>
      <c r="AA55" s="262">
        <v>1</v>
      </c>
      <c r="AB55" s="262">
        <v>9</v>
      </c>
      <c r="AC55" s="262">
        <v>9</v>
      </c>
      <c r="AZ55" s="262">
        <v>4</v>
      </c>
      <c r="BA55" s="262">
        <f>IF(AZ55=1,G55,0)</f>
        <v>0</v>
      </c>
      <c r="BB55" s="262">
        <f>IF(AZ55=2,G55,0)</f>
        <v>0</v>
      </c>
      <c r="BC55" s="262">
        <f>IF(AZ55=3,G55,0)</f>
        <v>0</v>
      </c>
      <c r="BD55" s="262">
        <f>IF(AZ55=4,G55,0)</f>
        <v>0</v>
      </c>
      <c r="BE55" s="262">
        <f>IF(AZ55=5,G55,0)</f>
        <v>0</v>
      </c>
      <c r="CA55" s="293">
        <v>1</v>
      </c>
      <c r="CB55" s="293">
        <v>9</v>
      </c>
    </row>
    <row r="56" spans="1:80" x14ac:dyDescent="0.2">
      <c r="A56" s="302"/>
      <c r="B56" s="309"/>
      <c r="C56" s="310" t="s">
        <v>246</v>
      </c>
      <c r="D56" s="311"/>
      <c r="E56" s="312">
        <v>20</v>
      </c>
      <c r="F56" s="313"/>
      <c r="G56" s="314"/>
      <c r="H56" s="315"/>
      <c r="I56" s="307"/>
      <c r="J56" s="316"/>
      <c r="K56" s="307"/>
      <c r="M56" s="308">
        <v>20</v>
      </c>
      <c r="O56" s="293"/>
    </row>
    <row r="57" spans="1:80" x14ac:dyDescent="0.2">
      <c r="A57" s="317"/>
      <c r="B57" s="318" t="s">
        <v>101</v>
      </c>
      <c r="C57" s="319" t="s">
        <v>230</v>
      </c>
      <c r="D57" s="320"/>
      <c r="E57" s="321"/>
      <c r="F57" s="322"/>
      <c r="G57" s="323">
        <f>SUM(G45:G56)</f>
        <v>0</v>
      </c>
      <c r="H57" s="324"/>
      <c r="I57" s="325">
        <f>SUM(I45:I56)</f>
        <v>0.95542479999999996</v>
      </c>
      <c r="J57" s="324"/>
      <c r="K57" s="325">
        <f>SUM(K45:K56)</f>
        <v>0</v>
      </c>
      <c r="O57" s="293">
        <v>4</v>
      </c>
      <c r="BA57" s="326">
        <f>SUM(BA45:BA56)</f>
        <v>0</v>
      </c>
      <c r="BB57" s="326">
        <f>SUM(BB45:BB56)</f>
        <v>0</v>
      </c>
      <c r="BC57" s="326">
        <f>SUM(BC45:BC56)</f>
        <v>0</v>
      </c>
      <c r="BD57" s="326">
        <f>SUM(BD45:BD56)</f>
        <v>0</v>
      </c>
      <c r="BE57" s="326">
        <f>SUM(BE45:BE56)</f>
        <v>0</v>
      </c>
    </row>
    <row r="58" spans="1:80" x14ac:dyDescent="0.2">
      <c r="A58" s="283" t="s">
        <v>97</v>
      </c>
      <c r="B58" s="284" t="s">
        <v>266</v>
      </c>
      <c r="C58" s="285" t="s">
        <v>267</v>
      </c>
      <c r="D58" s="286"/>
      <c r="E58" s="287"/>
      <c r="F58" s="287"/>
      <c r="G58" s="288"/>
      <c r="H58" s="289"/>
      <c r="I58" s="290"/>
      <c r="J58" s="291"/>
      <c r="K58" s="292"/>
      <c r="O58" s="293">
        <v>1</v>
      </c>
    </row>
    <row r="59" spans="1:80" ht="22.5" x14ac:dyDescent="0.2">
      <c r="A59" s="294">
        <v>19</v>
      </c>
      <c r="B59" s="295" t="s">
        <v>269</v>
      </c>
      <c r="C59" s="296" t="s">
        <v>270</v>
      </c>
      <c r="D59" s="297" t="s">
        <v>227</v>
      </c>
      <c r="E59" s="298">
        <v>0.01</v>
      </c>
      <c r="F59" s="298">
        <v>0</v>
      </c>
      <c r="G59" s="299">
        <f>E59*F59</f>
        <v>0</v>
      </c>
      <c r="H59" s="300">
        <v>0</v>
      </c>
      <c r="I59" s="301">
        <f>E59*H59</f>
        <v>0</v>
      </c>
      <c r="J59" s="300"/>
      <c r="K59" s="301">
        <f>E59*J59</f>
        <v>0</v>
      </c>
      <c r="O59" s="293">
        <v>2</v>
      </c>
      <c r="AA59" s="262">
        <v>8</v>
      </c>
      <c r="AB59" s="262">
        <v>0</v>
      </c>
      <c r="AC59" s="262">
        <v>3</v>
      </c>
      <c r="AZ59" s="262">
        <v>1</v>
      </c>
      <c r="BA59" s="262">
        <f>IF(AZ59=1,G59,0)</f>
        <v>0</v>
      </c>
      <c r="BB59" s="262">
        <f>IF(AZ59=2,G59,0)</f>
        <v>0</v>
      </c>
      <c r="BC59" s="262">
        <f>IF(AZ59=3,G59,0)</f>
        <v>0</v>
      </c>
      <c r="BD59" s="262">
        <f>IF(AZ59=4,G59,0)</f>
        <v>0</v>
      </c>
      <c r="BE59" s="262">
        <f>IF(AZ59=5,G59,0)</f>
        <v>0</v>
      </c>
      <c r="CA59" s="293">
        <v>8</v>
      </c>
      <c r="CB59" s="293">
        <v>0</v>
      </c>
    </row>
    <row r="60" spans="1:80" x14ac:dyDescent="0.2">
      <c r="A60" s="302"/>
      <c r="B60" s="303"/>
      <c r="C60" s="304" t="s">
        <v>234</v>
      </c>
      <c r="D60" s="305"/>
      <c r="E60" s="305"/>
      <c r="F60" s="305"/>
      <c r="G60" s="306"/>
      <c r="I60" s="307"/>
      <c r="K60" s="307"/>
      <c r="L60" s="308" t="s">
        <v>234</v>
      </c>
      <c r="O60" s="293">
        <v>3</v>
      </c>
    </row>
    <row r="61" spans="1:80" x14ac:dyDescent="0.2">
      <c r="A61" s="302"/>
      <c r="B61" s="303"/>
      <c r="C61" s="304"/>
      <c r="D61" s="305"/>
      <c r="E61" s="305"/>
      <c r="F61" s="305"/>
      <c r="G61" s="306"/>
      <c r="I61" s="307"/>
      <c r="K61" s="307"/>
      <c r="L61" s="308"/>
      <c r="O61" s="293">
        <v>3</v>
      </c>
    </row>
    <row r="62" spans="1:80" ht="22.5" x14ac:dyDescent="0.2">
      <c r="A62" s="302"/>
      <c r="B62" s="303"/>
      <c r="C62" s="304" t="s">
        <v>271</v>
      </c>
      <c r="D62" s="305"/>
      <c r="E62" s="305"/>
      <c r="F62" s="305"/>
      <c r="G62" s="306"/>
      <c r="I62" s="307"/>
      <c r="K62" s="307"/>
      <c r="L62" s="308" t="s">
        <v>271</v>
      </c>
      <c r="O62" s="293">
        <v>3</v>
      </c>
    </row>
    <row r="63" spans="1:80" x14ac:dyDescent="0.2">
      <c r="A63" s="317"/>
      <c r="B63" s="318" t="s">
        <v>101</v>
      </c>
      <c r="C63" s="319" t="s">
        <v>268</v>
      </c>
      <c r="D63" s="320"/>
      <c r="E63" s="321"/>
      <c r="F63" s="322"/>
      <c r="G63" s="323">
        <f>SUM(G58:G62)</f>
        <v>0</v>
      </c>
      <c r="H63" s="324"/>
      <c r="I63" s="325">
        <f>SUM(I58:I62)</f>
        <v>0</v>
      </c>
      <c r="J63" s="324"/>
      <c r="K63" s="325">
        <f>SUM(K58:K62)</f>
        <v>0</v>
      </c>
      <c r="O63" s="293">
        <v>4</v>
      </c>
      <c r="BA63" s="326">
        <f>SUM(BA58:BA62)</f>
        <v>0</v>
      </c>
      <c r="BB63" s="326">
        <f>SUM(BB58:BB62)</f>
        <v>0</v>
      </c>
      <c r="BC63" s="326">
        <f>SUM(BC58:BC62)</f>
        <v>0</v>
      </c>
      <c r="BD63" s="326">
        <f>SUM(BD58:BD62)</f>
        <v>0</v>
      </c>
      <c r="BE63" s="326">
        <f>SUM(BE58:BE62)</f>
        <v>0</v>
      </c>
    </row>
    <row r="64" spans="1:80" x14ac:dyDescent="0.2">
      <c r="E64" s="262"/>
    </row>
    <row r="65" spans="5:5" x14ac:dyDescent="0.2">
      <c r="E65" s="262"/>
    </row>
    <row r="66" spans="5:5" x14ac:dyDescent="0.2">
      <c r="E66" s="262"/>
    </row>
    <row r="67" spans="5:5" x14ac:dyDescent="0.2">
      <c r="E67" s="262"/>
    </row>
    <row r="68" spans="5:5" x14ac:dyDescent="0.2">
      <c r="E68" s="262"/>
    </row>
    <row r="69" spans="5:5" x14ac:dyDescent="0.2">
      <c r="E69" s="262"/>
    </row>
    <row r="70" spans="5:5" x14ac:dyDescent="0.2">
      <c r="E70" s="262"/>
    </row>
    <row r="71" spans="5:5" x14ac:dyDescent="0.2">
      <c r="E71" s="262"/>
    </row>
    <row r="72" spans="5:5" x14ac:dyDescent="0.2">
      <c r="E72" s="262"/>
    </row>
    <row r="73" spans="5:5" x14ac:dyDescent="0.2">
      <c r="E73" s="262"/>
    </row>
    <row r="74" spans="5:5" x14ac:dyDescent="0.2">
      <c r="E74" s="262"/>
    </row>
    <row r="75" spans="5:5" x14ac:dyDescent="0.2">
      <c r="E75" s="262"/>
    </row>
    <row r="76" spans="5:5" x14ac:dyDescent="0.2">
      <c r="E76" s="262"/>
    </row>
    <row r="77" spans="5:5" x14ac:dyDescent="0.2">
      <c r="E77" s="262"/>
    </row>
    <row r="78" spans="5:5" x14ac:dyDescent="0.2">
      <c r="E78" s="262"/>
    </row>
    <row r="79" spans="5:5" x14ac:dyDescent="0.2">
      <c r="E79" s="262"/>
    </row>
    <row r="80" spans="5:5" x14ac:dyDescent="0.2">
      <c r="E80" s="262"/>
    </row>
    <row r="81" spans="1:7" x14ac:dyDescent="0.2">
      <c r="E81" s="262"/>
    </row>
    <row r="82" spans="1:7" x14ac:dyDescent="0.2">
      <c r="E82" s="262"/>
    </row>
    <row r="83" spans="1:7" x14ac:dyDescent="0.2">
      <c r="E83" s="262"/>
    </row>
    <row r="84" spans="1:7" x14ac:dyDescent="0.2">
      <c r="E84" s="262"/>
    </row>
    <row r="85" spans="1:7" x14ac:dyDescent="0.2">
      <c r="E85" s="262"/>
    </row>
    <row r="86" spans="1:7" x14ac:dyDescent="0.2">
      <c r="E86" s="262"/>
    </row>
    <row r="87" spans="1:7" x14ac:dyDescent="0.2">
      <c r="A87" s="316"/>
      <c r="B87" s="316"/>
      <c r="C87" s="316"/>
      <c r="D87" s="316"/>
      <c r="E87" s="316"/>
      <c r="F87" s="316"/>
      <c r="G87" s="316"/>
    </row>
    <row r="88" spans="1:7" x14ac:dyDescent="0.2">
      <c r="A88" s="316"/>
      <c r="B88" s="316"/>
      <c r="C88" s="316"/>
      <c r="D88" s="316"/>
      <c r="E88" s="316"/>
      <c r="F88" s="316"/>
      <c r="G88" s="316"/>
    </row>
    <row r="89" spans="1:7" x14ac:dyDescent="0.2">
      <c r="A89" s="316"/>
      <c r="B89" s="316"/>
      <c r="C89" s="316"/>
      <c r="D89" s="316"/>
      <c r="E89" s="316"/>
      <c r="F89" s="316"/>
      <c r="G89" s="316"/>
    </row>
    <row r="90" spans="1:7" x14ac:dyDescent="0.2">
      <c r="A90" s="316"/>
      <c r="B90" s="316"/>
      <c r="C90" s="316"/>
      <c r="D90" s="316"/>
      <c r="E90" s="316"/>
      <c r="F90" s="316"/>
      <c r="G90" s="316"/>
    </row>
    <row r="91" spans="1:7" x14ac:dyDescent="0.2">
      <c r="E91" s="262"/>
    </row>
    <row r="92" spans="1:7" x14ac:dyDescent="0.2">
      <c r="E92" s="262"/>
    </row>
    <row r="93" spans="1:7" x14ac:dyDescent="0.2">
      <c r="E93" s="262"/>
    </row>
    <row r="94" spans="1:7" x14ac:dyDescent="0.2">
      <c r="E94" s="262"/>
    </row>
    <row r="95" spans="1:7" x14ac:dyDescent="0.2">
      <c r="E95" s="262"/>
    </row>
    <row r="96" spans="1:7" x14ac:dyDescent="0.2">
      <c r="E96" s="262"/>
    </row>
    <row r="97" spans="5:5" x14ac:dyDescent="0.2">
      <c r="E97" s="262"/>
    </row>
    <row r="98" spans="5:5" x14ac:dyDescent="0.2">
      <c r="E98" s="262"/>
    </row>
    <row r="99" spans="5:5" x14ac:dyDescent="0.2">
      <c r="E99" s="262"/>
    </row>
    <row r="100" spans="5:5" x14ac:dyDescent="0.2">
      <c r="E100" s="262"/>
    </row>
    <row r="101" spans="5:5" x14ac:dyDescent="0.2">
      <c r="E101" s="262"/>
    </row>
    <row r="102" spans="5:5" x14ac:dyDescent="0.2">
      <c r="E102" s="262"/>
    </row>
    <row r="103" spans="5:5" x14ac:dyDescent="0.2">
      <c r="E103" s="262"/>
    </row>
    <row r="104" spans="5:5" x14ac:dyDescent="0.2">
      <c r="E104" s="262"/>
    </row>
    <row r="105" spans="5:5" x14ac:dyDescent="0.2">
      <c r="E105" s="262"/>
    </row>
    <row r="106" spans="5:5" x14ac:dyDescent="0.2">
      <c r="E106" s="262"/>
    </row>
    <row r="107" spans="5:5" x14ac:dyDescent="0.2">
      <c r="E107" s="262"/>
    </row>
    <row r="108" spans="5:5" x14ac:dyDescent="0.2">
      <c r="E108" s="262"/>
    </row>
    <row r="109" spans="5:5" x14ac:dyDescent="0.2">
      <c r="E109" s="262"/>
    </row>
    <row r="110" spans="5:5" x14ac:dyDescent="0.2">
      <c r="E110" s="262"/>
    </row>
    <row r="111" spans="5:5" x14ac:dyDescent="0.2">
      <c r="E111" s="262"/>
    </row>
    <row r="112" spans="5:5" x14ac:dyDescent="0.2">
      <c r="E112" s="262"/>
    </row>
    <row r="113" spans="1:7" x14ac:dyDescent="0.2">
      <c r="E113" s="262"/>
    </row>
    <row r="114" spans="1:7" x14ac:dyDescent="0.2">
      <c r="E114" s="262"/>
    </row>
    <row r="115" spans="1:7" x14ac:dyDescent="0.2">
      <c r="E115" s="262"/>
    </row>
    <row r="116" spans="1:7" x14ac:dyDescent="0.2">
      <c r="E116" s="262"/>
    </row>
    <row r="117" spans="1:7" x14ac:dyDescent="0.2">
      <c r="E117" s="262"/>
    </row>
    <row r="118" spans="1:7" x14ac:dyDescent="0.2">
      <c r="E118" s="262"/>
    </row>
    <row r="119" spans="1:7" x14ac:dyDescent="0.2">
      <c r="E119" s="262"/>
    </row>
    <row r="120" spans="1:7" x14ac:dyDescent="0.2">
      <c r="E120" s="262"/>
    </row>
    <row r="121" spans="1:7" x14ac:dyDescent="0.2">
      <c r="E121" s="262"/>
    </row>
    <row r="122" spans="1:7" x14ac:dyDescent="0.2">
      <c r="A122" s="327"/>
      <c r="B122" s="327"/>
    </row>
    <row r="123" spans="1:7" x14ac:dyDescent="0.2">
      <c r="A123" s="316"/>
      <c r="B123" s="316"/>
      <c r="C123" s="328"/>
      <c r="D123" s="328"/>
      <c r="E123" s="329"/>
      <c r="F123" s="328"/>
      <c r="G123" s="330"/>
    </row>
    <row r="124" spans="1:7" x14ac:dyDescent="0.2">
      <c r="A124" s="331"/>
      <c r="B124" s="331"/>
      <c r="C124" s="316"/>
      <c r="D124" s="316"/>
      <c r="E124" s="332"/>
      <c r="F124" s="316"/>
      <c r="G124" s="316"/>
    </row>
    <row r="125" spans="1:7" x14ac:dyDescent="0.2">
      <c r="A125" s="316"/>
      <c r="B125" s="316"/>
      <c r="C125" s="316"/>
      <c r="D125" s="316"/>
      <c r="E125" s="332"/>
      <c r="F125" s="316"/>
      <c r="G125" s="316"/>
    </row>
    <row r="126" spans="1:7" x14ac:dyDescent="0.2">
      <c r="A126" s="316"/>
      <c r="B126" s="316"/>
      <c r="C126" s="316"/>
      <c r="D126" s="316"/>
      <c r="E126" s="332"/>
      <c r="F126" s="316"/>
      <c r="G126" s="316"/>
    </row>
    <row r="127" spans="1:7" x14ac:dyDescent="0.2">
      <c r="A127" s="316"/>
      <c r="B127" s="316"/>
      <c r="C127" s="316"/>
      <c r="D127" s="316"/>
      <c r="E127" s="332"/>
      <c r="F127" s="316"/>
      <c r="G127" s="316"/>
    </row>
    <row r="128" spans="1:7" x14ac:dyDescent="0.2">
      <c r="A128" s="316"/>
      <c r="B128" s="316"/>
      <c r="C128" s="316"/>
      <c r="D128" s="316"/>
      <c r="E128" s="332"/>
      <c r="F128" s="316"/>
      <c r="G128" s="316"/>
    </row>
    <row r="129" spans="1:7" x14ac:dyDescent="0.2">
      <c r="A129" s="316"/>
      <c r="B129" s="316"/>
      <c r="C129" s="316"/>
      <c r="D129" s="316"/>
      <c r="E129" s="332"/>
      <c r="F129" s="316"/>
      <c r="G129" s="316"/>
    </row>
    <row r="130" spans="1:7" x14ac:dyDescent="0.2">
      <c r="A130" s="316"/>
      <c r="B130" s="316"/>
      <c r="C130" s="316"/>
      <c r="D130" s="316"/>
      <c r="E130" s="332"/>
      <c r="F130" s="316"/>
      <c r="G130" s="316"/>
    </row>
    <row r="131" spans="1:7" x14ac:dyDescent="0.2">
      <c r="A131" s="316"/>
      <c r="B131" s="316"/>
      <c r="C131" s="316"/>
      <c r="D131" s="316"/>
      <c r="E131" s="332"/>
      <c r="F131" s="316"/>
      <c r="G131" s="316"/>
    </row>
    <row r="132" spans="1:7" x14ac:dyDescent="0.2">
      <c r="A132" s="316"/>
      <c r="B132" s="316"/>
      <c r="C132" s="316"/>
      <c r="D132" s="316"/>
      <c r="E132" s="332"/>
      <c r="F132" s="316"/>
      <c r="G132" s="316"/>
    </row>
    <row r="133" spans="1:7" x14ac:dyDescent="0.2">
      <c r="A133" s="316"/>
      <c r="B133" s="316"/>
      <c r="C133" s="316"/>
      <c r="D133" s="316"/>
      <c r="E133" s="332"/>
      <c r="F133" s="316"/>
      <c r="G133" s="316"/>
    </row>
    <row r="134" spans="1:7" x14ac:dyDescent="0.2">
      <c r="A134" s="316"/>
      <c r="B134" s="316"/>
      <c r="C134" s="316"/>
      <c r="D134" s="316"/>
      <c r="E134" s="332"/>
      <c r="F134" s="316"/>
      <c r="G134" s="316"/>
    </row>
    <row r="135" spans="1:7" x14ac:dyDescent="0.2">
      <c r="A135" s="316"/>
      <c r="B135" s="316"/>
      <c r="C135" s="316"/>
      <c r="D135" s="316"/>
      <c r="E135" s="332"/>
      <c r="F135" s="316"/>
      <c r="G135" s="316"/>
    </row>
    <row r="136" spans="1:7" x14ac:dyDescent="0.2">
      <c r="A136" s="316"/>
      <c r="B136" s="316"/>
      <c r="C136" s="316"/>
      <c r="D136" s="316"/>
      <c r="E136" s="332"/>
      <c r="F136" s="316"/>
      <c r="G136" s="316"/>
    </row>
  </sheetData>
  <mergeCells count="28">
    <mergeCell ref="C60:G60"/>
    <mergeCell ref="C61:G61"/>
    <mergeCell ref="C62:G62"/>
    <mergeCell ref="C47:G47"/>
    <mergeCell ref="C48:D48"/>
    <mergeCell ref="C50:D50"/>
    <mergeCell ref="C52:D52"/>
    <mergeCell ref="C54:D54"/>
    <mergeCell ref="C56:D56"/>
    <mergeCell ref="C35:D35"/>
    <mergeCell ref="C37:D37"/>
    <mergeCell ref="C39:D39"/>
    <mergeCell ref="C41:D41"/>
    <mergeCell ref="C43:D43"/>
    <mergeCell ref="C19:G19"/>
    <mergeCell ref="C20:D20"/>
    <mergeCell ref="C22:G22"/>
    <mergeCell ref="C23:D23"/>
    <mergeCell ref="C25:D25"/>
    <mergeCell ref="C27:G27"/>
    <mergeCell ref="C28:D28"/>
    <mergeCell ref="C30:G30"/>
    <mergeCell ref="C31:D31"/>
    <mergeCell ref="C12:D12"/>
    <mergeCell ref="A1:G1"/>
    <mergeCell ref="A3:B3"/>
    <mergeCell ref="A4:B4"/>
    <mergeCell ref="E4:G4"/>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6"/>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2109</v>
      </c>
      <c r="D2" s="106" t="s">
        <v>2110</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2106</v>
      </c>
      <c r="B5" s="119"/>
      <c r="C5" s="120" t="s">
        <v>2107</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'S07 07-01 Rek'!E13</f>
        <v>0</v>
      </c>
      <c r="D15" s="161" t="str">
        <f>'S07 07-01 Rek'!A18</f>
        <v>Ztížené výrobní podmínky</v>
      </c>
      <c r="E15" s="162"/>
      <c r="F15" s="163"/>
      <c r="G15" s="160">
        <f>'S07 07-01 Rek'!I18</f>
        <v>0</v>
      </c>
    </row>
    <row r="16" spans="1:57" ht="15.95" customHeight="1" x14ac:dyDescent="0.2">
      <c r="A16" s="158" t="s">
        <v>52</v>
      </c>
      <c r="B16" s="159" t="s">
        <v>53</v>
      </c>
      <c r="C16" s="160">
        <f>'S07 07-01 Rek'!F13</f>
        <v>0</v>
      </c>
      <c r="D16" s="110" t="str">
        <f>'S07 07-01 Rek'!A19</f>
        <v>Oborová přirážka</v>
      </c>
      <c r="E16" s="164"/>
      <c r="F16" s="165"/>
      <c r="G16" s="160">
        <f>'S07 07-01 Rek'!I19</f>
        <v>0</v>
      </c>
    </row>
    <row r="17" spans="1:7" ht="15.95" customHeight="1" x14ac:dyDescent="0.2">
      <c r="A17" s="158" t="s">
        <v>54</v>
      </c>
      <c r="B17" s="159" t="s">
        <v>55</v>
      </c>
      <c r="C17" s="160">
        <f>'S07 07-01 Rek'!H13</f>
        <v>0</v>
      </c>
      <c r="D17" s="110" t="str">
        <f>'S07 07-01 Rek'!A20</f>
        <v>Přesun stavebních kapacit</v>
      </c>
      <c r="E17" s="164"/>
      <c r="F17" s="165"/>
      <c r="G17" s="160">
        <f>'S07 07-01 Rek'!I20</f>
        <v>0</v>
      </c>
    </row>
    <row r="18" spans="1:7" ht="15.95" customHeight="1" x14ac:dyDescent="0.2">
      <c r="A18" s="166" t="s">
        <v>56</v>
      </c>
      <c r="B18" s="167" t="s">
        <v>57</v>
      </c>
      <c r="C18" s="160">
        <f>'S07 07-01 Rek'!G13</f>
        <v>0</v>
      </c>
      <c r="D18" s="110" t="str">
        <f>'S07 07-01 Rek'!A21</f>
        <v>Mimostaveništní doprava</v>
      </c>
      <c r="E18" s="164"/>
      <c r="F18" s="165"/>
      <c r="G18" s="160">
        <f>'S07 07-01 Rek'!I21</f>
        <v>0</v>
      </c>
    </row>
    <row r="19" spans="1:7" ht="15.95" customHeight="1" x14ac:dyDescent="0.2">
      <c r="A19" s="168" t="s">
        <v>58</v>
      </c>
      <c r="B19" s="159"/>
      <c r="C19" s="160">
        <f>SUM(C15:C18)</f>
        <v>0</v>
      </c>
      <c r="D19" s="110" t="str">
        <f>'S07 07-01 Rek'!A22</f>
        <v>Zařízení staveniště</v>
      </c>
      <c r="E19" s="164"/>
      <c r="F19" s="165"/>
      <c r="G19" s="160">
        <f>'S07 07-01 Rek'!I22</f>
        <v>0</v>
      </c>
    </row>
    <row r="20" spans="1:7" ht="15.95" customHeight="1" x14ac:dyDescent="0.2">
      <c r="A20" s="168"/>
      <c r="B20" s="159"/>
      <c r="C20" s="160"/>
      <c r="D20" s="110" t="str">
        <f>'S07 07-01 Rek'!A23</f>
        <v>Provoz investora</v>
      </c>
      <c r="E20" s="164"/>
      <c r="F20" s="165"/>
      <c r="G20" s="160">
        <f>'S07 07-01 Rek'!I23</f>
        <v>0</v>
      </c>
    </row>
    <row r="21" spans="1:7" ht="15.95" customHeight="1" x14ac:dyDescent="0.2">
      <c r="A21" s="168" t="s">
        <v>29</v>
      </c>
      <c r="B21" s="159"/>
      <c r="C21" s="160">
        <f>'S07 07-01 Rek'!I13</f>
        <v>0</v>
      </c>
      <c r="D21" s="110" t="str">
        <f>'S07 07-01 Rek'!A24</f>
        <v>Kompletační činnost (IČD)</v>
      </c>
      <c r="E21" s="164"/>
      <c r="F21" s="165"/>
      <c r="G21" s="160">
        <f>'S07 07-01 Rek'!I24</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'S07 07-01 Rek'!H26</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7"/>
  <dimension ref="A1:BE77"/>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2109</v>
      </c>
      <c r="I1" s="213"/>
    </row>
    <row r="2" spans="1:57" ht="13.5" thickBot="1" x14ac:dyDescent="0.25">
      <c r="A2" s="214" t="s">
        <v>76</v>
      </c>
      <c r="B2" s="215"/>
      <c r="C2" s="216" t="s">
        <v>2108</v>
      </c>
      <c r="D2" s="217"/>
      <c r="E2" s="218"/>
      <c r="F2" s="217"/>
      <c r="G2" s="219" t="s">
        <v>2110</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'S07 07-01 Pol'!B7</f>
        <v>1</v>
      </c>
      <c r="B7" s="70" t="str">
        <f>'S07 07-01 Pol'!C7</f>
        <v>Zemní práce</v>
      </c>
      <c r="D7" s="231"/>
      <c r="E7" s="334">
        <f>'S07 07-01 Pol'!BA22</f>
        <v>0</v>
      </c>
      <c r="F7" s="335">
        <f>'S07 07-01 Pol'!BB22</f>
        <v>0</v>
      </c>
      <c r="G7" s="335">
        <f>'S07 07-01 Pol'!BC22</f>
        <v>0</v>
      </c>
      <c r="H7" s="335">
        <f>'S07 07-01 Pol'!BD22</f>
        <v>0</v>
      </c>
      <c r="I7" s="336">
        <f>'S07 07-01 Pol'!BE22</f>
        <v>0</v>
      </c>
    </row>
    <row r="8" spans="1:57" s="138" customFormat="1" x14ac:dyDescent="0.2">
      <c r="A8" s="333" t="str">
        <f>'S07 07-01 Pol'!B23</f>
        <v>5</v>
      </c>
      <c r="B8" s="70" t="str">
        <f>'S07 07-01 Pol'!C23</f>
        <v>Komunikace</v>
      </c>
      <c r="D8" s="231"/>
      <c r="E8" s="334">
        <f>'S07 07-01 Pol'!BA57</f>
        <v>0</v>
      </c>
      <c r="F8" s="335">
        <f>'S07 07-01 Pol'!BB57</f>
        <v>0</v>
      </c>
      <c r="G8" s="335">
        <f>'S07 07-01 Pol'!BC57</f>
        <v>0</v>
      </c>
      <c r="H8" s="335">
        <f>'S07 07-01 Pol'!BD57</f>
        <v>0</v>
      </c>
      <c r="I8" s="336">
        <f>'S07 07-01 Pol'!BE57</f>
        <v>0</v>
      </c>
    </row>
    <row r="9" spans="1:57" s="138" customFormat="1" x14ac:dyDescent="0.2">
      <c r="A9" s="333" t="str">
        <f>'S07 07-01 Pol'!B58</f>
        <v>63</v>
      </c>
      <c r="B9" s="70" t="str">
        <f>'S07 07-01 Pol'!C58</f>
        <v>Podlahy a podlahové konstrukce</v>
      </c>
      <c r="D9" s="231"/>
      <c r="E9" s="334">
        <f>'S07 07-01 Pol'!BA61</f>
        <v>0</v>
      </c>
      <c r="F9" s="335">
        <f>'S07 07-01 Pol'!BB61</f>
        <v>0</v>
      </c>
      <c r="G9" s="335">
        <f>'S07 07-01 Pol'!BC61</f>
        <v>0</v>
      </c>
      <c r="H9" s="335">
        <f>'S07 07-01 Pol'!BD61</f>
        <v>0</v>
      </c>
      <c r="I9" s="336">
        <f>'S07 07-01 Pol'!BE61</f>
        <v>0</v>
      </c>
    </row>
    <row r="10" spans="1:57" s="138" customFormat="1" x14ac:dyDescent="0.2">
      <c r="A10" s="333" t="str">
        <f>'S07 07-01 Pol'!B62</f>
        <v>91</v>
      </c>
      <c r="B10" s="70" t="str">
        <f>'S07 07-01 Pol'!C62</f>
        <v>Doplňující práce na komunikaci</v>
      </c>
      <c r="D10" s="231"/>
      <c r="E10" s="334">
        <f>'S07 07-01 Pol'!BA78</f>
        <v>0</v>
      </c>
      <c r="F10" s="335">
        <f>'S07 07-01 Pol'!BB78</f>
        <v>0</v>
      </c>
      <c r="G10" s="335">
        <f>'S07 07-01 Pol'!BC78</f>
        <v>0</v>
      </c>
      <c r="H10" s="335">
        <f>'S07 07-01 Pol'!BD78</f>
        <v>0</v>
      </c>
      <c r="I10" s="336">
        <f>'S07 07-01 Pol'!BE78</f>
        <v>0</v>
      </c>
    </row>
    <row r="11" spans="1:57" s="138" customFormat="1" x14ac:dyDescent="0.2">
      <c r="A11" s="333" t="str">
        <f>'S07 07-01 Pol'!B79</f>
        <v>99</v>
      </c>
      <c r="B11" s="70" t="str">
        <f>'S07 07-01 Pol'!C79</f>
        <v>Staveništní přesun hmot</v>
      </c>
      <c r="D11" s="231"/>
      <c r="E11" s="334">
        <f>'S07 07-01 Pol'!BA81</f>
        <v>0</v>
      </c>
      <c r="F11" s="335">
        <f>'S07 07-01 Pol'!BB81</f>
        <v>0</v>
      </c>
      <c r="G11" s="335">
        <f>'S07 07-01 Pol'!BC81</f>
        <v>0</v>
      </c>
      <c r="H11" s="335">
        <f>'S07 07-01 Pol'!BD81</f>
        <v>0</v>
      </c>
      <c r="I11" s="336">
        <f>'S07 07-01 Pol'!BE81</f>
        <v>0</v>
      </c>
    </row>
    <row r="12" spans="1:57" s="138" customFormat="1" ht="13.5" thickBot="1" x14ac:dyDescent="0.25">
      <c r="A12" s="333" t="str">
        <f>'S07 07-01 Pol'!B82</f>
        <v>D96</v>
      </c>
      <c r="B12" s="70" t="str">
        <f>'S07 07-01 Pol'!C82</f>
        <v>Přesuny suti a vybouraných hmot</v>
      </c>
      <c r="D12" s="231"/>
      <c r="E12" s="334">
        <f>'S07 07-01 Pol'!BA87</f>
        <v>0</v>
      </c>
      <c r="F12" s="335">
        <f>'S07 07-01 Pol'!BB87</f>
        <v>0</v>
      </c>
      <c r="G12" s="335">
        <f>'S07 07-01 Pol'!BC87</f>
        <v>0</v>
      </c>
      <c r="H12" s="335">
        <f>'S07 07-01 Pol'!BD87</f>
        <v>0</v>
      </c>
      <c r="I12" s="336">
        <f>'S07 07-01 Pol'!BE87</f>
        <v>0</v>
      </c>
    </row>
    <row r="13" spans="1:57" s="14" customFormat="1" ht="13.5" thickBot="1" x14ac:dyDescent="0.25">
      <c r="A13" s="232"/>
      <c r="B13" s="233" t="s">
        <v>79</v>
      </c>
      <c r="C13" s="233"/>
      <c r="D13" s="234"/>
      <c r="E13" s="235">
        <f>SUM(E7:E12)</f>
        <v>0</v>
      </c>
      <c r="F13" s="236">
        <f>SUM(F7:F12)</f>
        <v>0</v>
      </c>
      <c r="G13" s="236">
        <f>SUM(G7:G12)</f>
        <v>0</v>
      </c>
      <c r="H13" s="236">
        <f>SUM(H7:H12)</f>
        <v>0</v>
      </c>
      <c r="I13" s="237">
        <f>SUM(I7:I12)</f>
        <v>0</v>
      </c>
    </row>
    <row r="14" spans="1:57" x14ac:dyDescent="0.2">
      <c r="A14" s="138"/>
      <c r="B14" s="138"/>
      <c r="C14" s="138"/>
      <c r="D14" s="138"/>
      <c r="E14" s="138"/>
      <c r="F14" s="138"/>
      <c r="G14" s="138"/>
      <c r="H14" s="138"/>
      <c r="I14" s="138"/>
    </row>
    <row r="15" spans="1:57" ht="19.5" customHeight="1" x14ac:dyDescent="0.25">
      <c r="A15" s="223" t="s">
        <v>80</v>
      </c>
      <c r="B15" s="223"/>
      <c r="C15" s="223"/>
      <c r="D15" s="223"/>
      <c r="E15" s="223"/>
      <c r="F15" s="223"/>
      <c r="G15" s="238"/>
      <c r="H15" s="223"/>
      <c r="I15" s="223"/>
      <c r="BA15" s="144"/>
      <c r="BB15" s="144"/>
      <c r="BC15" s="144"/>
      <c r="BD15" s="144"/>
      <c r="BE15" s="144"/>
    </row>
    <row r="16" spans="1:57" ht="13.5" thickBot="1" x14ac:dyDescent="0.25"/>
    <row r="17" spans="1:53" x14ac:dyDescent="0.2">
      <c r="A17" s="176" t="s">
        <v>81</v>
      </c>
      <c r="B17" s="177"/>
      <c r="C17" s="177"/>
      <c r="D17" s="239"/>
      <c r="E17" s="240" t="s">
        <v>82</v>
      </c>
      <c r="F17" s="241" t="s">
        <v>12</v>
      </c>
      <c r="G17" s="242" t="s">
        <v>83</v>
      </c>
      <c r="H17" s="243"/>
      <c r="I17" s="244" t="s">
        <v>82</v>
      </c>
    </row>
    <row r="18" spans="1:53" x14ac:dyDescent="0.2">
      <c r="A18" s="168" t="s">
        <v>145</v>
      </c>
      <c r="B18" s="159"/>
      <c r="C18" s="159"/>
      <c r="D18" s="245"/>
      <c r="E18" s="246"/>
      <c r="F18" s="247"/>
      <c r="G18" s="248">
        <v>0</v>
      </c>
      <c r="H18" s="249"/>
      <c r="I18" s="250">
        <f>E18+F18*G18/100</f>
        <v>0</v>
      </c>
      <c r="BA18" s="1">
        <v>0</v>
      </c>
    </row>
    <row r="19" spans="1:53" x14ac:dyDescent="0.2">
      <c r="A19" s="168" t="s">
        <v>146</v>
      </c>
      <c r="B19" s="159"/>
      <c r="C19" s="159"/>
      <c r="D19" s="245"/>
      <c r="E19" s="246"/>
      <c r="F19" s="247"/>
      <c r="G19" s="248">
        <v>0</v>
      </c>
      <c r="H19" s="249"/>
      <c r="I19" s="250">
        <f>E19+F19*G19/100</f>
        <v>0</v>
      </c>
      <c r="BA19" s="1">
        <v>0</v>
      </c>
    </row>
    <row r="20" spans="1:53" x14ac:dyDescent="0.2">
      <c r="A20" s="168" t="s">
        <v>147</v>
      </c>
      <c r="B20" s="159"/>
      <c r="C20" s="159"/>
      <c r="D20" s="245"/>
      <c r="E20" s="246"/>
      <c r="F20" s="247"/>
      <c r="G20" s="248">
        <v>0</v>
      </c>
      <c r="H20" s="249"/>
      <c r="I20" s="250">
        <f>E20+F20*G20/100</f>
        <v>0</v>
      </c>
      <c r="BA20" s="1">
        <v>0</v>
      </c>
    </row>
    <row r="21" spans="1:53" x14ac:dyDescent="0.2">
      <c r="A21" s="168" t="s">
        <v>148</v>
      </c>
      <c r="B21" s="159"/>
      <c r="C21" s="159"/>
      <c r="D21" s="245"/>
      <c r="E21" s="246"/>
      <c r="F21" s="247"/>
      <c r="G21" s="248">
        <v>0</v>
      </c>
      <c r="H21" s="249"/>
      <c r="I21" s="250">
        <f>E21+F21*G21/100</f>
        <v>0</v>
      </c>
      <c r="BA21" s="1">
        <v>0</v>
      </c>
    </row>
    <row r="22" spans="1:53" x14ac:dyDescent="0.2">
      <c r="A22" s="168" t="s">
        <v>149</v>
      </c>
      <c r="B22" s="159"/>
      <c r="C22" s="159"/>
      <c r="D22" s="245"/>
      <c r="E22" s="246"/>
      <c r="F22" s="247"/>
      <c r="G22" s="248">
        <v>0</v>
      </c>
      <c r="H22" s="249"/>
      <c r="I22" s="250">
        <f>E22+F22*G22/100</f>
        <v>0</v>
      </c>
      <c r="BA22" s="1">
        <v>1</v>
      </c>
    </row>
    <row r="23" spans="1:53" x14ac:dyDescent="0.2">
      <c r="A23" s="168" t="s">
        <v>150</v>
      </c>
      <c r="B23" s="159"/>
      <c r="C23" s="159"/>
      <c r="D23" s="245"/>
      <c r="E23" s="246"/>
      <c r="F23" s="247"/>
      <c r="G23" s="248">
        <v>0</v>
      </c>
      <c r="H23" s="249"/>
      <c r="I23" s="250">
        <f>E23+F23*G23/100</f>
        <v>0</v>
      </c>
      <c r="BA23" s="1">
        <v>1</v>
      </c>
    </row>
    <row r="24" spans="1:53" x14ac:dyDescent="0.2">
      <c r="A24" s="168" t="s">
        <v>151</v>
      </c>
      <c r="B24" s="159"/>
      <c r="C24" s="159"/>
      <c r="D24" s="245"/>
      <c r="E24" s="246"/>
      <c r="F24" s="247"/>
      <c r="G24" s="248">
        <v>0</v>
      </c>
      <c r="H24" s="249"/>
      <c r="I24" s="250">
        <f>E24+F24*G24/100</f>
        <v>0</v>
      </c>
      <c r="BA24" s="1">
        <v>2</v>
      </c>
    </row>
    <row r="25" spans="1:53" x14ac:dyDescent="0.2">
      <c r="A25" s="168" t="s">
        <v>152</v>
      </c>
      <c r="B25" s="159"/>
      <c r="C25" s="159"/>
      <c r="D25" s="245"/>
      <c r="E25" s="246"/>
      <c r="F25" s="247"/>
      <c r="G25" s="248">
        <v>0</v>
      </c>
      <c r="H25" s="249"/>
      <c r="I25" s="250">
        <f>E25+F25*G25/100</f>
        <v>0</v>
      </c>
      <c r="BA25" s="1">
        <v>2</v>
      </c>
    </row>
    <row r="26" spans="1:53" ht="13.5" thickBot="1" x14ac:dyDescent="0.25">
      <c r="A26" s="251"/>
      <c r="B26" s="252" t="s">
        <v>84</v>
      </c>
      <c r="C26" s="253"/>
      <c r="D26" s="254"/>
      <c r="E26" s="255"/>
      <c r="F26" s="256"/>
      <c r="G26" s="256"/>
      <c r="H26" s="257">
        <f>SUM(I18:I25)</f>
        <v>0</v>
      </c>
      <c r="I26" s="258"/>
    </row>
    <row r="28" spans="1:53" x14ac:dyDescent="0.2">
      <c r="B28" s="14"/>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sheetData>
  <mergeCells count="4">
    <mergeCell ref="A1:B1"/>
    <mergeCell ref="A2:B2"/>
    <mergeCell ref="G2:I2"/>
    <mergeCell ref="H26:I26"/>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8"/>
  <dimension ref="A1:CB160"/>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'S07 07-01 Rek'!H1</f>
        <v>07-01</v>
      </c>
      <c r="G3" s="269"/>
    </row>
    <row r="4" spans="1:80" ht="13.5" thickBot="1" x14ac:dyDescent="0.25">
      <c r="A4" s="270" t="s">
        <v>76</v>
      </c>
      <c r="B4" s="215"/>
      <c r="C4" s="216" t="s">
        <v>2108</v>
      </c>
      <c r="D4" s="271"/>
      <c r="E4" s="272" t="str">
        <f>'S07 07-01 Rek'!G2</f>
        <v>Zpevněné plochy SO 7</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200</v>
      </c>
      <c r="C8" s="296" t="s">
        <v>201</v>
      </c>
      <c r="D8" s="297" t="s">
        <v>202</v>
      </c>
      <c r="E8" s="298">
        <v>5</v>
      </c>
      <c r="F8" s="298">
        <v>0</v>
      </c>
      <c r="G8" s="299">
        <f>E8*F8</f>
        <v>0</v>
      </c>
      <c r="H8" s="300">
        <v>0</v>
      </c>
      <c r="I8" s="301">
        <f>E8*H8</f>
        <v>0</v>
      </c>
      <c r="J8" s="300">
        <v>-0.22</v>
      </c>
      <c r="K8" s="301">
        <f>E8*J8</f>
        <v>-1.1000000000000001</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2111</v>
      </c>
      <c r="D9" s="311"/>
      <c r="E9" s="312">
        <v>5</v>
      </c>
      <c r="F9" s="313"/>
      <c r="G9" s="314"/>
      <c r="H9" s="315"/>
      <c r="I9" s="307"/>
      <c r="J9" s="316"/>
      <c r="K9" s="307"/>
      <c r="M9" s="308" t="s">
        <v>2111</v>
      </c>
      <c r="O9" s="293"/>
    </row>
    <row r="10" spans="1:80" x14ac:dyDescent="0.2">
      <c r="A10" s="294">
        <v>2</v>
      </c>
      <c r="B10" s="295" t="s">
        <v>379</v>
      </c>
      <c r="C10" s="296" t="s">
        <v>380</v>
      </c>
      <c r="D10" s="297" t="s">
        <v>233</v>
      </c>
      <c r="E10" s="298">
        <v>28.18</v>
      </c>
      <c r="F10" s="298">
        <v>0</v>
      </c>
      <c r="G10" s="299">
        <f>E10*F10</f>
        <v>0</v>
      </c>
      <c r="H10" s="300">
        <v>0</v>
      </c>
      <c r="I10" s="301">
        <f>E10*H10</f>
        <v>0</v>
      </c>
      <c r="J10" s="300">
        <v>0</v>
      </c>
      <c r="K10" s="301">
        <f>E10*J10</f>
        <v>0</v>
      </c>
      <c r="O10" s="293">
        <v>2</v>
      </c>
      <c r="AA10" s="262">
        <v>1</v>
      </c>
      <c r="AB10" s="262">
        <v>1</v>
      </c>
      <c r="AC10" s="262">
        <v>1</v>
      </c>
      <c r="AZ10" s="262">
        <v>1</v>
      </c>
      <c r="BA10" s="262">
        <f>IF(AZ10=1,G10,0)</f>
        <v>0</v>
      </c>
      <c r="BB10" s="262">
        <f>IF(AZ10=2,G10,0)</f>
        <v>0</v>
      </c>
      <c r="BC10" s="262">
        <f>IF(AZ10=3,G10,0)</f>
        <v>0</v>
      </c>
      <c r="BD10" s="262">
        <f>IF(AZ10=4,G10,0)</f>
        <v>0</v>
      </c>
      <c r="BE10" s="262">
        <f>IF(AZ10=5,G10,0)</f>
        <v>0</v>
      </c>
      <c r="CA10" s="293">
        <v>1</v>
      </c>
      <c r="CB10" s="293">
        <v>1</v>
      </c>
    </row>
    <row r="11" spans="1:80" x14ac:dyDescent="0.2">
      <c r="A11" s="302"/>
      <c r="B11" s="309"/>
      <c r="C11" s="310" t="s">
        <v>2112</v>
      </c>
      <c r="D11" s="311"/>
      <c r="E11" s="312">
        <v>28.18</v>
      </c>
      <c r="F11" s="313"/>
      <c r="G11" s="314"/>
      <c r="H11" s="315"/>
      <c r="I11" s="307"/>
      <c r="J11" s="316"/>
      <c r="K11" s="307"/>
      <c r="M11" s="308" t="s">
        <v>2112</v>
      </c>
      <c r="O11" s="293"/>
    </row>
    <row r="12" spans="1:80" x14ac:dyDescent="0.2">
      <c r="A12" s="294">
        <v>3</v>
      </c>
      <c r="B12" s="295" t="s">
        <v>1357</v>
      </c>
      <c r="C12" s="296" t="s">
        <v>1358</v>
      </c>
      <c r="D12" s="297" t="s">
        <v>233</v>
      </c>
      <c r="E12" s="298">
        <v>28.18</v>
      </c>
      <c r="F12" s="298">
        <v>0</v>
      </c>
      <c r="G12" s="299">
        <f>E12*F12</f>
        <v>0</v>
      </c>
      <c r="H12" s="300">
        <v>0</v>
      </c>
      <c r="I12" s="301">
        <f>E12*H12</f>
        <v>0</v>
      </c>
      <c r="J12" s="300">
        <v>0</v>
      </c>
      <c r="K12" s="301">
        <f>E12*J12</f>
        <v>0</v>
      </c>
      <c r="O12" s="293">
        <v>2</v>
      </c>
      <c r="AA12" s="262">
        <v>1</v>
      </c>
      <c r="AB12" s="262">
        <v>0</v>
      </c>
      <c r="AC12" s="262">
        <v>0</v>
      </c>
      <c r="AZ12" s="262">
        <v>1</v>
      </c>
      <c r="BA12" s="262">
        <f>IF(AZ12=1,G12,0)</f>
        <v>0</v>
      </c>
      <c r="BB12" s="262">
        <f>IF(AZ12=2,G12,0)</f>
        <v>0</v>
      </c>
      <c r="BC12" s="262">
        <f>IF(AZ12=3,G12,0)</f>
        <v>0</v>
      </c>
      <c r="BD12" s="262">
        <f>IF(AZ12=4,G12,0)</f>
        <v>0</v>
      </c>
      <c r="BE12" s="262">
        <f>IF(AZ12=5,G12,0)</f>
        <v>0</v>
      </c>
      <c r="CA12" s="293">
        <v>1</v>
      </c>
      <c r="CB12" s="293">
        <v>0</v>
      </c>
    </row>
    <row r="13" spans="1:80" x14ac:dyDescent="0.2">
      <c r="A13" s="302"/>
      <c r="B13" s="309"/>
      <c r="C13" s="310" t="s">
        <v>2112</v>
      </c>
      <c r="D13" s="311"/>
      <c r="E13" s="312">
        <v>28.18</v>
      </c>
      <c r="F13" s="313"/>
      <c r="G13" s="314"/>
      <c r="H13" s="315"/>
      <c r="I13" s="307"/>
      <c r="J13" s="316"/>
      <c r="K13" s="307"/>
      <c r="M13" s="308" t="s">
        <v>2112</v>
      </c>
      <c r="O13" s="293"/>
    </row>
    <row r="14" spans="1:80" x14ac:dyDescent="0.2">
      <c r="A14" s="294">
        <v>4</v>
      </c>
      <c r="B14" s="295" t="s">
        <v>387</v>
      </c>
      <c r="C14" s="296" t="s">
        <v>388</v>
      </c>
      <c r="D14" s="297" t="s">
        <v>233</v>
      </c>
      <c r="E14" s="298">
        <v>28.18</v>
      </c>
      <c r="F14" s="298">
        <v>0</v>
      </c>
      <c r="G14" s="299">
        <f>E14*F14</f>
        <v>0</v>
      </c>
      <c r="H14" s="300">
        <v>0</v>
      </c>
      <c r="I14" s="301">
        <f>E14*H14</f>
        <v>0</v>
      </c>
      <c r="J14" s="300">
        <v>0</v>
      </c>
      <c r="K14" s="301">
        <f>E14*J14</f>
        <v>0</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x14ac:dyDescent="0.2">
      <c r="A15" s="302"/>
      <c r="B15" s="309"/>
      <c r="C15" s="310" t="s">
        <v>2112</v>
      </c>
      <c r="D15" s="311"/>
      <c r="E15" s="312">
        <v>28.18</v>
      </c>
      <c r="F15" s="313"/>
      <c r="G15" s="314"/>
      <c r="H15" s="315"/>
      <c r="I15" s="307"/>
      <c r="J15" s="316"/>
      <c r="K15" s="307"/>
      <c r="M15" s="308" t="s">
        <v>2112</v>
      </c>
      <c r="O15" s="293"/>
    </row>
    <row r="16" spans="1:80" x14ac:dyDescent="0.2">
      <c r="A16" s="294">
        <v>5</v>
      </c>
      <c r="B16" s="295" t="s">
        <v>391</v>
      </c>
      <c r="C16" s="296" t="s">
        <v>392</v>
      </c>
      <c r="D16" s="297" t="s">
        <v>233</v>
      </c>
      <c r="E16" s="298">
        <v>28.18</v>
      </c>
      <c r="F16" s="298">
        <v>0</v>
      </c>
      <c r="G16" s="299">
        <f>E16*F16</f>
        <v>0</v>
      </c>
      <c r="H16" s="300">
        <v>0</v>
      </c>
      <c r="I16" s="301">
        <f>E16*H16</f>
        <v>0</v>
      </c>
      <c r="J16" s="300">
        <v>0</v>
      </c>
      <c r="K16" s="301">
        <f>E16*J16</f>
        <v>0</v>
      </c>
      <c r="O16" s="293">
        <v>2</v>
      </c>
      <c r="AA16" s="262">
        <v>1</v>
      </c>
      <c r="AB16" s="262">
        <v>1</v>
      </c>
      <c r="AC16" s="262">
        <v>1</v>
      </c>
      <c r="AZ16" s="262">
        <v>1</v>
      </c>
      <c r="BA16" s="262">
        <f>IF(AZ16=1,G16,0)</f>
        <v>0</v>
      </c>
      <c r="BB16" s="262">
        <f>IF(AZ16=2,G16,0)</f>
        <v>0</v>
      </c>
      <c r="BC16" s="262">
        <f>IF(AZ16=3,G16,0)</f>
        <v>0</v>
      </c>
      <c r="BD16" s="262">
        <f>IF(AZ16=4,G16,0)</f>
        <v>0</v>
      </c>
      <c r="BE16" s="262">
        <f>IF(AZ16=5,G16,0)</f>
        <v>0</v>
      </c>
      <c r="CA16" s="293">
        <v>1</v>
      </c>
      <c r="CB16" s="293">
        <v>1</v>
      </c>
    </row>
    <row r="17" spans="1:80" x14ac:dyDescent="0.2">
      <c r="A17" s="302"/>
      <c r="B17" s="309"/>
      <c r="C17" s="310" t="s">
        <v>2112</v>
      </c>
      <c r="D17" s="311"/>
      <c r="E17" s="312">
        <v>28.18</v>
      </c>
      <c r="F17" s="313"/>
      <c r="G17" s="314"/>
      <c r="H17" s="315"/>
      <c r="I17" s="307"/>
      <c r="J17" s="316"/>
      <c r="K17" s="307"/>
      <c r="M17" s="308" t="s">
        <v>2112</v>
      </c>
      <c r="O17" s="293"/>
    </row>
    <row r="18" spans="1:80" ht="22.5" x14ac:dyDescent="0.2">
      <c r="A18" s="294">
        <v>6</v>
      </c>
      <c r="B18" s="295" t="s">
        <v>231</v>
      </c>
      <c r="C18" s="296" t="s">
        <v>232</v>
      </c>
      <c r="D18" s="297" t="s">
        <v>233</v>
      </c>
      <c r="E18" s="298">
        <v>28.18</v>
      </c>
      <c r="F18" s="298">
        <v>0</v>
      </c>
      <c r="G18" s="299">
        <f>E18*F18</f>
        <v>0</v>
      </c>
      <c r="H18" s="300">
        <v>0</v>
      </c>
      <c r="I18" s="301">
        <f>E18*H18</f>
        <v>0</v>
      </c>
      <c r="J18" s="300">
        <v>0</v>
      </c>
      <c r="K18" s="301">
        <f>E18*J18</f>
        <v>0</v>
      </c>
      <c r="O18" s="293">
        <v>2</v>
      </c>
      <c r="AA18" s="262">
        <v>1</v>
      </c>
      <c r="AB18" s="262">
        <v>1</v>
      </c>
      <c r="AC18" s="262">
        <v>1</v>
      </c>
      <c r="AZ18" s="262">
        <v>1</v>
      </c>
      <c r="BA18" s="262">
        <f>IF(AZ18=1,G18,0)</f>
        <v>0</v>
      </c>
      <c r="BB18" s="262">
        <f>IF(AZ18=2,G18,0)</f>
        <v>0</v>
      </c>
      <c r="BC18" s="262">
        <f>IF(AZ18=3,G18,0)</f>
        <v>0</v>
      </c>
      <c r="BD18" s="262">
        <f>IF(AZ18=4,G18,0)</f>
        <v>0</v>
      </c>
      <c r="BE18" s="262">
        <f>IF(AZ18=5,G18,0)</f>
        <v>0</v>
      </c>
      <c r="CA18" s="293">
        <v>1</v>
      </c>
      <c r="CB18" s="293">
        <v>1</v>
      </c>
    </row>
    <row r="19" spans="1:80" x14ac:dyDescent="0.2">
      <c r="A19" s="302"/>
      <c r="B19" s="303"/>
      <c r="C19" s="304" t="s">
        <v>234</v>
      </c>
      <c r="D19" s="305"/>
      <c r="E19" s="305"/>
      <c r="F19" s="305"/>
      <c r="G19" s="306"/>
      <c r="I19" s="307"/>
      <c r="K19" s="307"/>
      <c r="L19" s="308" t="s">
        <v>234</v>
      </c>
      <c r="O19" s="293">
        <v>3</v>
      </c>
    </row>
    <row r="20" spans="1:80" ht="22.5" x14ac:dyDescent="0.2">
      <c r="A20" s="302"/>
      <c r="B20" s="303"/>
      <c r="C20" s="304" t="s">
        <v>235</v>
      </c>
      <c r="D20" s="305"/>
      <c r="E20" s="305"/>
      <c r="F20" s="305"/>
      <c r="G20" s="306"/>
      <c r="I20" s="307"/>
      <c r="K20" s="307"/>
      <c r="L20" s="308" t="s">
        <v>235</v>
      </c>
      <c r="O20" s="293">
        <v>3</v>
      </c>
    </row>
    <row r="21" spans="1:80" x14ac:dyDescent="0.2">
      <c r="A21" s="302"/>
      <c r="B21" s="309"/>
      <c r="C21" s="310" t="s">
        <v>2112</v>
      </c>
      <c r="D21" s="311"/>
      <c r="E21" s="312">
        <v>28.18</v>
      </c>
      <c r="F21" s="313"/>
      <c r="G21" s="314"/>
      <c r="H21" s="315"/>
      <c r="I21" s="307"/>
      <c r="J21" s="316"/>
      <c r="K21" s="307"/>
      <c r="M21" s="308" t="s">
        <v>2112</v>
      </c>
      <c r="O21" s="293"/>
    </row>
    <row r="22" spans="1:80" x14ac:dyDescent="0.2">
      <c r="A22" s="317"/>
      <c r="B22" s="318" t="s">
        <v>101</v>
      </c>
      <c r="C22" s="319" t="s">
        <v>192</v>
      </c>
      <c r="D22" s="320"/>
      <c r="E22" s="321"/>
      <c r="F22" s="322"/>
      <c r="G22" s="323">
        <f>SUM(G7:G21)</f>
        <v>0</v>
      </c>
      <c r="H22" s="324"/>
      <c r="I22" s="325">
        <f>SUM(I7:I21)</f>
        <v>0</v>
      </c>
      <c r="J22" s="324"/>
      <c r="K22" s="325">
        <f>SUM(K7:K21)</f>
        <v>-1.1000000000000001</v>
      </c>
      <c r="O22" s="293">
        <v>4</v>
      </c>
      <c r="BA22" s="326">
        <f>SUM(BA7:BA21)</f>
        <v>0</v>
      </c>
      <c r="BB22" s="326">
        <f>SUM(BB7:BB21)</f>
        <v>0</v>
      </c>
      <c r="BC22" s="326">
        <f>SUM(BC7:BC21)</f>
        <v>0</v>
      </c>
      <c r="BD22" s="326">
        <f>SUM(BD7:BD21)</f>
        <v>0</v>
      </c>
      <c r="BE22" s="326">
        <f>SUM(BE7:BE21)</f>
        <v>0</v>
      </c>
    </row>
    <row r="23" spans="1:80" x14ac:dyDescent="0.2">
      <c r="A23" s="283" t="s">
        <v>97</v>
      </c>
      <c r="B23" s="284" t="s">
        <v>204</v>
      </c>
      <c r="C23" s="285" t="s">
        <v>205</v>
      </c>
      <c r="D23" s="286"/>
      <c r="E23" s="287"/>
      <c r="F23" s="287"/>
      <c r="G23" s="288"/>
      <c r="H23" s="289"/>
      <c r="I23" s="290"/>
      <c r="J23" s="291"/>
      <c r="K23" s="292"/>
      <c r="O23" s="293">
        <v>1</v>
      </c>
    </row>
    <row r="24" spans="1:80" x14ac:dyDescent="0.2">
      <c r="A24" s="294">
        <v>7</v>
      </c>
      <c r="B24" s="295" t="s">
        <v>2113</v>
      </c>
      <c r="C24" s="296" t="s">
        <v>2114</v>
      </c>
      <c r="D24" s="297" t="s">
        <v>195</v>
      </c>
      <c r="E24" s="298">
        <v>19.75</v>
      </c>
      <c r="F24" s="298">
        <v>0</v>
      </c>
      <c r="G24" s="299">
        <f>E24*F24</f>
        <v>0</v>
      </c>
      <c r="H24" s="300">
        <v>0</v>
      </c>
      <c r="I24" s="301">
        <f>E24*H24</f>
        <v>0</v>
      </c>
      <c r="J24" s="300">
        <v>0</v>
      </c>
      <c r="K24" s="301">
        <f>E24*J24</f>
        <v>0</v>
      </c>
      <c r="O24" s="293">
        <v>2</v>
      </c>
      <c r="AA24" s="262">
        <v>1</v>
      </c>
      <c r="AB24" s="262">
        <v>0</v>
      </c>
      <c r="AC24" s="262">
        <v>0</v>
      </c>
      <c r="AZ24" s="262">
        <v>1</v>
      </c>
      <c r="BA24" s="262">
        <f>IF(AZ24=1,G24,0)</f>
        <v>0</v>
      </c>
      <c r="BB24" s="262">
        <f>IF(AZ24=2,G24,0)</f>
        <v>0</v>
      </c>
      <c r="BC24" s="262">
        <f>IF(AZ24=3,G24,0)</f>
        <v>0</v>
      </c>
      <c r="BD24" s="262">
        <f>IF(AZ24=4,G24,0)</f>
        <v>0</v>
      </c>
      <c r="BE24" s="262">
        <f>IF(AZ24=5,G24,0)</f>
        <v>0</v>
      </c>
      <c r="CA24" s="293">
        <v>1</v>
      </c>
      <c r="CB24" s="293">
        <v>0</v>
      </c>
    </row>
    <row r="25" spans="1:80" x14ac:dyDescent="0.2">
      <c r="A25" s="302"/>
      <c r="B25" s="309"/>
      <c r="C25" s="310" t="s">
        <v>2115</v>
      </c>
      <c r="D25" s="311"/>
      <c r="E25" s="312">
        <v>19.75</v>
      </c>
      <c r="F25" s="313"/>
      <c r="G25" s="314"/>
      <c r="H25" s="315"/>
      <c r="I25" s="307"/>
      <c r="J25" s="316"/>
      <c r="K25" s="307"/>
      <c r="M25" s="308" t="s">
        <v>2115</v>
      </c>
      <c r="O25" s="293"/>
    </row>
    <row r="26" spans="1:80" x14ac:dyDescent="0.2">
      <c r="A26" s="294">
        <v>8</v>
      </c>
      <c r="B26" s="295" t="s">
        <v>207</v>
      </c>
      <c r="C26" s="296" t="s">
        <v>208</v>
      </c>
      <c r="D26" s="297" t="s">
        <v>195</v>
      </c>
      <c r="E26" s="298">
        <v>301.55</v>
      </c>
      <c r="F26" s="298">
        <v>0</v>
      </c>
      <c r="G26" s="299">
        <f>E26*F26</f>
        <v>0</v>
      </c>
      <c r="H26" s="300">
        <v>0.30005999999999999</v>
      </c>
      <c r="I26" s="301">
        <f>E26*H26</f>
        <v>90.483092999999997</v>
      </c>
      <c r="J26" s="300">
        <v>0</v>
      </c>
      <c r="K26" s="301">
        <f>E26*J26</f>
        <v>0</v>
      </c>
      <c r="O26" s="293">
        <v>2</v>
      </c>
      <c r="AA26" s="262">
        <v>1</v>
      </c>
      <c r="AB26" s="262">
        <v>0</v>
      </c>
      <c r="AC26" s="262">
        <v>0</v>
      </c>
      <c r="AZ26" s="262">
        <v>1</v>
      </c>
      <c r="BA26" s="262">
        <f>IF(AZ26=1,G26,0)</f>
        <v>0</v>
      </c>
      <c r="BB26" s="262">
        <f>IF(AZ26=2,G26,0)</f>
        <v>0</v>
      </c>
      <c r="BC26" s="262">
        <f>IF(AZ26=3,G26,0)</f>
        <v>0</v>
      </c>
      <c r="BD26" s="262">
        <f>IF(AZ26=4,G26,0)</f>
        <v>0</v>
      </c>
      <c r="BE26" s="262">
        <f>IF(AZ26=5,G26,0)</f>
        <v>0</v>
      </c>
      <c r="CA26" s="293">
        <v>1</v>
      </c>
      <c r="CB26" s="293">
        <v>0</v>
      </c>
    </row>
    <row r="27" spans="1:80" x14ac:dyDescent="0.2">
      <c r="A27" s="302"/>
      <c r="B27" s="303"/>
      <c r="C27" s="304" t="s">
        <v>209</v>
      </c>
      <c r="D27" s="305"/>
      <c r="E27" s="305"/>
      <c r="F27" s="305"/>
      <c r="G27" s="306"/>
      <c r="I27" s="307"/>
      <c r="K27" s="307"/>
      <c r="L27" s="308" t="s">
        <v>209</v>
      </c>
      <c r="O27" s="293">
        <v>3</v>
      </c>
    </row>
    <row r="28" spans="1:80" x14ac:dyDescent="0.2">
      <c r="A28" s="302"/>
      <c r="B28" s="309"/>
      <c r="C28" s="310" t="s">
        <v>2116</v>
      </c>
      <c r="D28" s="311"/>
      <c r="E28" s="312">
        <v>30.95</v>
      </c>
      <c r="F28" s="313"/>
      <c r="G28" s="314"/>
      <c r="H28" s="315"/>
      <c r="I28" s="307"/>
      <c r="J28" s="316"/>
      <c r="K28" s="307"/>
      <c r="M28" s="308" t="s">
        <v>2116</v>
      </c>
      <c r="O28" s="293"/>
    </row>
    <row r="29" spans="1:80" x14ac:dyDescent="0.2">
      <c r="A29" s="302"/>
      <c r="B29" s="309"/>
      <c r="C29" s="310" t="s">
        <v>2117</v>
      </c>
      <c r="D29" s="311"/>
      <c r="E29" s="312">
        <v>250.85</v>
      </c>
      <c r="F29" s="313"/>
      <c r="G29" s="314"/>
      <c r="H29" s="315"/>
      <c r="I29" s="307"/>
      <c r="J29" s="316"/>
      <c r="K29" s="307"/>
      <c r="M29" s="308" t="s">
        <v>2117</v>
      </c>
      <c r="O29" s="293"/>
    </row>
    <row r="30" spans="1:80" x14ac:dyDescent="0.2">
      <c r="A30" s="302"/>
      <c r="B30" s="309"/>
      <c r="C30" s="310" t="s">
        <v>2118</v>
      </c>
      <c r="D30" s="311"/>
      <c r="E30" s="312">
        <v>19.75</v>
      </c>
      <c r="F30" s="313"/>
      <c r="G30" s="314"/>
      <c r="H30" s="315"/>
      <c r="I30" s="307"/>
      <c r="J30" s="316"/>
      <c r="K30" s="307"/>
      <c r="M30" s="308" t="s">
        <v>2118</v>
      </c>
      <c r="O30" s="293"/>
    </row>
    <row r="31" spans="1:80" x14ac:dyDescent="0.2">
      <c r="A31" s="294">
        <v>9</v>
      </c>
      <c r="B31" s="295" t="s">
        <v>210</v>
      </c>
      <c r="C31" s="296" t="s">
        <v>211</v>
      </c>
      <c r="D31" s="297" t="s">
        <v>195</v>
      </c>
      <c r="E31" s="298">
        <v>281.8</v>
      </c>
      <c r="F31" s="298">
        <v>0</v>
      </c>
      <c r="G31" s="299">
        <f>E31*F31</f>
        <v>0</v>
      </c>
      <c r="H31" s="300">
        <v>7.3899999999999993E-2</v>
      </c>
      <c r="I31" s="301">
        <f>E31*H31</f>
        <v>20.825019999999999</v>
      </c>
      <c r="J31" s="300">
        <v>0</v>
      </c>
      <c r="K31" s="301">
        <f>E31*J31</f>
        <v>0</v>
      </c>
      <c r="O31" s="293">
        <v>2</v>
      </c>
      <c r="AA31" s="262">
        <v>1</v>
      </c>
      <c r="AB31" s="262">
        <v>1</v>
      </c>
      <c r="AC31" s="262">
        <v>1</v>
      </c>
      <c r="AZ31" s="262">
        <v>1</v>
      </c>
      <c r="BA31" s="262">
        <f>IF(AZ31=1,G31,0)</f>
        <v>0</v>
      </c>
      <c r="BB31" s="262">
        <f>IF(AZ31=2,G31,0)</f>
        <v>0</v>
      </c>
      <c r="BC31" s="262">
        <f>IF(AZ31=3,G31,0)</f>
        <v>0</v>
      </c>
      <c r="BD31" s="262">
        <f>IF(AZ31=4,G31,0)</f>
        <v>0</v>
      </c>
      <c r="BE31" s="262">
        <f>IF(AZ31=5,G31,0)</f>
        <v>0</v>
      </c>
      <c r="CA31" s="293">
        <v>1</v>
      </c>
      <c r="CB31" s="293">
        <v>1</v>
      </c>
    </row>
    <row r="32" spans="1:80" x14ac:dyDescent="0.2">
      <c r="A32" s="302"/>
      <c r="B32" s="309"/>
      <c r="C32" s="310" t="s">
        <v>2116</v>
      </c>
      <c r="D32" s="311"/>
      <c r="E32" s="312">
        <v>30.95</v>
      </c>
      <c r="F32" s="313"/>
      <c r="G32" s="314"/>
      <c r="H32" s="315"/>
      <c r="I32" s="307"/>
      <c r="J32" s="316"/>
      <c r="K32" s="307"/>
      <c r="M32" s="308" t="s">
        <v>2116</v>
      </c>
      <c r="O32" s="293"/>
    </row>
    <row r="33" spans="1:80" x14ac:dyDescent="0.2">
      <c r="A33" s="302"/>
      <c r="B33" s="309"/>
      <c r="C33" s="310" t="s">
        <v>2119</v>
      </c>
      <c r="D33" s="311"/>
      <c r="E33" s="312">
        <v>250.85</v>
      </c>
      <c r="F33" s="313"/>
      <c r="G33" s="314"/>
      <c r="H33" s="315"/>
      <c r="I33" s="307"/>
      <c r="J33" s="316"/>
      <c r="K33" s="307"/>
      <c r="M33" s="308" t="s">
        <v>2119</v>
      </c>
      <c r="O33" s="293"/>
    </row>
    <row r="34" spans="1:80" x14ac:dyDescent="0.2">
      <c r="A34" s="294">
        <v>10</v>
      </c>
      <c r="B34" s="295" t="s">
        <v>2120</v>
      </c>
      <c r="C34" s="296" t="s">
        <v>2121</v>
      </c>
      <c r="D34" s="297" t="s">
        <v>195</v>
      </c>
      <c r="E34" s="298">
        <v>19.75</v>
      </c>
      <c r="F34" s="298">
        <v>0</v>
      </c>
      <c r="G34" s="299">
        <f>E34*F34</f>
        <v>0</v>
      </c>
      <c r="H34" s="300">
        <v>9.2799999999999994E-2</v>
      </c>
      <c r="I34" s="301">
        <f>E34*H34</f>
        <v>1.8327999999999998</v>
      </c>
      <c r="J34" s="300">
        <v>0</v>
      </c>
      <c r="K34" s="301">
        <f>E34*J34</f>
        <v>0</v>
      </c>
      <c r="O34" s="293">
        <v>2</v>
      </c>
      <c r="AA34" s="262">
        <v>1</v>
      </c>
      <c r="AB34" s="262">
        <v>1</v>
      </c>
      <c r="AC34" s="262">
        <v>1</v>
      </c>
      <c r="AZ34" s="262">
        <v>1</v>
      </c>
      <c r="BA34" s="262">
        <f>IF(AZ34=1,G34,0)</f>
        <v>0</v>
      </c>
      <c r="BB34" s="262">
        <f>IF(AZ34=2,G34,0)</f>
        <v>0</v>
      </c>
      <c r="BC34" s="262">
        <f>IF(AZ34=3,G34,0)</f>
        <v>0</v>
      </c>
      <c r="BD34" s="262">
        <f>IF(AZ34=4,G34,0)</f>
        <v>0</v>
      </c>
      <c r="BE34" s="262">
        <f>IF(AZ34=5,G34,0)</f>
        <v>0</v>
      </c>
      <c r="CA34" s="293">
        <v>1</v>
      </c>
      <c r="CB34" s="293">
        <v>1</v>
      </c>
    </row>
    <row r="35" spans="1:80" x14ac:dyDescent="0.2">
      <c r="A35" s="302"/>
      <c r="B35" s="309"/>
      <c r="C35" s="310" t="s">
        <v>2115</v>
      </c>
      <c r="D35" s="311"/>
      <c r="E35" s="312">
        <v>19.75</v>
      </c>
      <c r="F35" s="313"/>
      <c r="G35" s="314"/>
      <c r="H35" s="315"/>
      <c r="I35" s="307"/>
      <c r="J35" s="316"/>
      <c r="K35" s="307"/>
      <c r="M35" s="308" t="s">
        <v>2115</v>
      </c>
      <c r="O35" s="293"/>
    </row>
    <row r="36" spans="1:80" x14ac:dyDescent="0.2">
      <c r="A36" s="294">
        <v>11</v>
      </c>
      <c r="B36" s="295" t="s">
        <v>2060</v>
      </c>
      <c r="C36" s="296" t="s">
        <v>2061</v>
      </c>
      <c r="D36" s="297" t="s">
        <v>202</v>
      </c>
      <c r="E36" s="298">
        <v>120</v>
      </c>
      <c r="F36" s="298">
        <v>0</v>
      </c>
      <c r="G36" s="299">
        <f>E36*F36</f>
        <v>0</v>
      </c>
      <c r="H36" s="300">
        <v>3.3E-4</v>
      </c>
      <c r="I36" s="301">
        <f>E36*H36</f>
        <v>3.9599999999999996E-2</v>
      </c>
      <c r="J36" s="300">
        <v>0</v>
      </c>
      <c r="K36" s="301">
        <f>E36*J36</f>
        <v>0</v>
      </c>
      <c r="O36" s="293">
        <v>2</v>
      </c>
      <c r="AA36" s="262">
        <v>1</v>
      </c>
      <c r="AB36" s="262">
        <v>1</v>
      </c>
      <c r="AC36" s="262">
        <v>1</v>
      </c>
      <c r="AZ36" s="262">
        <v>1</v>
      </c>
      <c r="BA36" s="262">
        <f>IF(AZ36=1,G36,0)</f>
        <v>0</v>
      </c>
      <c r="BB36" s="262">
        <f>IF(AZ36=2,G36,0)</f>
        <v>0</v>
      </c>
      <c r="BC36" s="262">
        <f>IF(AZ36=3,G36,0)</f>
        <v>0</v>
      </c>
      <c r="BD36" s="262">
        <f>IF(AZ36=4,G36,0)</f>
        <v>0</v>
      </c>
      <c r="BE36" s="262">
        <f>IF(AZ36=5,G36,0)</f>
        <v>0</v>
      </c>
      <c r="CA36" s="293">
        <v>1</v>
      </c>
      <c r="CB36" s="293">
        <v>1</v>
      </c>
    </row>
    <row r="37" spans="1:80" x14ac:dyDescent="0.2">
      <c r="A37" s="302"/>
      <c r="B37" s="309"/>
      <c r="C37" s="310" t="s">
        <v>365</v>
      </c>
      <c r="D37" s="311"/>
      <c r="E37" s="312">
        <v>120</v>
      </c>
      <c r="F37" s="313"/>
      <c r="G37" s="314"/>
      <c r="H37" s="315"/>
      <c r="I37" s="307"/>
      <c r="J37" s="316"/>
      <c r="K37" s="307"/>
      <c r="M37" s="308">
        <v>120</v>
      </c>
      <c r="O37" s="293"/>
    </row>
    <row r="38" spans="1:80" x14ac:dyDescent="0.2">
      <c r="A38" s="294">
        <v>12</v>
      </c>
      <c r="B38" s="295" t="s">
        <v>2122</v>
      </c>
      <c r="C38" s="296" t="s">
        <v>2123</v>
      </c>
      <c r="D38" s="297" t="s">
        <v>202</v>
      </c>
      <c r="E38" s="298">
        <v>19</v>
      </c>
      <c r="F38" s="298">
        <v>0</v>
      </c>
      <c r="G38" s="299">
        <f>E38*F38</f>
        <v>0</v>
      </c>
      <c r="H38" s="300">
        <v>3.6000000000000002E-4</v>
      </c>
      <c r="I38" s="301">
        <f>E38*H38</f>
        <v>6.8400000000000006E-3</v>
      </c>
      <c r="J38" s="300">
        <v>0</v>
      </c>
      <c r="K38" s="301">
        <f>E38*J38</f>
        <v>0</v>
      </c>
      <c r="O38" s="293">
        <v>2</v>
      </c>
      <c r="AA38" s="262">
        <v>1</v>
      </c>
      <c r="AB38" s="262">
        <v>1</v>
      </c>
      <c r="AC38" s="262">
        <v>1</v>
      </c>
      <c r="AZ38" s="262">
        <v>1</v>
      </c>
      <c r="BA38" s="262">
        <f>IF(AZ38=1,G38,0)</f>
        <v>0</v>
      </c>
      <c r="BB38" s="262">
        <f>IF(AZ38=2,G38,0)</f>
        <v>0</v>
      </c>
      <c r="BC38" s="262">
        <f>IF(AZ38=3,G38,0)</f>
        <v>0</v>
      </c>
      <c r="BD38" s="262">
        <f>IF(AZ38=4,G38,0)</f>
        <v>0</v>
      </c>
      <c r="BE38" s="262">
        <f>IF(AZ38=5,G38,0)</f>
        <v>0</v>
      </c>
      <c r="CA38" s="293">
        <v>1</v>
      </c>
      <c r="CB38" s="293">
        <v>1</v>
      </c>
    </row>
    <row r="39" spans="1:80" x14ac:dyDescent="0.2">
      <c r="A39" s="302"/>
      <c r="B39" s="303"/>
      <c r="C39" s="304" t="s">
        <v>2124</v>
      </c>
      <c r="D39" s="305"/>
      <c r="E39" s="305"/>
      <c r="F39" s="305"/>
      <c r="G39" s="306"/>
      <c r="I39" s="307"/>
      <c r="K39" s="307"/>
      <c r="L39" s="308" t="s">
        <v>2124</v>
      </c>
      <c r="O39" s="293">
        <v>3</v>
      </c>
    </row>
    <row r="40" spans="1:80" x14ac:dyDescent="0.2">
      <c r="A40" s="302"/>
      <c r="B40" s="309"/>
      <c r="C40" s="310" t="s">
        <v>2125</v>
      </c>
      <c r="D40" s="311"/>
      <c r="E40" s="312">
        <v>19</v>
      </c>
      <c r="F40" s="313"/>
      <c r="G40" s="314"/>
      <c r="H40" s="315"/>
      <c r="I40" s="307"/>
      <c r="J40" s="316"/>
      <c r="K40" s="307"/>
      <c r="M40" s="308" t="s">
        <v>2125</v>
      </c>
      <c r="O40" s="293"/>
    </row>
    <row r="41" spans="1:80" ht="22.5" x14ac:dyDescent="0.2">
      <c r="A41" s="294">
        <v>13</v>
      </c>
      <c r="B41" s="295" t="s">
        <v>844</v>
      </c>
      <c r="C41" s="296" t="s">
        <v>845</v>
      </c>
      <c r="D41" s="297" t="s">
        <v>195</v>
      </c>
      <c r="E41" s="298">
        <v>14.5</v>
      </c>
      <c r="F41" s="298">
        <v>0</v>
      </c>
      <c r="G41" s="299">
        <f>E41*F41</f>
        <v>0</v>
      </c>
      <c r="H41" s="300">
        <v>0.18107999999999999</v>
      </c>
      <c r="I41" s="301">
        <f>E41*H41</f>
        <v>2.6256599999999999</v>
      </c>
      <c r="J41" s="300">
        <v>0</v>
      </c>
      <c r="K41" s="301">
        <f>E41*J41</f>
        <v>0</v>
      </c>
      <c r="O41" s="293">
        <v>2</v>
      </c>
      <c r="AA41" s="262">
        <v>1</v>
      </c>
      <c r="AB41" s="262">
        <v>1</v>
      </c>
      <c r="AC41" s="262">
        <v>1</v>
      </c>
      <c r="AZ41" s="262">
        <v>1</v>
      </c>
      <c r="BA41" s="262">
        <f>IF(AZ41=1,G41,0)</f>
        <v>0</v>
      </c>
      <c r="BB41" s="262">
        <f>IF(AZ41=2,G41,0)</f>
        <v>0</v>
      </c>
      <c r="BC41" s="262">
        <f>IF(AZ41=3,G41,0)</f>
        <v>0</v>
      </c>
      <c r="BD41" s="262">
        <f>IF(AZ41=4,G41,0)</f>
        <v>0</v>
      </c>
      <c r="BE41" s="262">
        <f>IF(AZ41=5,G41,0)</f>
        <v>0</v>
      </c>
      <c r="CA41" s="293">
        <v>1</v>
      </c>
      <c r="CB41" s="293">
        <v>1</v>
      </c>
    </row>
    <row r="42" spans="1:80" x14ac:dyDescent="0.2">
      <c r="A42" s="302"/>
      <c r="B42" s="303"/>
      <c r="C42" s="304" t="s">
        <v>2126</v>
      </c>
      <c r="D42" s="305"/>
      <c r="E42" s="305"/>
      <c r="F42" s="305"/>
      <c r="G42" s="306"/>
      <c r="I42" s="307"/>
      <c r="K42" s="307"/>
      <c r="L42" s="308" t="s">
        <v>2126</v>
      </c>
      <c r="O42" s="293">
        <v>3</v>
      </c>
    </row>
    <row r="43" spans="1:80" x14ac:dyDescent="0.2">
      <c r="A43" s="302"/>
      <c r="B43" s="309"/>
      <c r="C43" s="310" t="s">
        <v>2127</v>
      </c>
      <c r="D43" s="311"/>
      <c r="E43" s="312">
        <v>14.5</v>
      </c>
      <c r="F43" s="313"/>
      <c r="G43" s="314"/>
      <c r="H43" s="315"/>
      <c r="I43" s="307"/>
      <c r="J43" s="316"/>
      <c r="K43" s="307"/>
      <c r="M43" s="308" t="s">
        <v>2127</v>
      </c>
      <c r="O43" s="293"/>
    </row>
    <row r="44" spans="1:80" x14ac:dyDescent="0.2">
      <c r="A44" s="294">
        <v>14</v>
      </c>
      <c r="B44" s="295" t="s">
        <v>2063</v>
      </c>
      <c r="C44" s="296" t="s">
        <v>2064</v>
      </c>
      <c r="D44" s="297" t="s">
        <v>227</v>
      </c>
      <c r="E44" s="298">
        <v>12.8375</v>
      </c>
      <c r="F44" s="298">
        <v>0</v>
      </c>
      <c r="G44" s="299">
        <f>E44*F44</f>
        <v>0</v>
      </c>
      <c r="H44" s="300">
        <v>1</v>
      </c>
      <c r="I44" s="301">
        <f>E44*H44</f>
        <v>12.8375</v>
      </c>
      <c r="J44" s="300"/>
      <c r="K44" s="301">
        <f>E44*J44</f>
        <v>0</v>
      </c>
      <c r="O44" s="293">
        <v>2</v>
      </c>
      <c r="AA44" s="262">
        <v>3</v>
      </c>
      <c r="AB44" s="262">
        <v>1</v>
      </c>
      <c r="AC44" s="262">
        <v>583419023</v>
      </c>
      <c r="AZ44" s="262">
        <v>1</v>
      </c>
      <c r="BA44" s="262">
        <f>IF(AZ44=1,G44,0)</f>
        <v>0</v>
      </c>
      <c r="BB44" s="262">
        <f>IF(AZ44=2,G44,0)</f>
        <v>0</v>
      </c>
      <c r="BC44" s="262">
        <f>IF(AZ44=3,G44,0)</f>
        <v>0</v>
      </c>
      <c r="BD44" s="262">
        <f>IF(AZ44=4,G44,0)</f>
        <v>0</v>
      </c>
      <c r="BE44" s="262">
        <f>IF(AZ44=5,G44,0)</f>
        <v>0</v>
      </c>
      <c r="CA44" s="293">
        <v>3</v>
      </c>
      <c r="CB44" s="293">
        <v>1</v>
      </c>
    </row>
    <row r="45" spans="1:80" x14ac:dyDescent="0.2">
      <c r="A45" s="302"/>
      <c r="B45" s="309"/>
      <c r="C45" s="310" t="s">
        <v>2128</v>
      </c>
      <c r="D45" s="311"/>
      <c r="E45" s="312">
        <v>12.8375</v>
      </c>
      <c r="F45" s="313"/>
      <c r="G45" s="314"/>
      <c r="H45" s="315"/>
      <c r="I45" s="307"/>
      <c r="J45" s="316"/>
      <c r="K45" s="307"/>
      <c r="M45" s="308" t="s">
        <v>2128</v>
      </c>
      <c r="O45" s="293"/>
    </row>
    <row r="46" spans="1:80" x14ac:dyDescent="0.2">
      <c r="A46" s="294">
        <v>15</v>
      </c>
      <c r="B46" s="295" t="s">
        <v>2066</v>
      </c>
      <c r="C46" s="296" t="s">
        <v>2067</v>
      </c>
      <c r="D46" s="297" t="s">
        <v>195</v>
      </c>
      <c r="E46" s="298">
        <v>32.497500000000002</v>
      </c>
      <c r="F46" s="298">
        <v>0</v>
      </c>
      <c r="G46" s="299">
        <f>E46*F46</f>
        <v>0</v>
      </c>
      <c r="H46" s="300">
        <v>0.129</v>
      </c>
      <c r="I46" s="301">
        <f>E46*H46</f>
        <v>4.1921775000000006</v>
      </c>
      <c r="J46" s="300"/>
      <c r="K46" s="301">
        <f>E46*J46</f>
        <v>0</v>
      </c>
      <c r="O46" s="293">
        <v>2</v>
      </c>
      <c r="AA46" s="262">
        <v>3</v>
      </c>
      <c r="AB46" s="262">
        <v>1</v>
      </c>
      <c r="AC46" s="262">
        <v>59245110</v>
      </c>
      <c r="AZ46" s="262">
        <v>1</v>
      </c>
      <c r="BA46" s="262">
        <f>IF(AZ46=1,G46,0)</f>
        <v>0</v>
      </c>
      <c r="BB46" s="262">
        <f>IF(AZ46=2,G46,0)</f>
        <v>0</v>
      </c>
      <c r="BC46" s="262">
        <f>IF(AZ46=3,G46,0)</f>
        <v>0</v>
      </c>
      <c r="BD46" s="262">
        <f>IF(AZ46=4,G46,0)</f>
        <v>0</v>
      </c>
      <c r="BE46" s="262">
        <f>IF(AZ46=5,G46,0)</f>
        <v>0</v>
      </c>
      <c r="CA46" s="293">
        <v>3</v>
      </c>
      <c r="CB46" s="293">
        <v>1</v>
      </c>
    </row>
    <row r="47" spans="1:80" x14ac:dyDescent="0.2">
      <c r="A47" s="302"/>
      <c r="B47" s="309"/>
      <c r="C47" s="310" t="s">
        <v>2129</v>
      </c>
      <c r="D47" s="311"/>
      <c r="E47" s="312">
        <v>32.497500000000002</v>
      </c>
      <c r="F47" s="313"/>
      <c r="G47" s="314"/>
      <c r="H47" s="315"/>
      <c r="I47" s="307"/>
      <c r="J47" s="316"/>
      <c r="K47" s="307"/>
      <c r="M47" s="308" t="s">
        <v>2129</v>
      </c>
      <c r="O47" s="293"/>
    </row>
    <row r="48" spans="1:80" x14ac:dyDescent="0.2">
      <c r="A48" s="294">
        <v>16</v>
      </c>
      <c r="B48" s="295" t="s">
        <v>2130</v>
      </c>
      <c r="C48" s="296" t="s">
        <v>2131</v>
      </c>
      <c r="D48" s="297" t="s">
        <v>195</v>
      </c>
      <c r="E48" s="298">
        <v>20.737500000000001</v>
      </c>
      <c r="F48" s="298">
        <v>0</v>
      </c>
      <c r="G48" s="299">
        <f>E48*F48</f>
        <v>0</v>
      </c>
      <c r="H48" s="300">
        <v>0.17244999999999999</v>
      </c>
      <c r="I48" s="301">
        <f>E48*H48</f>
        <v>3.5761818750000001</v>
      </c>
      <c r="J48" s="300"/>
      <c r="K48" s="301">
        <f>E48*J48</f>
        <v>0</v>
      </c>
      <c r="O48" s="293">
        <v>2</v>
      </c>
      <c r="AA48" s="262">
        <v>3</v>
      </c>
      <c r="AB48" s="262">
        <v>1</v>
      </c>
      <c r="AC48" s="262" t="s">
        <v>2130</v>
      </c>
      <c r="AZ48" s="262">
        <v>1</v>
      </c>
      <c r="BA48" s="262">
        <f>IF(AZ48=1,G48,0)</f>
        <v>0</v>
      </c>
      <c r="BB48" s="262">
        <f>IF(AZ48=2,G48,0)</f>
        <v>0</v>
      </c>
      <c r="BC48" s="262">
        <f>IF(AZ48=3,G48,0)</f>
        <v>0</v>
      </c>
      <c r="BD48" s="262">
        <f>IF(AZ48=4,G48,0)</f>
        <v>0</v>
      </c>
      <c r="BE48" s="262">
        <f>IF(AZ48=5,G48,0)</f>
        <v>0</v>
      </c>
      <c r="CA48" s="293">
        <v>3</v>
      </c>
      <c r="CB48" s="293">
        <v>1</v>
      </c>
    </row>
    <row r="49" spans="1:80" x14ac:dyDescent="0.2">
      <c r="A49" s="302"/>
      <c r="B49" s="303"/>
      <c r="C49" s="304" t="s">
        <v>2132</v>
      </c>
      <c r="D49" s="305"/>
      <c r="E49" s="305"/>
      <c r="F49" s="305"/>
      <c r="G49" s="306"/>
      <c r="I49" s="307"/>
      <c r="K49" s="307"/>
      <c r="L49" s="308" t="s">
        <v>2132</v>
      </c>
      <c r="O49" s="293">
        <v>3</v>
      </c>
    </row>
    <row r="50" spans="1:80" x14ac:dyDescent="0.2">
      <c r="A50" s="302"/>
      <c r="B50" s="303"/>
      <c r="C50" s="304" t="s">
        <v>2133</v>
      </c>
      <c r="D50" s="305"/>
      <c r="E50" s="305"/>
      <c r="F50" s="305"/>
      <c r="G50" s="306"/>
      <c r="I50" s="307"/>
      <c r="K50" s="307"/>
      <c r="L50" s="308" t="s">
        <v>2133</v>
      </c>
      <c r="O50" s="293">
        <v>3</v>
      </c>
    </row>
    <row r="51" spans="1:80" x14ac:dyDescent="0.2">
      <c r="A51" s="302"/>
      <c r="B51" s="303"/>
      <c r="C51" s="304" t="s">
        <v>2134</v>
      </c>
      <c r="D51" s="305"/>
      <c r="E51" s="305"/>
      <c r="F51" s="305"/>
      <c r="G51" s="306"/>
      <c r="I51" s="307"/>
      <c r="K51" s="307"/>
      <c r="L51" s="308" t="s">
        <v>2134</v>
      </c>
      <c r="O51" s="293">
        <v>3</v>
      </c>
    </row>
    <row r="52" spans="1:80" x14ac:dyDescent="0.2">
      <c r="A52" s="302"/>
      <c r="B52" s="309"/>
      <c r="C52" s="310" t="s">
        <v>2135</v>
      </c>
      <c r="D52" s="311"/>
      <c r="E52" s="312">
        <v>20.737500000000001</v>
      </c>
      <c r="F52" s="313"/>
      <c r="G52" s="314"/>
      <c r="H52" s="315"/>
      <c r="I52" s="307"/>
      <c r="J52" s="316"/>
      <c r="K52" s="307"/>
      <c r="M52" s="308" t="s">
        <v>2135</v>
      </c>
      <c r="O52" s="293"/>
    </row>
    <row r="53" spans="1:80" x14ac:dyDescent="0.2">
      <c r="A53" s="294">
        <v>17</v>
      </c>
      <c r="B53" s="295" t="s">
        <v>2136</v>
      </c>
      <c r="C53" s="296" t="s">
        <v>2137</v>
      </c>
      <c r="D53" s="297" t="s">
        <v>195</v>
      </c>
      <c r="E53" s="298">
        <v>263.39249999999998</v>
      </c>
      <c r="F53" s="298">
        <v>0</v>
      </c>
      <c r="G53" s="299">
        <f>E53*F53</f>
        <v>0</v>
      </c>
      <c r="H53" s="300">
        <v>0.13850000000000001</v>
      </c>
      <c r="I53" s="301">
        <f>E53*H53</f>
        <v>36.479861249999999</v>
      </c>
      <c r="J53" s="300"/>
      <c r="K53" s="301">
        <f>E53*J53</f>
        <v>0</v>
      </c>
      <c r="O53" s="293">
        <v>2</v>
      </c>
      <c r="AA53" s="262">
        <v>3</v>
      </c>
      <c r="AB53" s="262">
        <v>1</v>
      </c>
      <c r="AC53" s="262">
        <v>592451220</v>
      </c>
      <c r="AZ53" s="262">
        <v>1</v>
      </c>
      <c r="BA53" s="262">
        <f>IF(AZ53=1,G53,0)</f>
        <v>0</v>
      </c>
      <c r="BB53" s="262">
        <f>IF(AZ53=2,G53,0)</f>
        <v>0</v>
      </c>
      <c r="BC53" s="262">
        <f>IF(AZ53=3,G53,0)</f>
        <v>0</v>
      </c>
      <c r="BD53" s="262">
        <f>IF(AZ53=4,G53,0)</f>
        <v>0</v>
      </c>
      <c r="BE53" s="262">
        <f>IF(AZ53=5,G53,0)</f>
        <v>0</v>
      </c>
      <c r="CA53" s="293">
        <v>3</v>
      </c>
      <c r="CB53" s="293">
        <v>1</v>
      </c>
    </row>
    <row r="54" spans="1:80" x14ac:dyDescent="0.2">
      <c r="A54" s="302"/>
      <c r="B54" s="303"/>
      <c r="C54" s="304" t="s">
        <v>2137</v>
      </c>
      <c r="D54" s="305"/>
      <c r="E54" s="305"/>
      <c r="F54" s="305"/>
      <c r="G54" s="306"/>
      <c r="I54" s="307"/>
      <c r="K54" s="307"/>
      <c r="L54" s="308" t="s">
        <v>2137</v>
      </c>
      <c r="O54" s="293">
        <v>3</v>
      </c>
    </row>
    <row r="55" spans="1:80" x14ac:dyDescent="0.2">
      <c r="A55" s="302"/>
      <c r="B55" s="303"/>
      <c r="C55" s="304" t="s">
        <v>2138</v>
      </c>
      <c r="D55" s="305"/>
      <c r="E55" s="305"/>
      <c r="F55" s="305"/>
      <c r="G55" s="306"/>
      <c r="I55" s="307"/>
      <c r="K55" s="307"/>
      <c r="L55" s="308" t="s">
        <v>2138</v>
      </c>
      <c r="O55" s="293">
        <v>3</v>
      </c>
    </row>
    <row r="56" spans="1:80" x14ac:dyDescent="0.2">
      <c r="A56" s="302"/>
      <c r="B56" s="309"/>
      <c r="C56" s="310" t="s">
        <v>2139</v>
      </c>
      <c r="D56" s="311"/>
      <c r="E56" s="312">
        <v>263.39249999999998</v>
      </c>
      <c r="F56" s="313"/>
      <c r="G56" s="314"/>
      <c r="H56" s="315"/>
      <c r="I56" s="307"/>
      <c r="J56" s="316"/>
      <c r="K56" s="307"/>
      <c r="M56" s="308" t="s">
        <v>2139</v>
      </c>
      <c r="O56" s="293"/>
    </row>
    <row r="57" spans="1:80" x14ac:dyDescent="0.2">
      <c r="A57" s="317"/>
      <c r="B57" s="318" t="s">
        <v>101</v>
      </c>
      <c r="C57" s="319" t="s">
        <v>206</v>
      </c>
      <c r="D57" s="320"/>
      <c r="E57" s="321"/>
      <c r="F57" s="322"/>
      <c r="G57" s="323">
        <f>SUM(G23:G56)</f>
        <v>0</v>
      </c>
      <c r="H57" s="324"/>
      <c r="I57" s="325">
        <f>SUM(I23:I56)</f>
        <v>172.89873362500001</v>
      </c>
      <c r="J57" s="324"/>
      <c r="K57" s="325">
        <f>SUM(K23:K56)</f>
        <v>0</v>
      </c>
      <c r="O57" s="293">
        <v>4</v>
      </c>
      <c r="BA57" s="326">
        <f>SUM(BA23:BA56)</f>
        <v>0</v>
      </c>
      <c r="BB57" s="326">
        <f>SUM(BB23:BB56)</f>
        <v>0</v>
      </c>
      <c r="BC57" s="326">
        <f>SUM(BC23:BC56)</f>
        <v>0</v>
      </c>
      <c r="BD57" s="326">
        <f>SUM(BD23:BD56)</f>
        <v>0</v>
      </c>
      <c r="BE57" s="326">
        <f>SUM(BE23:BE56)</f>
        <v>0</v>
      </c>
    </row>
    <row r="58" spans="1:80" x14ac:dyDescent="0.2">
      <c r="A58" s="283" t="s">
        <v>97</v>
      </c>
      <c r="B58" s="284" t="s">
        <v>855</v>
      </c>
      <c r="C58" s="285" t="s">
        <v>856</v>
      </c>
      <c r="D58" s="286"/>
      <c r="E58" s="287"/>
      <c r="F58" s="287"/>
      <c r="G58" s="288"/>
      <c r="H58" s="289"/>
      <c r="I58" s="290"/>
      <c r="J58" s="291"/>
      <c r="K58" s="292"/>
      <c r="O58" s="293">
        <v>1</v>
      </c>
    </row>
    <row r="59" spans="1:80" x14ac:dyDescent="0.2">
      <c r="A59" s="294">
        <v>18</v>
      </c>
      <c r="B59" s="295" t="s">
        <v>2140</v>
      </c>
      <c r="C59" s="296" t="s">
        <v>2141</v>
      </c>
      <c r="D59" s="297" t="s">
        <v>195</v>
      </c>
      <c r="E59" s="298">
        <v>14.5</v>
      </c>
      <c r="F59" s="298">
        <v>0</v>
      </c>
      <c r="G59" s="299">
        <f>E59*F59</f>
        <v>0</v>
      </c>
      <c r="H59" s="300">
        <v>0.28000000000000003</v>
      </c>
      <c r="I59" s="301">
        <f>E59*H59</f>
        <v>4.0600000000000005</v>
      </c>
      <c r="J59" s="300">
        <v>0</v>
      </c>
      <c r="K59" s="301">
        <f>E59*J59</f>
        <v>0</v>
      </c>
      <c r="O59" s="293">
        <v>2</v>
      </c>
      <c r="AA59" s="262">
        <v>1</v>
      </c>
      <c r="AB59" s="262">
        <v>1</v>
      </c>
      <c r="AC59" s="262">
        <v>1</v>
      </c>
      <c r="AZ59" s="262">
        <v>1</v>
      </c>
      <c r="BA59" s="262">
        <f>IF(AZ59=1,G59,0)</f>
        <v>0</v>
      </c>
      <c r="BB59" s="262">
        <f>IF(AZ59=2,G59,0)</f>
        <v>0</v>
      </c>
      <c r="BC59" s="262">
        <f>IF(AZ59=3,G59,0)</f>
        <v>0</v>
      </c>
      <c r="BD59" s="262">
        <f>IF(AZ59=4,G59,0)</f>
        <v>0</v>
      </c>
      <c r="BE59" s="262">
        <f>IF(AZ59=5,G59,0)</f>
        <v>0</v>
      </c>
      <c r="CA59" s="293">
        <v>1</v>
      </c>
      <c r="CB59" s="293">
        <v>1</v>
      </c>
    </row>
    <row r="60" spans="1:80" x14ac:dyDescent="0.2">
      <c r="A60" s="302"/>
      <c r="B60" s="309"/>
      <c r="C60" s="310" t="s">
        <v>2127</v>
      </c>
      <c r="D60" s="311"/>
      <c r="E60" s="312">
        <v>14.5</v>
      </c>
      <c r="F60" s="313"/>
      <c r="G60" s="314"/>
      <c r="H60" s="315"/>
      <c r="I60" s="307"/>
      <c r="J60" s="316"/>
      <c r="K60" s="307"/>
      <c r="M60" s="308" t="s">
        <v>2127</v>
      </c>
      <c r="O60" s="293"/>
    </row>
    <row r="61" spans="1:80" x14ac:dyDescent="0.2">
      <c r="A61" s="317"/>
      <c r="B61" s="318" t="s">
        <v>101</v>
      </c>
      <c r="C61" s="319" t="s">
        <v>857</v>
      </c>
      <c r="D61" s="320"/>
      <c r="E61" s="321"/>
      <c r="F61" s="322"/>
      <c r="G61" s="323">
        <f>SUM(G58:G60)</f>
        <v>0</v>
      </c>
      <c r="H61" s="324"/>
      <c r="I61" s="325">
        <f>SUM(I58:I60)</f>
        <v>4.0600000000000005</v>
      </c>
      <c r="J61" s="324"/>
      <c r="K61" s="325">
        <f>SUM(K58:K60)</f>
        <v>0</v>
      </c>
      <c r="O61" s="293">
        <v>4</v>
      </c>
      <c r="BA61" s="326">
        <f>SUM(BA58:BA60)</f>
        <v>0</v>
      </c>
      <c r="BB61" s="326">
        <f>SUM(BB58:BB60)</f>
        <v>0</v>
      </c>
      <c r="BC61" s="326">
        <f>SUM(BC58:BC60)</f>
        <v>0</v>
      </c>
      <c r="BD61" s="326">
        <f>SUM(BD58:BD60)</f>
        <v>0</v>
      </c>
      <c r="BE61" s="326">
        <f>SUM(BE58:BE60)</f>
        <v>0</v>
      </c>
    </row>
    <row r="62" spans="1:80" x14ac:dyDescent="0.2">
      <c r="A62" s="283" t="s">
        <v>97</v>
      </c>
      <c r="B62" s="284" t="s">
        <v>216</v>
      </c>
      <c r="C62" s="285" t="s">
        <v>217</v>
      </c>
      <c r="D62" s="286"/>
      <c r="E62" s="287"/>
      <c r="F62" s="287"/>
      <c r="G62" s="288"/>
      <c r="H62" s="289"/>
      <c r="I62" s="290"/>
      <c r="J62" s="291"/>
      <c r="K62" s="292"/>
      <c r="O62" s="293">
        <v>1</v>
      </c>
    </row>
    <row r="63" spans="1:80" ht="22.5" x14ac:dyDescent="0.2">
      <c r="A63" s="294">
        <v>19</v>
      </c>
      <c r="B63" s="295" t="s">
        <v>2142</v>
      </c>
      <c r="C63" s="296" t="s">
        <v>2143</v>
      </c>
      <c r="D63" s="297" t="s">
        <v>265</v>
      </c>
      <c r="E63" s="298">
        <v>2</v>
      </c>
      <c r="F63" s="298">
        <v>0</v>
      </c>
      <c r="G63" s="299">
        <f>E63*F63</f>
        <v>0</v>
      </c>
      <c r="H63" s="300">
        <v>0.1176</v>
      </c>
      <c r="I63" s="301">
        <f>E63*H63</f>
        <v>0.23519999999999999</v>
      </c>
      <c r="J63" s="300">
        <v>0</v>
      </c>
      <c r="K63" s="301">
        <f>E63*J63</f>
        <v>0</v>
      </c>
      <c r="O63" s="293">
        <v>2</v>
      </c>
      <c r="AA63" s="262">
        <v>1</v>
      </c>
      <c r="AB63" s="262">
        <v>1</v>
      </c>
      <c r="AC63" s="262">
        <v>1</v>
      </c>
      <c r="AZ63" s="262">
        <v>1</v>
      </c>
      <c r="BA63" s="262">
        <f>IF(AZ63=1,G63,0)</f>
        <v>0</v>
      </c>
      <c r="BB63" s="262">
        <f>IF(AZ63=2,G63,0)</f>
        <v>0</v>
      </c>
      <c r="BC63" s="262">
        <f>IF(AZ63=3,G63,0)</f>
        <v>0</v>
      </c>
      <c r="BD63" s="262">
        <f>IF(AZ63=4,G63,0)</f>
        <v>0</v>
      </c>
      <c r="BE63" s="262">
        <f>IF(AZ63=5,G63,0)</f>
        <v>0</v>
      </c>
      <c r="CA63" s="293">
        <v>1</v>
      </c>
      <c r="CB63" s="293">
        <v>1</v>
      </c>
    </row>
    <row r="64" spans="1:80" x14ac:dyDescent="0.2">
      <c r="A64" s="302"/>
      <c r="B64" s="309"/>
      <c r="C64" s="310" t="s">
        <v>154</v>
      </c>
      <c r="D64" s="311"/>
      <c r="E64" s="312">
        <v>2</v>
      </c>
      <c r="F64" s="313"/>
      <c r="G64" s="314"/>
      <c r="H64" s="315"/>
      <c r="I64" s="307"/>
      <c r="J64" s="316"/>
      <c r="K64" s="307"/>
      <c r="M64" s="308">
        <v>2</v>
      </c>
      <c r="O64" s="293"/>
    </row>
    <row r="65" spans="1:80" x14ac:dyDescent="0.2">
      <c r="A65" s="294">
        <v>20</v>
      </c>
      <c r="B65" s="295" t="s">
        <v>2144</v>
      </c>
      <c r="C65" s="296" t="s">
        <v>2145</v>
      </c>
      <c r="D65" s="297" t="s">
        <v>195</v>
      </c>
      <c r="E65" s="298">
        <v>5.9749999999999996</v>
      </c>
      <c r="F65" s="298">
        <v>0</v>
      </c>
      <c r="G65" s="299">
        <f>E65*F65</f>
        <v>0</v>
      </c>
      <c r="H65" s="300">
        <v>1.3999999999999999E-4</v>
      </c>
      <c r="I65" s="301">
        <f>E65*H65</f>
        <v>8.364999999999999E-4</v>
      </c>
      <c r="J65" s="300">
        <v>0</v>
      </c>
      <c r="K65" s="301">
        <f>E65*J65</f>
        <v>0</v>
      </c>
      <c r="O65" s="293">
        <v>2</v>
      </c>
      <c r="AA65" s="262">
        <v>1</v>
      </c>
      <c r="AB65" s="262">
        <v>1</v>
      </c>
      <c r="AC65" s="262">
        <v>1</v>
      </c>
      <c r="AZ65" s="262">
        <v>1</v>
      </c>
      <c r="BA65" s="262">
        <f>IF(AZ65=1,G65,0)</f>
        <v>0</v>
      </c>
      <c r="BB65" s="262">
        <f>IF(AZ65=2,G65,0)</f>
        <v>0</v>
      </c>
      <c r="BC65" s="262">
        <f>IF(AZ65=3,G65,0)</f>
        <v>0</v>
      </c>
      <c r="BD65" s="262">
        <f>IF(AZ65=4,G65,0)</f>
        <v>0</v>
      </c>
      <c r="BE65" s="262">
        <f>IF(AZ65=5,G65,0)</f>
        <v>0</v>
      </c>
      <c r="CA65" s="293">
        <v>1</v>
      </c>
      <c r="CB65" s="293">
        <v>1</v>
      </c>
    </row>
    <row r="66" spans="1:80" x14ac:dyDescent="0.2">
      <c r="A66" s="302"/>
      <c r="B66" s="309"/>
      <c r="C66" s="310" t="s">
        <v>2146</v>
      </c>
      <c r="D66" s="311"/>
      <c r="E66" s="312">
        <v>5.375</v>
      </c>
      <c r="F66" s="313"/>
      <c r="G66" s="314"/>
      <c r="H66" s="315"/>
      <c r="I66" s="307"/>
      <c r="J66" s="316"/>
      <c r="K66" s="307"/>
      <c r="M66" s="308" t="s">
        <v>2146</v>
      </c>
      <c r="O66" s="293"/>
    </row>
    <row r="67" spans="1:80" x14ac:dyDescent="0.2">
      <c r="A67" s="302"/>
      <c r="B67" s="309"/>
      <c r="C67" s="310" t="s">
        <v>2147</v>
      </c>
      <c r="D67" s="311"/>
      <c r="E67" s="312">
        <v>0.6</v>
      </c>
      <c r="F67" s="313"/>
      <c r="G67" s="314"/>
      <c r="H67" s="315"/>
      <c r="I67" s="307"/>
      <c r="J67" s="316"/>
      <c r="K67" s="307"/>
      <c r="M67" s="308" t="s">
        <v>2147</v>
      </c>
      <c r="O67" s="293"/>
    </row>
    <row r="68" spans="1:80" ht="22.5" x14ac:dyDescent="0.2">
      <c r="A68" s="294">
        <v>21</v>
      </c>
      <c r="B68" s="295" t="s">
        <v>219</v>
      </c>
      <c r="C68" s="296" t="s">
        <v>220</v>
      </c>
      <c r="D68" s="297" t="s">
        <v>202</v>
      </c>
      <c r="E68" s="298">
        <v>130.22999999999999</v>
      </c>
      <c r="F68" s="298">
        <v>0</v>
      </c>
      <c r="G68" s="299">
        <f>E68*F68</f>
        <v>0</v>
      </c>
      <c r="H68" s="300">
        <v>0.19189000000000001</v>
      </c>
      <c r="I68" s="301">
        <f>E68*H68</f>
        <v>24.989834699999999</v>
      </c>
      <c r="J68" s="300">
        <v>0</v>
      </c>
      <c r="K68" s="301">
        <f>E68*J68</f>
        <v>0</v>
      </c>
      <c r="O68" s="293">
        <v>2</v>
      </c>
      <c r="AA68" s="262">
        <v>1</v>
      </c>
      <c r="AB68" s="262">
        <v>1</v>
      </c>
      <c r="AC68" s="262">
        <v>1</v>
      </c>
      <c r="AZ68" s="262">
        <v>1</v>
      </c>
      <c r="BA68" s="262">
        <f>IF(AZ68=1,G68,0)</f>
        <v>0</v>
      </c>
      <c r="BB68" s="262">
        <f>IF(AZ68=2,G68,0)</f>
        <v>0</v>
      </c>
      <c r="BC68" s="262">
        <f>IF(AZ68=3,G68,0)</f>
        <v>0</v>
      </c>
      <c r="BD68" s="262">
        <f>IF(AZ68=4,G68,0)</f>
        <v>0</v>
      </c>
      <c r="BE68" s="262">
        <f>IF(AZ68=5,G68,0)</f>
        <v>0</v>
      </c>
      <c r="CA68" s="293">
        <v>1</v>
      </c>
      <c r="CB68" s="293">
        <v>1</v>
      </c>
    </row>
    <row r="69" spans="1:80" x14ac:dyDescent="0.2">
      <c r="A69" s="302"/>
      <c r="B69" s="309"/>
      <c r="C69" s="310" t="s">
        <v>2148</v>
      </c>
      <c r="D69" s="311"/>
      <c r="E69" s="312">
        <v>40.15</v>
      </c>
      <c r="F69" s="313"/>
      <c r="G69" s="314"/>
      <c r="H69" s="315"/>
      <c r="I69" s="307"/>
      <c r="J69" s="316"/>
      <c r="K69" s="307"/>
      <c r="M69" s="308" t="s">
        <v>2148</v>
      </c>
      <c r="O69" s="293"/>
    </row>
    <row r="70" spans="1:80" x14ac:dyDescent="0.2">
      <c r="A70" s="302"/>
      <c r="B70" s="309"/>
      <c r="C70" s="310" t="s">
        <v>2149</v>
      </c>
      <c r="D70" s="311"/>
      <c r="E70" s="312">
        <v>88.08</v>
      </c>
      <c r="F70" s="313"/>
      <c r="G70" s="314"/>
      <c r="H70" s="315"/>
      <c r="I70" s="307"/>
      <c r="J70" s="316"/>
      <c r="K70" s="307"/>
      <c r="M70" s="308" t="s">
        <v>2149</v>
      </c>
      <c r="O70" s="293"/>
    </row>
    <row r="71" spans="1:80" x14ac:dyDescent="0.2">
      <c r="A71" s="302"/>
      <c r="B71" s="309"/>
      <c r="C71" s="310" t="s">
        <v>2150</v>
      </c>
      <c r="D71" s="311"/>
      <c r="E71" s="312">
        <v>2</v>
      </c>
      <c r="F71" s="313"/>
      <c r="G71" s="314"/>
      <c r="H71" s="315"/>
      <c r="I71" s="307"/>
      <c r="J71" s="316"/>
      <c r="K71" s="307"/>
      <c r="M71" s="308" t="s">
        <v>2150</v>
      </c>
      <c r="O71" s="293"/>
    </row>
    <row r="72" spans="1:80" ht="22.5" x14ac:dyDescent="0.2">
      <c r="A72" s="294">
        <v>22</v>
      </c>
      <c r="B72" s="295" t="s">
        <v>2151</v>
      </c>
      <c r="C72" s="296" t="s">
        <v>2152</v>
      </c>
      <c r="D72" s="297" t="s">
        <v>202</v>
      </c>
      <c r="E72" s="298">
        <v>20</v>
      </c>
      <c r="F72" s="298">
        <v>0</v>
      </c>
      <c r="G72" s="299">
        <f>E72*F72</f>
        <v>0</v>
      </c>
      <c r="H72" s="300">
        <v>0.21181</v>
      </c>
      <c r="I72" s="301">
        <f>E72*H72</f>
        <v>4.2362000000000002</v>
      </c>
      <c r="J72" s="300">
        <v>0</v>
      </c>
      <c r="K72" s="301">
        <f>E72*J72</f>
        <v>0</v>
      </c>
      <c r="O72" s="293">
        <v>2</v>
      </c>
      <c r="AA72" s="262">
        <v>1</v>
      </c>
      <c r="AB72" s="262">
        <v>1</v>
      </c>
      <c r="AC72" s="262">
        <v>1</v>
      </c>
      <c r="AZ72" s="262">
        <v>1</v>
      </c>
      <c r="BA72" s="262">
        <f>IF(AZ72=1,G72,0)</f>
        <v>0</v>
      </c>
      <c r="BB72" s="262">
        <f>IF(AZ72=2,G72,0)</f>
        <v>0</v>
      </c>
      <c r="BC72" s="262">
        <f>IF(AZ72=3,G72,0)</f>
        <v>0</v>
      </c>
      <c r="BD72" s="262">
        <f>IF(AZ72=4,G72,0)</f>
        <v>0</v>
      </c>
      <c r="BE72" s="262">
        <f>IF(AZ72=5,G72,0)</f>
        <v>0</v>
      </c>
      <c r="CA72" s="293">
        <v>1</v>
      </c>
      <c r="CB72" s="293">
        <v>1</v>
      </c>
    </row>
    <row r="73" spans="1:80" x14ac:dyDescent="0.2">
      <c r="A73" s="302"/>
      <c r="B73" s="303"/>
      <c r="C73" s="304" t="s">
        <v>2153</v>
      </c>
      <c r="D73" s="305"/>
      <c r="E73" s="305"/>
      <c r="F73" s="305"/>
      <c r="G73" s="306"/>
      <c r="I73" s="307"/>
      <c r="K73" s="307"/>
      <c r="L73" s="308" t="s">
        <v>2153</v>
      </c>
      <c r="O73" s="293">
        <v>3</v>
      </c>
    </row>
    <row r="74" spans="1:80" x14ac:dyDescent="0.2">
      <c r="A74" s="302"/>
      <c r="B74" s="309"/>
      <c r="C74" s="310" t="s">
        <v>2154</v>
      </c>
      <c r="D74" s="311"/>
      <c r="E74" s="312">
        <v>20</v>
      </c>
      <c r="F74" s="313"/>
      <c r="G74" s="314"/>
      <c r="H74" s="315"/>
      <c r="I74" s="307"/>
      <c r="J74" s="316"/>
      <c r="K74" s="307"/>
      <c r="M74" s="308" t="s">
        <v>2154</v>
      </c>
      <c r="O74" s="293"/>
    </row>
    <row r="75" spans="1:80" ht="22.5" x14ac:dyDescent="0.2">
      <c r="A75" s="294">
        <v>23</v>
      </c>
      <c r="B75" s="295" t="s">
        <v>2155</v>
      </c>
      <c r="C75" s="296" t="s">
        <v>2156</v>
      </c>
      <c r="D75" s="297" t="s">
        <v>265</v>
      </c>
      <c r="E75" s="298">
        <v>2</v>
      </c>
      <c r="F75" s="298">
        <v>0</v>
      </c>
      <c r="G75" s="299">
        <f>E75*F75</f>
        <v>0</v>
      </c>
      <c r="H75" s="300">
        <v>5.1000000000000004E-3</v>
      </c>
      <c r="I75" s="301">
        <f>E75*H75</f>
        <v>1.0200000000000001E-2</v>
      </c>
      <c r="J75" s="300"/>
      <c r="K75" s="301">
        <f>E75*J75</f>
        <v>0</v>
      </c>
      <c r="O75" s="293">
        <v>2</v>
      </c>
      <c r="AA75" s="262">
        <v>3</v>
      </c>
      <c r="AB75" s="262">
        <v>1</v>
      </c>
      <c r="AC75" s="262" t="s">
        <v>2155</v>
      </c>
      <c r="AZ75" s="262">
        <v>1</v>
      </c>
      <c r="BA75" s="262">
        <f>IF(AZ75=1,G75,0)</f>
        <v>0</v>
      </c>
      <c r="BB75" s="262">
        <f>IF(AZ75=2,G75,0)</f>
        <v>0</v>
      </c>
      <c r="BC75" s="262">
        <f>IF(AZ75=3,G75,0)</f>
        <v>0</v>
      </c>
      <c r="BD75" s="262">
        <f>IF(AZ75=4,G75,0)</f>
        <v>0</v>
      </c>
      <c r="BE75" s="262">
        <f>IF(AZ75=5,G75,0)</f>
        <v>0</v>
      </c>
      <c r="CA75" s="293">
        <v>3</v>
      </c>
      <c r="CB75" s="293">
        <v>1</v>
      </c>
    </row>
    <row r="76" spans="1:80" x14ac:dyDescent="0.2">
      <c r="A76" s="302"/>
      <c r="B76" s="303"/>
      <c r="C76" s="304" t="s">
        <v>2157</v>
      </c>
      <c r="D76" s="305"/>
      <c r="E76" s="305"/>
      <c r="F76" s="305"/>
      <c r="G76" s="306"/>
      <c r="I76" s="307"/>
      <c r="K76" s="307"/>
      <c r="L76" s="308" t="s">
        <v>2157</v>
      </c>
      <c r="O76" s="293">
        <v>3</v>
      </c>
    </row>
    <row r="77" spans="1:80" x14ac:dyDescent="0.2">
      <c r="A77" s="302"/>
      <c r="B77" s="309"/>
      <c r="C77" s="310" t="s">
        <v>154</v>
      </c>
      <c r="D77" s="311"/>
      <c r="E77" s="312">
        <v>2</v>
      </c>
      <c r="F77" s="313"/>
      <c r="G77" s="314"/>
      <c r="H77" s="315"/>
      <c r="I77" s="307"/>
      <c r="J77" s="316"/>
      <c r="K77" s="307"/>
      <c r="M77" s="308">
        <v>2</v>
      </c>
      <c r="O77" s="293"/>
    </row>
    <row r="78" spans="1:80" x14ac:dyDescent="0.2">
      <c r="A78" s="317"/>
      <c r="B78" s="318" t="s">
        <v>101</v>
      </c>
      <c r="C78" s="319" t="s">
        <v>218</v>
      </c>
      <c r="D78" s="320"/>
      <c r="E78" s="321"/>
      <c r="F78" s="322"/>
      <c r="G78" s="323">
        <f>SUM(G62:G77)</f>
        <v>0</v>
      </c>
      <c r="H78" s="324"/>
      <c r="I78" s="325">
        <f>SUM(I62:I77)</f>
        <v>29.472271200000002</v>
      </c>
      <c r="J78" s="324"/>
      <c r="K78" s="325">
        <f>SUM(K62:K77)</f>
        <v>0</v>
      </c>
      <c r="O78" s="293">
        <v>4</v>
      </c>
      <c r="BA78" s="326">
        <f>SUM(BA62:BA77)</f>
        <v>0</v>
      </c>
      <c r="BB78" s="326">
        <f>SUM(BB62:BB77)</f>
        <v>0</v>
      </c>
      <c r="BC78" s="326">
        <f>SUM(BC62:BC77)</f>
        <v>0</v>
      </c>
      <c r="BD78" s="326">
        <f>SUM(BD62:BD77)</f>
        <v>0</v>
      </c>
      <c r="BE78" s="326">
        <f>SUM(BE62:BE77)</f>
        <v>0</v>
      </c>
    </row>
    <row r="79" spans="1:80" x14ac:dyDescent="0.2">
      <c r="A79" s="283" t="s">
        <v>97</v>
      </c>
      <c r="B79" s="284" t="s">
        <v>222</v>
      </c>
      <c r="C79" s="285" t="s">
        <v>223</v>
      </c>
      <c r="D79" s="286"/>
      <c r="E79" s="287"/>
      <c r="F79" s="287"/>
      <c r="G79" s="288"/>
      <c r="H79" s="289"/>
      <c r="I79" s="290"/>
      <c r="J79" s="291"/>
      <c r="K79" s="292"/>
      <c r="O79" s="293">
        <v>1</v>
      </c>
    </row>
    <row r="80" spans="1:80" x14ac:dyDescent="0.2">
      <c r="A80" s="294">
        <v>24</v>
      </c>
      <c r="B80" s="295" t="s">
        <v>225</v>
      </c>
      <c r="C80" s="296" t="s">
        <v>226</v>
      </c>
      <c r="D80" s="297" t="s">
        <v>227</v>
      </c>
      <c r="E80" s="298">
        <v>206.431004825</v>
      </c>
      <c r="F80" s="298">
        <v>0</v>
      </c>
      <c r="G80" s="299">
        <f>E80*F80</f>
        <v>0</v>
      </c>
      <c r="H80" s="300">
        <v>0</v>
      </c>
      <c r="I80" s="301">
        <f>E80*H80</f>
        <v>0</v>
      </c>
      <c r="J80" s="300"/>
      <c r="K80" s="301">
        <f>E80*J80</f>
        <v>0</v>
      </c>
      <c r="O80" s="293">
        <v>2</v>
      </c>
      <c r="AA80" s="262">
        <v>7</v>
      </c>
      <c r="AB80" s="262">
        <v>1</v>
      </c>
      <c r="AC80" s="262">
        <v>2</v>
      </c>
      <c r="AZ80" s="262">
        <v>1</v>
      </c>
      <c r="BA80" s="262">
        <f>IF(AZ80=1,G80,0)</f>
        <v>0</v>
      </c>
      <c r="BB80" s="262">
        <f>IF(AZ80=2,G80,0)</f>
        <v>0</v>
      </c>
      <c r="BC80" s="262">
        <f>IF(AZ80=3,G80,0)</f>
        <v>0</v>
      </c>
      <c r="BD80" s="262">
        <f>IF(AZ80=4,G80,0)</f>
        <v>0</v>
      </c>
      <c r="BE80" s="262">
        <f>IF(AZ80=5,G80,0)</f>
        <v>0</v>
      </c>
      <c r="CA80" s="293">
        <v>7</v>
      </c>
      <c r="CB80" s="293">
        <v>1</v>
      </c>
    </row>
    <row r="81" spans="1:80" x14ac:dyDescent="0.2">
      <c r="A81" s="317"/>
      <c r="B81" s="318" t="s">
        <v>101</v>
      </c>
      <c r="C81" s="319" t="s">
        <v>224</v>
      </c>
      <c r="D81" s="320"/>
      <c r="E81" s="321"/>
      <c r="F81" s="322"/>
      <c r="G81" s="323">
        <f>SUM(G79:G80)</f>
        <v>0</v>
      </c>
      <c r="H81" s="324"/>
      <c r="I81" s="325">
        <f>SUM(I79:I80)</f>
        <v>0</v>
      </c>
      <c r="J81" s="324"/>
      <c r="K81" s="325">
        <f>SUM(K79:K80)</f>
        <v>0</v>
      </c>
      <c r="O81" s="293">
        <v>4</v>
      </c>
      <c r="BA81" s="326">
        <f>SUM(BA79:BA80)</f>
        <v>0</v>
      </c>
      <c r="BB81" s="326">
        <f>SUM(BB79:BB80)</f>
        <v>0</v>
      </c>
      <c r="BC81" s="326">
        <f>SUM(BC79:BC80)</f>
        <v>0</v>
      </c>
      <c r="BD81" s="326">
        <f>SUM(BD79:BD80)</f>
        <v>0</v>
      </c>
      <c r="BE81" s="326">
        <f>SUM(BE79:BE80)</f>
        <v>0</v>
      </c>
    </row>
    <row r="82" spans="1:80" x14ac:dyDescent="0.2">
      <c r="A82" s="283" t="s">
        <v>97</v>
      </c>
      <c r="B82" s="284" t="s">
        <v>266</v>
      </c>
      <c r="C82" s="285" t="s">
        <v>267</v>
      </c>
      <c r="D82" s="286"/>
      <c r="E82" s="287"/>
      <c r="F82" s="287"/>
      <c r="G82" s="288"/>
      <c r="H82" s="289"/>
      <c r="I82" s="290"/>
      <c r="J82" s="291"/>
      <c r="K82" s="292"/>
      <c r="O82" s="293">
        <v>1</v>
      </c>
    </row>
    <row r="83" spans="1:80" ht="22.5" x14ac:dyDescent="0.2">
      <c r="A83" s="294">
        <v>25</v>
      </c>
      <c r="B83" s="295" t="s">
        <v>269</v>
      </c>
      <c r="C83" s="296" t="s">
        <v>270</v>
      </c>
      <c r="D83" s="297" t="s">
        <v>227</v>
      </c>
      <c r="E83" s="298">
        <v>1.1000000000000001</v>
      </c>
      <c r="F83" s="298">
        <v>0</v>
      </c>
      <c r="G83" s="299">
        <f>E83*F83</f>
        <v>0</v>
      </c>
      <c r="H83" s="300">
        <v>0</v>
      </c>
      <c r="I83" s="301">
        <f>E83*H83</f>
        <v>0</v>
      </c>
      <c r="J83" s="300"/>
      <c r="K83" s="301">
        <f>E83*J83</f>
        <v>0</v>
      </c>
      <c r="O83" s="293">
        <v>2</v>
      </c>
      <c r="AA83" s="262">
        <v>8</v>
      </c>
      <c r="AB83" s="262">
        <v>0</v>
      </c>
      <c r="AC83" s="262">
        <v>3</v>
      </c>
      <c r="AZ83" s="262">
        <v>1</v>
      </c>
      <c r="BA83" s="262">
        <f>IF(AZ83=1,G83,0)</f>
        <v>0</v>
      </c>
      <c r="BB83" s="262">
        <f>IF(AZ83=2,G83,0)</f>
        <v>0</v>
      </c>
      <c r="BC83" s="262">
        <f>IF(AZ83=3,G83,0)</f>
        <v>0</v>
      </c>
      <c r="BD83" s="262">
        <f>IF(AZ83=4,G83,0)</f>
        <v>0</v>
      </c>
      <c r="BE83" s="262">
        <f>IF(AZ83=5,G83,0)</f>
        <v>0</v>
      </c>
      <c r="CA83" s="293">
        <v>8</v>
      </c>
      <c r="CB83" s="293">
        <v>0</v>
      </c>
    </row>
    <row r="84" spans="1:80" x14ac:dyDescent="0.2">
      <c r="A84" s="302"/>
      <c r="B84" s="303"/>
      <c r="C84" s="304" t="s">
        <v>234</v>
      </c>
      <c r="D84" s="305"/>
      <c r="E84" s="305"/>
      <c r="F84" s="305"/>
      <c r="G84" s="306"/>
      <c r="I84" s="307"/>
      <c r="K84" s="307"/>
      <c r="L84" s="308" t="s">
        <v>234</v>
      </c>
      <c r="O84" s="293">
        <v>3</v>
      </c>
    </row>
    <row r="85" spans="1:80" x14ac:dyDescent="0.2">
      <c r="A85" s="302"/>
      <c r="B85" s="303"/>
      <c r="C85" s="304"/>
      <c r="D85" s="305"/>
      <c r="E85" s="305"/>
      <c r="F85" s="305"/>
      <c r="G85" s="306"/>
      <c r="I85" s="307"/>
      <c r="K85" s="307"/>
      <c r="L85" s="308"/>
      <c r="O85" s="293">
        <v>3</v>
      </c>
    </row>
    <row r="86" spans="1:80" ht="22.5" x14ac:dyDescent="0.2">
      <c r="A86" s="302"/>
      <c r="B86" s="303"/>
      <c r="C86" s="304" t="s">
        <v>271</v>
      </c>
      <c r="D86" s="305"/>
      <c r="E86" s="305"/>
      <c r="F86" s="305"/>
      <c r="G86" s="306"/>
      <c r="I86" s="307"/>
      <c r="K86" s="307"/>
      <c r="L86" s="308" t="s">
        <v>271</v>
      </c>
      <c r="O86" s="293">
        <v>3</v>
      </c>
    </row>
    <row r="87" spans="1:80" x14ac:dyDescent="0.2">
      <c r="A87" s="317"/>
      <c r="B87" s="318" t="s">
        <v>101</v>
      </c>
      <c r="C87" s="319" t="s">
        <v>268</v>
      </c>
      <c r="D87" s="320"/>
      <c r="E87" s="321"/>
      <c r="F87" s="322"/>
      <c r="G87" s="323">
        <f>SUM(G82:G86)</f>
        <v>0</v>
      </c>
      <c r="H87" s="324"/>
      <c r="I87" s="325">
        <f>SUM(I82:I86)</f>
        <v>0</v>
      </c>
      <c r="J87" s="324"/>
      <c r="K87" s="325">
        <f>SUM(K82:K86)</f>
        <v>0</v>
      </c>
      <c r="O87" s="293">
        <v>4</v>
      </c>
      <c r="BA87" s="326">
        <f>SUM(BA82:BA86)</f>
        <v>0</v>
      </c>
      <c r="BB87" s="326">
        <f>SUM(BB82:BB86)</f>
        <v>0</v>
      </c>
      <c r="BC87" s="326">
        <f>SUM(BC82:BC86)</f>
        <v>0</v>
      </c>
      <c r="BD87" s="326">
        <f>SUM(BD82:BD86)</f>
        <v>0</v>
      </c>
      <c r="BE87" s="326">
        <f>SUM(BE82:BE86)</f>
        <v>0</v>
      </c>
    </row>
    <row r="88" spans="1:80" x14ac:dyDescent="0.2">
      <c r="E88" s="262"/>
    </row>
    <row r="89" spans="1:80" x14ac:dyDescent="0.2">
      <c r="E89" s="262"/>
    </row>
    <row r="90" spans="1:80" x14ac:dyDescent="0.2">
      <c r="E90" s="262"/>
    </row>
    <row r="91" spans="1:80" x14ac:dyDescent="0.2">
      <c r="E91" s="262"/>
    </row>
    <row r="92" spans="1:80" x14ac:dyDescent="0.2">
      <c r="E92" s="262"/>
    </row>
    <row r="93" spans="1:80" x14ac:dyDescent="0.2">
      <c r="E93" s="262"/>
    </row>
    <row r="94" spans="1:80" x14ac:dyDescent="0.2">
      <c r="E94" s="262"/>
    </row>
    <row r="95" spans="1:80" x14ac:dyDescent="0.2">
      <c r="E95" s="262"/>
    </row>
    <row r="96" spans="1:80" x14ac:dyDescent="0.2">
      <c r="E96" s="262"/>
    </row>
    <row r="97" spans="1:7" x14ac:dyDescent="0.2">
      <c r="E97" s="262"/>
    </row>
    <row r="98" spans="1:7" x14ac:dyDescent="0.2">
      <c r="E98" s="262"/>
    </row>
    <row r="99" spans="1:7" x14ac:dyDescent="0.2">
      <c r="E99" s="262"/>
    </row>
    <row r="100" spans="1:7" x14ac:dyDescent="0.2">
      <c r="E100" s="262"/>
    </row>
    <row r="101" spans="1:7" x14ac:dyDescent="0.2">
      <c r="E101" s="262"/>
    </row>
    <row r="102" spans="1:7" x14ac:dyDescent="0.2">
      <c r="E102" s="262"/>
    </row>
    <row r="103" spans="1:7" x14ac:dyDescent="0.2">
      <c r="E103" s="262"/>
    </row>
    <row r="104" spans="1:7" x14ac:dyDescent="0.2">
      <c r="E104" s="262"/>
    </row>
    <row r="105" spans="1:7" x14ac:dyDescent="0.2">
      <c r="E105" s="262"/>
    </row>
    <row r="106" spans="1:7" x14ac:dyDescent="0.2">
      <c r="E106" s="262"/>
    </row>
    <row r="107" spans="1:7" x14ac:dyDescent="0.2">
      <c r="E107" s="262"/>
    </row>
    <row r="108" spans="1:7" x14ac:dyDescent="0.2">
      <c r="E108" s="262"/>
    </row>
    <row r="109" spans="1:7" x14ac:dyDescent="0.2">
      <c r="E109" s="262"/>
    </row>
    <row r="110" spans="1:7" x14ac:dyDescent="0.2">
      <c r="E110" s="262"/>
    </row>
    <row r="111" spans="1:7" x14ac:dyDescent="0.2">
      <c r="A111" s="316"/>
      <c r="B111" s="316"/>
      <c r="C111" s="316"/>
      <c r="D111" s="316"/>
      <c r="E111" s="316"/>
      <c r="F111" s="316"/>
      <c r="G111" s="316"/>
    </row>
    <row r="112" spans="1:7" x14ac:dyDescent="0.2">
      <c r="A112" s="316"/>
      <c r="B112" s="316"/>
      <c r="C112" s="316"/>
      <c r="D112" s="316"/>
      <c r="E112" s="316"/>
      <c r="F112" s="316"/>
      <c r="G112" s="316"/>
    </row>
    <row r="113" spans="1:7" x14ac:dyDescent="0.2">
      <c r="A113" s="316"/>
      <c r="B113" s="316"/>
      <c r="C113" s="316"/>
      <c r="D113" s="316"/>
      <c r="E113" s="316"/>
      <c r="F113" s="316"/>
      <c r="G113" s="316"/>
    </row>
    <row r="114" spans="1:7" x14ac:dyDescent="0.2">
      <c r="A114" s="316"/>
      <c r="B114" s="316"/>
      <c r="C114" s="316"/>
      <c r="D114" s="316"/>
      <c r="E114" s="316"/>
      <c r="F114" s="316"/>
      <c r="G114" s="316"/>
    </row>
    <row r="115" spans="1:7" x14ac:dyDescent="0.2">
      <c r="E115" s="262"/>
    </row>
    <row r="116" spans="1:7" x14ac:dyDescent="0.2">
      <c r="E116" s="262"/>
    </row>
    <row r="117" spans="1:7" x14ac:dyDescent="0.2">
      <c r="E117" s="262"/>
    </row>
    <row r="118" spans="1:7" x14ac:dyDescent="0.2">
      <c r="E118" s="262"/>
    </row>
    <row r="119" spans="1:7" x14ac:dyDescent="0.2">
      <c r="E119" s="262"/>
    </row>
    <row r="120" spans="1:7" x14ac:dyDescent="0.2">
      <c r="E120" s="262"/>
    </row>
    <row r="121" spans="1:7" x14ac:dyDescent="0.2">
      <c r="E121" s="262"/>
    </row>
    <row r="122" spans="1:7" x14ac:dyDescent="0.2">
      <c r="E122" s="262"/>
    </row>
    <row r="123" spans="1:7" x14ac:dyDescent="0.2">
      <c r="E123" s="262"/>
    </row>
    <row r="124" spans="1:7" x14ac:dyDescent="0.2">
      <c r="E124" s="262"/>
    </row>
    <row r="125" spans="1:7" x14ac:dyDescent="0.2">
      <c r="E125" s="262"/>
    </row>
    <row r="126" spans="1:7" x14ac:dyDescent="0.2">
      <c r="E126" s="262"/>
    </row>
    <row r="127" spans="1:7" x14ac:dyDescent="0.2">
      <c r="E127" s="262"/>
    </row>
    <row r="128" spans="1:7" x14ac:dyDescent="0.2">
      <c r="E128" s="262"/>
    </row>
    <row r="129" spans="5:5" x14ac:dyDescent="0.2">
      <c r="E129" s="262"/>
    </row>
    <row r="130" spans="5:5" x14ac:dyDescent="0.2">
      <c r="E130" s="262"/>
    </row>
    <row r="131" spans="5:5" x14ac:dyDescent="0.2">
      <c r="E131" s="262"/>
    </row>
    <row r="132" spans="5:5" x14ac:dyDescent="0.2">
      <c r="E132" s="262"/>
    </row>
    <row r="133" spans="5:5" x14ac:dyDescent="0.2">
      <c r="E133" s="262"/>
    </row>
    <row r="134" spans="5:5" x14ac:dyDescent="0.2">
      <c r="E134" s="262"/>
    </row>
    <row r="135" spans="5:5" x14ac:dyDescent="0.2">
      <c r="E135" s="262"/>
    </row>
    <row r="136" spans="5:5" x14ac:dyDescent="0.2">
      <c r="E136" s="262"/>
    </row>
    <row r="137" spans="5:5" x14ac:dyDescent="0.2">
      <c r="E137" s="262"/>
    </row>
    <row r="138" spans="5:5" x14ac:dyDescent="0.2">
      <c r="E138" s="262"/>
    </row>
    <row r="139" spans="5:5" x14ac:dyDescent="0.2">
      <c r="E139" s="262"/>
    </row>
    <row r="140" spans="5:5" x14ac:dyDescent="0.2">
      <c r="E140" s="262"/>
    </row>
    <row r="141" spans="5:5" x14ac:dyDescent="0.2">
      <c r="E141" s="262"/>
    </row>
    <row r="142" spans="5:5" x14ac:dyDescent="0.2">
      <c r="E142" s="262"/>
    </row>
    <row r="143" spans="5:5" x14ac:dyDescent="0.2">
      <c r="E143" s="262"/>
    </row>
    <row r="144" spans="5:5" x14ac:dyDescent="0.2">
      <c r="E144" s="262"/>
    </row>
    <row r="145" spans="1:7" x14ac:dyDescent="0.2">
      <c r="E145" s="262"/>
    </row>
    <row r="146" spans="1:7" x14ac:dyDescent="0.2">
      <c r="A146" s="327"/>
      <c r="B146" s="327"/>
    </row>
    <row r="147" spans="1:7" x14ac:dyDescent="0.2">
      <c r="A147" s="316"/>
      <c r="B147" s="316"/>
      <c r="C147" s="328"/>
      <c r="D147" s="328"/>
      <c r="E147" s="329"/>
      <c r="F147" s="328"/>
      <c r="G147" s="330"/>
    </row>
    <row r="148" spans="1:7" x14ac:dyDescent="0.2">
      <c r="A148" s="331"/>
      <c r="B148" s="331"/>
      <c r="C148" s="316"/>
      <c r="D148" s="316"/>
      <c r="E148" s="332"/>
      <c r="F148" s="316"/>
      <c r="G148" s="316"/>
    </row>
    <row r="149" spans="1:7" x14ac:dyDescent="0.2">
      <c r="A149" s="316"/>
      <c r="B149" s="316"/>
      <c r="C149" s="316"/>
      <c r="D149" s="316"/>
      <c r="E149" s="332"/>
      <c r="F149" s="316"/>
      <c r="G149" s="316"/>
    </row>
    <row r="150" spans="1:7" x14ac:dyDescent="0.2">
      <c r="A150" s="316"/>
      <c r="B150" s="316"/>
      <c r="C150" s="316"/>
      <c r="D150" s="316"/>
      <c r="E150" s="332"/>
      <c r="F150" s="316"/>
      <c r="G150" s="316"/>
    </row>
    <row r="151" spans="1:7" x14ac:dyDescent="0.2">
      <c r="A151" s="316"/>
      <c r="B151" s="316"/>
      <c r="C151" s="316"/>
      <c r="D151" s="316"/>
      <c r="E151" s="332"/>
      <c r="F151" s="316"/>
      <c r="G151" s="316"/>
    </row>
    <row r="152" spans="1:7" x14ac:dyDescent="0.2">
      <c r="A152" s="316"/>
      <c r="B152" s="316"/>
      <c r="C152" s="316"/>
      <c r="D152" s="316"/>
      <c r="E152" s="332"/>
      <c r="F152" s="316"/>
      <c r="G152" s="316"/>
    </row>
    <row r="153" spans="1:7" x14ac:dyDescent="0.2">
      <c r="A153" s="316"/>
      <c r="B153" s="316"/>
      <c r="C153" s="316"/>
      <c r="D153" s="316"/>
      <c r="E153" s="332"/>
      <c r="F153" s="316"/>
      <c r="G153" s="316"/>
    </row>
    <row r="154" spans="1:7" x14ac:dyDescent="0.2">
      <c r="A154" s="316"/>
      <c r="B154" s="316"/>
      <c r="C154" s="316"/>
      <c r="D154" s="316"/>
      <c r="E154" s="332"/>
      <c r="F154" s="316"/>
      <c r="G154" s="316"/>
    </row>
    <row r="155" spans="1:7" x14ac:dyDescent="0.2">
      <c r="A155" s="316"/>
      <c r="B155" s="316"/>
      <c r="C155" s="316"/>
      <c r="D155" s="316"/>
      <c r="E155" s="332"/>
      <c r="F155" s="316"/>
      <c r="G155" s="316"/>
    </row>
    <row r="156" spans="1:7" x14ac:dyDescent="0.2">
      <c r="A156" s="316"/>
      <c r="B156" s="316"/>
      <c r="C156" s="316"/>
      <c r="D156" s="316"/>
      <c r="E156" s="332"/>
      <c r="F156" s="316"/>
      <c r="G156" s="316"/>
    </row>
    <row r="157" spans="1:7" x14ac:dyDescent="0.2">
      <c r="A157" s="316"/>
      <c r="B157" s="316"/>
      <c r="C157" s="316"/>
      <c r="D157" s="316"/>
      <c r="E157" s="332"/>
      <c r="F157" s="316"/>
      <c r="G157" s="316"/>
    </row>
    <row r="158" spans="1:7" x14ac:dyDescent="0.2">
      <c r="A158" s="316"/>
      <c r="B158" s="316"/>
      <c r="C158" s="316"/>
      <c r="D158" s="316"/>
      <c r="E158" s="332"/>
      <c r="F158" s="316"/>
      <c r="G158" s="316"/>
    </row>
    <row r="159" spans="1:7" x14ac:dyDescent="0.2">
      <c r="A159" s="316"/>
      <c r="B159" s="316"/>
      <c r="C159" s="316"/>
      <c r="D159" s="316"/>
      <c r="E159" s="332"/>
      <c r="F159" s="316"/>
      <c r="G159" s="316"/>
    </row>
    <row r="160" spans="1:7" x14ac:dyDescent="0.2">
      <c r="A160" s="316"/>
      <c r="B160" s="316"/>
      <c r="C160" s="316"/>
      <c r="D160" s="316"/>
      <c r="E160" s="332"/>
      <c r="F160" s="316"/>
      <c r="G160" s="316"/>
    </row>
  </sheetData>
  <mergeCells count="48">
    <mergeCell ref="C84:G84"/>
    <mergeCell ref="C85:G85"/>
    <mergeCell ref="C86:G86"/>
    <mergeCell ref="C71:D71"/>
    <mergeCell ref="C73:G73"/>
    <mergeCell ref="C74:D74"/>
    <mergeCell ref="C76:G76"/>
    <mergeCell ref="C77:D77"/>
    <mergeCell ref="C60:D60"/>
    <mergeCell ref="C64:D64"/>
    <mergeCell ref="C66:D66"/>
    <mergeCell ref="C67:D67"/>
    <mergeCell ref="C69:D69"/>
    <mergeCell ref="C70:D70"/>
    <mergeCell ref="C50:G50"/>
    <mergeCell ref="C51:G51"/>
    <mergeCell ref="C52:D52"/>
    <mergeCell ref="C54:G54"/>
    <mergeCell ref="C55:G55"/>
    <mergeCell ref="C56:D56"/>
    <mergeCell ref="C40:D40"/>
    <mergeCell ref="C42:G42"/>
    <mergeCell ref="C43:D43"/>
    <mergeCell ref="C45:D45"/>
    <mergeCell ref="C47:D47"/>
    <mergeCell ref="C49:G49"/>
    <mergeCell ref="C30:D30"/>
    <mergeCell ref="C32:D32"/>
    <mergeCell ref="C33:D33"/>
    <mergeCell ref="C35:D35"/>
    <mergeCell ref="C37:D37"/>
    <mergeCell ref="C39:G39"/>
    <mergeCell ref="C17:D17"/>
    <mergeCell ref="C19:G19"/>
    <mergeCell ref="C20:G20"/>
    <mergeCell ref="C21:D21"/>
    <mergeCell ref="C25:D25"/>
    <mergeCell ref="C27:G27"/>
    <mergeCell ref="C28:D28"/>
    <mergeCell ref="C29:D29"/>
    <mergeCell ref="A1:G1"/>
    <mergeCell ref="A3:B3"/>
    <mergeCell ref="A4:B4"/>
    <mergeCell ref="E4:G4"/>
    <mergeCell ref="C9:D9"/>
    <mergeCell ref="C11:D11"/>
    <mergeCell ref="C13:D13"/>
    <mergeCell ref="C15:D15"/>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9"/>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2162</v>
      </c>
      <c r="D2" s="106" t="s">
        <v>2163</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2159</v>
      </c>
      <c r="B5" s="119"/>
      <c r="C5" s="120" t="s">
        <v>2160</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'S08 08-01 Rek'!E11</f>
        <v>0</v>
      </c>
      <c r="D15" s="161" t="str">
        <f>'S08 08-01 Rek'!A16</f>
        <v>Ztížené výrobní podmínky</v>
      </c>
      <c r="E15" s="162"/>
      <c r="F15" s="163"/>
      <c r="G15" s="160">
        <f>'S08 08-01 Rek'!I16</f>
        <v>0</v>
      </c>
    </row>
    <row r="16" spans="1:57" ht="15.95" customHeight="1" x14ac:dyDescent="0.2">
      <c r="A16" s="158" t="s">
        <v>52</v>
      </c>
      <c r="B16" s="159" t="s">
        <v>53</v>
      </c>
      <c r="C16" s="160">
        <f>'S08 08-01 Rek'!F11</f>
        <v>0</v>
      </c>
      <c r="D16" s="110" t="str">
        <f>'S08 08-01 Rek'!A17</f>
        <v>Oborová přirážka</v>
      </c>
      <c r="E16" s="164"/>
      <c r="F16" s="165"/>
      <c r="G16" s="160">
        <f>'S08 08-01 Rek'!I17</f>
        <v>0</v>
      </c>
    </row>
    <row r="17" spans="1:7" ht="15.95" customHeight="1" x14ac:dyDescent="0.2">
      <c r="A17" s="158" t="s">
        <v>54</v>
      </c>
      <c r="B17" s="159" t="s">
        <v>55</v>
      </c>
      <c r="C17" s="160">
        <f>'S08 08-01 Rek'!H11</f>
        <v>0</v>
      </c>
      <c r="D17" s="110" t="str">
        <f>'S08 08-01 Rek'!A18</f>
        <v>Přesun stavebních kapacit</v>
      </c>
      <c r="E17" s="164"/>
      <c r="F17" s="165"/>
      <c r="G17" s="160">
        <f>'S08 08-01 Rek'!I18</f>
        <v>0</v>
      </c>
    </row>
    <row r="18" spans="1:7" ht="15.95" customHeight="1" x14ac:dyDescent="0.2">
      <c r="A18" s="166" t="s">
        <v>56</v>
      </c>
      <c r="B18" s="167" t="s">
        <v>57</v>
      </c>
      <c r="C18" s="160">
        <f>'S08 08-01 Rek'!G11</f>
        <v>0</v>
      </c>
      <c r="D18" s="110" t="str">
        <f>'S08 08-01 Rek'!A19</f>
        <v>Mimostaveništní doprava</v>
      </c>
      <c r="E18" s="164"/>
      <c r="F18" s="165"/>
      <c r="G18" s="160">
        <f>'S08 08-01 Rek'!I19</f>
        <v>0</v>
      </c>
    </row>
    <row r="19" spans="1:7" ht="15.95" customHeight="1" x14ac:dyDescent="0.2">
      <c r="A19" s="168" t="s">
        <v>58</v>
      </c>
      <c r="B19" s="159"/>
      <c r="C19" s="160">
        <f>SUM(C15:C18)</f>
        <v>0</v>
      </c>
      <c r="D19" s="110" t="str">
        <f>'S08 08-01 Rek'!A20</f>
        <v>Zařízení staveniště</v>
      </c>
      <c r="E19" s="164"/>
      <c r="F19" s="165"/>
      <c r="G19" s="160">
        <f>'S08 08-01 Rek'!I20</f>
        <v>0</v>
      </c>
    </row>
    <row r="20" spans="1:7" ht="15.95" customHeight="1" x14ac:dyDescent="0.2">
      <c r="A20" s="168"/>
      <c r="B20" s="159"/>
      <c r="C20" s="160"/>
      <c r="D20" s="110" t="str">
        <f>'S08 08-01 Rek'!A21</f>
        <v>Provoz investora</v>
      </c>
      <c r="E20" s="164"/>
      <c r="F20" s="165"/>
      <c r="G20" s="160">
        <f>'S08 08-01 Rek'!I21</f>
        <v>0</v>
      </c>
    </row>
    <row r="21" spans="1:7" ht="15.95" customHeight="1" x14ac:dyDescent="0.2">
      <c r="A21" s="168" t="s">
        <v>29</v>
      </c>
      <c r="B21" s="159"/>
      <c r="C21" s="160">
        <f>'S08 08-01 Rek'!I11</f>
        <v>0</v>
      </c>
      <c r="D21" s="110" t="str">
        <f>'S08 08-01 Rek'!A22</f>
        <v>Kompletační činnost (IČD)</v>
      </c>
      <c r="E21" s="164"/>
      <c r="F21" s="165"/>
      <c r="G21" s="160">
        <f>'S08 08-01 Rek'!I22</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'S08 08-01 Rek'!H24</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BE78"/>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190</v>
      </c>
      <c r="I1" s="213"/>
    </row>
    <row r="2" spans="1:57" ht="13.5" thickBot="1" x14ac:dyDescent="0.25">
      <c r="A2" s="214" t="s">
        <v>76</v>
      </c>
      <c r="B2" s="215"/>
      <c r="C2" s="216" t="s">
        <v>189</v>
      </c>
      <c r="D2" s="217"/>
      <c r="E2" s="218"/>
      <c r="F2" s="217"/>
      <c r="G2" s="219" t="s">
        <v>191</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'I0 1 01-01 Pol'!B7</f>
        <v>1</v>
      </c>
      <c r="B7" s="70" t="str">
        <f>'I0 1 01-01 Pol'!C7</f>
        <v>Zemní práce</v>
      </c>
      <c r="D7" s="231"/>
      <c r="E7" s="334">
        <f>'I0 1 01-01 Pol'!BA15</f>
        <v>0</v>
      </c>
      <c r="F7" s="335">
        <f>'I0 1 01-01 Pol'!BB15</f>
        <v>0</v>
      </c>
      <c r="G7" s="335">
        <f>'I0 1 01-01 Pol'!BC15</f>
        <v>0</v>
      </c>
      <c r="H7" s="335">
        <f>'I0 1 01-01 Pol'!BD15</f>
        <v>0</v>
      </c>
      <c r="I7" s="336">
        <f>'I0 1 01-01 Pol'!BE15</f>
        <v>0</v>
      </c>
    </row>
    <row r="8" spans="1:57" s="138" customFormat="1" x14ac:dyDescent="0.2">
      <c r="A8" s="333" t="str">
        <f>'I0 1 01-01 Pol'!B16</f>
        <v>5</v>
      </c>
      <c r="B8" s="70" t="str">
        <f>'I0 1 01-01 Pol'!C16</f>
        <v>Komunikace</v>
      </c>
      <c r="D8" s="231"/>
      <c r="E8" s="334">
        <f>'I0 1 01-01 Pol'!BA25</f>
        <v>0</v>
      </c>
      <c r="F8" s="335">
        <f>'I0 1 01-01 Pol'!BB25</f>
        <v>0</v>
      </c>
      <c r="G8" s="335">
        <f>'I0 1 01-01 Pol'!BC25</f>
        <v>0</v>
      </c>
      <c r="H8" s="335">
        <f>'I0 1 01-01 Pol'!BD25</f>
        <v>0</v>
      </c>
      <c r="I8" s="336">
        <f>'I0 1 01-01 Pol'!BE25</f>
        <v>0</v>
      </c>
    </row>
    <row r="9" spans="1:57" s="138" customFormat="1" x14ac:dyDescent="0.2">
      <c r="A9" s="333" t="str">
        <f>'I0 1 01-01 Pol'!B26</f>
        <v>91</v>
      </c>
      <c r="B9" s="70" t="str">
        <f>'I0 1 01-01 Pol'!C26</f>
        <v>Doplňující práce na komunikaci</v>
      </c>
      <c r="D9" s="231"/>
      <c r="E9" s="334">
        <f>'I0 1 01-01 Pol'!BA29</f>
        <v>0</v>
      </c>
      <c r="F9" s="335">
        <f>'I0 1 01-01 Pol'!BB29</f>
        <v>0</v>
      </c>
      <c r="G9" s="335">
        <f>'I0 1 01-01 Pol'!BC29</f>
        <v>0</v>
      </c>
      <c r="H9" s="335">
        <f>'I0 1 01-01 Pol'!BD29</f>
        <v>0</v>
      </c>
      <c r="I9" s="336">
        <f>'I0 1 01-01 Pol'!BE29</f>
        <v>0</v>
      </c>
    </row>
    <row r="10" spans="1:57" s="138" customFormat="1" x14ac:dyDescent="0.2">
      <c r="A10" s="333" t="str">
        <f>'I0 1 01-01 Pol'!B30</f>
        <v>99</v>
      </c>
      <c r="B10" s="70" t="str">
        <f>'I0 1 01-01 Pol'!C30</f>
        <v>Staveništní přesun hmot</v>
      </c>
      <c r="D10" s="231"/>
      <c r="E10" s="334">
        <f>'I0 1 01-01 Pol'!BA32</f>
        <v>0</v>
      </c>
      <c r="F10" s="335">
        <f>'I0 1 01-01 Pol'!BB32</f>
        <v>0</v>
      </c>
      <c r="G10" s="335">
        <f>'I0 1 01-01 Pol'!BC32</f>
        <v>0</v>
      </c>
      <c r="H10" s="335">
        <f>'I0 1 01-01 Pol'!BD32</f>
        <v>0</v>
      </c>
      <c r="I10" s="336">
        <f>'I0 1 01-01 Pol'!BE32</f>
        <v>0</v>
      </c>
    </row>
    <row r="11" spans="1:57" s="138" customFormat="1" x14ac:dyDescent="0.2">
      <c r="A11" s="333" t="str">
        <f>'I0 1 01-01 Pol'!B33</f>
        <v>799</v>
      </c>
      <c r="B11" s="70" t="str">
        <f>'I0 1 01-01 Pol'!C33</f>
        <v>Ostatní</v>
      </c>
      <c r="D11" s="231"/>
      <c r="E11" s="334">
        <f>'I0 1 01-01 Pol'!BA37</f>
        <v>0</v>
      </c>
      <c r="F11" s="335">
        <f>'I0 1 01-01 Pol'!BB37</f>
        <v>0</v>
      </c>
      <c r="G11" s="335">
        <f>'I0 1 01-01 Pol'!BC37</f>
        <v>0</v>
      </c>
      <c r="H11" s="335">
        <f>'I0 1 01-01 Pol'!BD37</f>
        <v>0</v>
      </c>
      <c r="I11" s="336">
        <f>'I0 1 01-01 Pol'!BE37</f>
        <v>0</v>
      </c>
    </row>
    <row r="12" spans="1:57" s="138" customFormat="1" x14ac:dyDescent="0.2">
      <c r="A12" s="333" t="str">
        <f>'I0 1 01-01 Pol'!B38</f>
        <v>M46</v>
      </c>
      <c r="B12" s="70" t="str">
        <f>'I0 1 01-01 Pol'!C38</f>
        <v>Zemní práce při montážích</v>
      </c>
      <c r="D12" s="231"/>
      <c r="E12" s="334">
        <f>'I0 1 01-01 Pol'!BA64</f>
        <v>0</v>
      </c>
      <c r="F12" s="335">
        <f>'I0 1 01-01 Pol'!BB64</f>
        <v>0</v>
      </c>
      <c r="G12" s="335">
        <f>'I0 1 01-01 Pol'!BC64</f>
        <v>0</v>
      </c>
      <c r="H12" s="335">
        <f>'I0 1 01-01 Pol'!BD64</f>
        <v>0</v>
      </c>
      <c r="I12" s="336">
        <f>'I0 1 01-01 Pol'!BE64</f>
        <v>0</v>
      </c>
    </row>
    <row r="13" spans="1:57" s="138" customFormat="1" ht="13.5" thickBot="1" x14ac:dyDescent="0.25">
      <c r="A13" s="333" t="str">
        <f>'I0 1 01-01 Pol'!B65</f>
        <v>D96</v>
      </c>
      <c r="B13" s="70" t="str">
        <f>'I0 1 01-01 Pol'!C65</f>
        <v>Přesuny suti a vybouraných hmot</v>
      </c>
      <c r="D13" s="231"/>
      <c r="E13" s="334">
        <f>'I0 1 01-01 Pol'!BA70</f>
        <v>0</v>
      </c>
      <c r="F13" s="335">
        <f>'I0 1 01-01 Pol'!BB70</f>
        <v>0</v>
      </c>
      <c r="G13" s="335">
        <f>'I0 1 01-01 Pol'!BC70</f>
        <v>0</v>
      </c>
      <c r="H13" s="335">
        <f>'I0 1 01-01 Pol'!BD70</f>
        <v>0</v>
      </c>
      <c r="I13" s="336">
        <f>'I0 1 01-01 Pol'!BE70</f>
        <v>0</v>
      </c>
    </row>
    <row r="14" spans="1:57" s="14" customFormat="1" ht="13.5" thickBot="1" x14ac:dyDescent="0.25">
      <c r="A14" s="232"/>
      <c r="B14" s="233" t="s">
        <v>79</v>
      </c>
      <c r="C14" s="233"/>
      <c r="D14" s="234"/>
      <c r="E14" s="235">
        <f>SUM(E7:E13)</f>
        <v>0</v>
      </c>
      <c r="F14" s="236">
        <f>SUM(F7:F13)</f>
        <v>0</v>
      </c>
      <c r="G14" s="236">
        <f>SUM(G7:G13)</f>
        <v>0</v>
      </c>
      <c r="H14" s="236">
        <f>SUM(H7:H13)</f>
        <v>0</v>
      </c>
      <c r="I14" s="237">
        <f>SUM(I7:I13)</f>
        <v>0</v>
      </c>
    </row>
    <row r="15" spans="1:57" x14ac:dyDescent="0.2">
      <c r="A15" s="138"/>
      <c r="B15" s="138"/>
      <c r="C15" s="138"/>
      <c r="D15" s="138"/>
      <c r="E15" s="138"/>
      <c r="F15" s="138"/>
      <c r="G15" s="138"/>
      <c r="H15" s="138"/>
      <c r="I15" s="138"/>
    </row>
    <row r="16" spans="1:57" ht="19.5" customHeight="1" x14ac:dyDescent="0.25">
      <c r="A16" s="223" t="s">
        <v>80</v>
      </c>
      <c r="B16" s="223"/>
      <c r="C16" s="223"/>
      <c r="D16" s="223"/>
      <c r="E16" s="223"/>
      <c r="F16" s="223"/>
      <c r="G16" s="238"/>
      <c r="H16" s="223"/>
      <c r="I16" s="223"/>
      <c r="BA16" s="144"/>
      <c r="BB16" s="144"/>
      <c r="BC16" s="144"/>
      <c r="BD16" s="144"/>
      <c r="BE16" s="144"/>
    </row>
    <row r="17" spans="1:53" ht="13.5" thickBot="1" x14ac:dyDescent="0.25"/>
    <row r="18" spans="1:53" x14ac:dyDescent="0.2">
      <c r="A18" s="176" t="s">
        <v>81</v>
      </c>
      <c r="B18" s="177"/>
      <c r="C18" s="177"/>
      <c r="D18" s="239"/>
      <c r="E18" s="240" t="s">
        <v>82</v>
      </c>
      <c r="F18" s="241" t="s">
        <v>12</v>
      </c>
      <c r="G18" s="242" t="s">
        <v>83</v>
      </c>
      <c r="H18" s="243"/>
      <c r="I18" s="244" t="s">
        <v>82</v>
      </c>
    </row>
    <row r="19" spans="1:53" x14ac:dyDescent="0.2">
      <c r="A19" s="168" t="s">
        <v>145</v>
      </c>
      <c r="B19" s="159"/>
      <c r="C19" s="159"/>
      <c r="D19" s="245"/>
      <c r="E19" s="246"/>
      <c r="F19" s="247"/>
      <c r="G19" s="248">
        <v>0</v>
      </c>
      <c r="H19" s="249"/>
      <c r="I19" s="250">
        <f>E19+F19*G19/100</f>
        <v>0</v>
      </c>
      <c r="BA19" s="1">
        <v>0</v>
      </c>
    </row>
    <row r="20" spans="1:53" x14ac:dyDescent="0.2">
      <c r="A20" s="168" t="s">
        <v>146</v>
      </c>
      <c r="B20" s="159"/>
      <c r="C20" s="159"/>
      <c r="D20" s="245"/>
      <c r="E20" s="246"/>
      <c r="F20" s="247"/>
      <c r="G20" s="248">
        <v>0</v>
      </c>
      <c r="H20" s="249"/>
      <c r="I20" s="250">
        <f>E20+F20*G20/100</f>
        <v>0</v>
      </c>
      <c r="BA20" s="1">
        <v>0</v>
      </c>
    </row>
    <row r="21" spans="1:53" x14ac:dyDescent="0.2">
      <c r="A21" s="168" t="s">
        <v>147</v>
      </c>
      <c r="B21" s="159"/>
      <c r="C21" s="159"/>
      <c r="D21" s="245"/>
      <c r="E21" s="246"/>
      <c r="F21" s="247"/>
      <c r="G21" s="248">
        <v>0</v>
      </c>
      <c r="H21" s="249"/>
      <c r="I21" s="250">
        <f>E21+F21*G21/100</f>
        <v>0</v>
      </c>
      <c r="BA21" s="1">
        <v>0</v>
      </c>
    </row>
    <row r="22" spans="1:53" x14ac:dyDescent="0.2">
      <c r="A22" s="168" t="s">
        <v>148</v>
      </c>
      <c r="B22" s="159"/>
      <c r="C22" s="159"/>
      <c r="D22" s="245"/>
      <c r="E22" s="246"/>
      <c r="F22" s="247"/>
      <c r="G22" s="248">
        <v>0</v>
      </c>
      <c r="H22" s="249"/>
      <c r="I22" s="250">
        <f>E22+F22*G22/100</f>
        <v>0</v>
      </c>
      <c r="BA22" s="1">
        <v>0</v>
      </c>
    </row>
    <row r="23" spans="1:53" x14ac:dyDescent="0.2">
      <c r="A23" s="168" t="s">
        <v>149</v>
      </c>
      <c r="B23" s="159"/>
      <c r="C23" s="159"/>
      <c r="D23" s="245"/>
      <c r="E23" s="246"/>
      <c r="F23" s="247"/>
      <c r="G23" s="248">
        <v>0</v>
      </c>
      <c r="H23" s="249"/>
      <c r="I23" s="250">
        <f>E23+F23*G23/100</f>
        <v>0</v>
      </c>
      <c r="BA23" s="1">
        <v>1</v>
      </c>
    </row>
    <row r="24" spans="1:53" x14ac:dyDescent="0.2">
      <c r="A24" s="168" t="s">
        <v>150</v>
      </c>
      <c r="B24" s="159"/>
      <c r="C24" s="159"/>
      <c r="D24" s="245"/>
      <c r="E24" s="246"/>
      <c r="F24" s="247"/>
      <c r="G24" s="248">
        <v>0</v>
      </c>
      <c r="H24" s="249"/>
      <c r="I24" s="250">
        <f>E24+F24*G24/100</f>
        <v>0</v>
      </c>
      <c r="BA24" s="1">
        <v>1</v>
      </c>
    </row>
    <row r="25" spans="1:53" x14ac:dyDescent="0.2">
      <c r="A25" s="168" t="s">
        <v>151</v>
      </c>
      <c r="B25" s="159"/>
      <c r="C25" s="159"/>
      <c r="D25" s="245"/>
      <c r="E25" s="246"/>
      <c r="F25" s="247"/>
      <c r="G25" s="248">
        <v>0</v>
      </c>
      <c r="H25" s="249"/>
      <c r="I25" s="250">
        <f>E25+F25*G25/100</f>
        <v>0</v>
      </c>
      <c r="BA25" s="1">
        <v>2</v>
      </c>
    </row>
    <row r="26" spans="1:53" x14ac:dyDescent="0.2">
      <c r="A26" s="168" t="s">
        <v>152</v>
      </c>
      <c r="B26" s="159"/>
      <c r="C26" s="159"/>
      <c r="D26" s="245"/>
      <c r="E26" s="246"/>
      <c r="F26" s="247"/>
      <c r="G26" s="248">
        <v>0</v>
      </c>
      <c r="H26" s="249"/>
      <c r="I26" s="250">
        <f>E26+F26*G26/100</f>
        <v>0</v>
      </c>
      <c r="BA26" s="1">
        <v>2</v>
      </c>
    </row>
    <row r="27" spans="1:53" ht="13.5" thickBot="1" x14ac:dyDescent="0.25">
      <c r="A27" s="251"/>
      <c r="B27" s="252" t="s">
        <v>84</v>
      </c>
      <c r="C27" s="253"/>
      <c r="D27" s="254"/>
      <c r="E27" s="255"/>
      <c r="F27" s="256"/>
      <c r="G27" s="256"/>
      <c r="H27" s="257">
        <f>SUM(I19:I26)</f>
        <v>0</v>
      </c>
      <c r="I27" s="258"/>
    </row>
    <row r="29" spans="1:53" x14ac:dyDescent="0.2">
      <c r="B29" s="14"/>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row r="76" spans="6:9" x14ac:dyDescent="0.2">
      <c r="F76" s="259"/>
      <c r="G76" s="260"/>
      <c r="H76" s="260"/>
      <c r="I76" s="54"/>
    </row>
    <row r="77" spans="6:9" x14ac:dyDescent="0.2">
      <c r="F77" s="259"/>
      <c r="G77" s="260"/>
      <c r="H77" s="260"/>
      <c r="I77" s="54"/>
    </row>
    <row r="78" spans="6:9" x14ac:dyDescent="0.2">
      <c r="F78" s="259"/>
      <c r="G78" s="260"/>
      <c r="H78" s="260"/>
      <c r="I78" s="54"/>
    </row>
  </sheetData>
  <mergeCells count="4">
    <mergeCell ref="A1:B1"/>
    <mergeCell ref="A2:B2"/>
    <mergeCell ref="G2:I2"/>
    <mergeCell ref="H27:I27"/>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0"/>
  <dimension ref="A1:BE75"/>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2162</v>
      </c>
      <c r="I1" s="213"/>
    </row>
    <row r="2" spans="1:57" ht="13.5" thickBot="1" x14ac:dyDescent="0.25">
      <c r="A2" s="214" t="s">
        <v>76</v>
      </c>
      <c r="B2" s="215"/>
      <c r="C2" s="216" t="s">
        <v>2161</v>
      </c>
      <c r="D2" s="217"/>
      <c r="E2" s="218"/>
      <c r="F2" s="217"/>
      <c r="G2" s="219" t="s">
        <v>2163</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'S08 08-01 Pol'!B7</f>
        <v>1</v>
      </c>
      <c r="B7" s="70" t="str">
        <f>'S08 08-01 Pol'!C7</f>
        <v>Zemní práce</v>
      </c>
      <c r="D7" s="231"/>
      <c r="E7" s="334">
        <f>'S08 08-01 Pol'!BA26</f>
        <v>0</v>
      </c>
      <c r="F7" s="335">
        <f>'S08 08-01 Pol'!BB26</f>
        <v>0</v>
      </c>
      <c r="G7" s="335">
        <f>'S08 08-01 Pol'!BC26</f>
        <v>0</v>
      </c>
      <c r="H7" s="335">
        <f>'S08 08-01 Pol'!BD26</f>
        <v>0</v>
      </c>
      <c r="I7" s="336">
        <f>'S08 08-01 Pol'!BE26</f>
        <v>0</v>
      </c>
    </row>
    <row r="8" spans="1:57" s="138" customFormat="1" x14ac:dyDescent="0.2">
      <c r="A8" s="333" t="str">
        <f>'S08 08-01 Pol'!B27</f>
        <v>2</v>
      </c>
      <c r="B8" s="70" t="str">
        <f>'S08 08-01 Pol'!C27</f>
        <v>Základy a zvláštní zakládání</v>
      </c>
      <c r="D8" s="231"/>
      <c r="E8" s="334">
        <f>'S08 08-01 Pol'!BA51</f>
        <v>0</v>
      </c>
      <c r="F8" s="335">
        <f>'S08 08-01 Pol'!BB51</f>
        <v>0</v>
      </c>
      <c r="G8" s="335">
        <f>'S08 08-01 Pol'!BC51</f>
        <v>0</v>
      </c>
      <c r="H8" s="335">
        <f>'S08 08-01 Pol'!BD51</f>
        <v>0</v>
      </c>
      <c r="I8" s="336">
        <f>'S08 08-01 Pol'!BE51</f>
        <v>0</v>
      </c>
    </row>
    <row r="9" spans="1:57" s="138" customFormat="1" x14ac:dyDescent="0.2">
      <c r="A9" s="333" t="str">
        <f>'S08 08-01 Pol'!B52</f>
        <v>99</v>
      </c>
      <c r="B9" s="70" t="str">
        <f>'S08 08-01 Pol'!C52</f>
        <v>Staveništní přesun hmot</v>
      </c>
      <c r="D9" s="231"/>
      <c r="E9" s="334">
        <f>'S08 08-01 Pol'!BA54</f>
        <v>0</v>
      </c>
      <c r="F9" s="335">
        <f>'S08 08-01 Pol'!BB54</f>
        <v>0</v>
      </c>
      <c r="G9" s="335">
        <f>'S08 08-01 Pol'!BC54</f>
        <v>0</v>
      </c>
      <c r="H9" s="335">
        <f>'S08 08-01 Pol'!BD54</f>
        <v>0</v>
      </c>
      <c r="I9" s="336">
        <f>'S08 08-01 Pol'!BE54</f>
        <v>0</v>
      </c>
    </row>
    <row r="10" spans="1:57" s="138" customFormat="1" ht="13.5" thickBot="1" x14ac:dyDescent="0.25">
      <c r="A10" s="333" t="str">
        <f>'S08 08-01 Pol'!B55</f>
        <v>767</v>
      </c>
      <c r="B10" s="70" t="str">
        <f>'S08 08-01 Pol'!C55</f>
        <v>Konstrukce zámečnické</v>
      </c>
      <c r="D10" s="231"/>
      <c r="E10" s="334">
        <f>'S08 08-01 Pol'!BA61</f>
        <v>0</v>
      </c>
      <c r="F10" s="335">
        <f>'S08 08-01 Pol'!BB61</f>
        <v>0</v>
      </c>
      <c r="G10" s="335">
        <f>'S08 08-01 Pol'!BC61</f>
        <v>0</v>
      </c>
      <c r="H10" s="335">
        <f>'S08 08-01 Pol'!BD61</f>
        <v>0</v>
      </c>
      <c r="I10" s="336">
        <f>'S08 08-01 Pol'!BE61</f>
        <v>0</v>
      </c>
    </row>
    <row r="11" spans="1:57" s="14" customFormat="1" ht="13.5" thickBot="1" x14ac:dyDescent="0.25">
      <c r="A11" s="232"/>
      <c r="B11" s="233" t="s">
        <v>79</v>
      </c>
      <c r="C11" s="233"/>
      <c r="D11" s="234"/>
      <c r="E11" s="235">
        <f>SUM(E7:E10)</f>
        <v>0</v>
      </c>
      <c r="F11" s="236">
        <f>SUM(F7:F10)</f>
        <v>0</v>
      </c>
      <c r="G11" s="236">
        <f>SUM(G7:G10)</f>
        <v>0</v>
      </c>
      <c r="H11" s="236">
        <f>SUM(H7:H10)</f>
        <v>0</v>
      </c>
      <c r="I11" s="237">
        <f>SUM(I7:I10)</f>
        <v>0</v>
      </c>
    </row>
    <row r="12" spans="1:57" x14ac:dyDescent="0.2">
      <c r="A12" s="138"/>
      <c r="B12" s="138"/>
      <c r="C12" s="138"/>
      <c r="D12" s="138"/>
      <c r="E12" s="138"/>
      <c r="F12" s="138"/>
      <c r="G12" s="138"/>
      <c r="H12" s="138"/>
      <c r="I12" s="138"/>
    </row>
    <row r="13" spans="1:57" ht="19.5" customHeight="1" x14ac:dyDescent="0.25">
      <c r="A13" s="223" t="s">
        <v>80</v>
      </c>
      <c r="B13" s="223"/>
      <c r="C13" s="223"/>
      <c r="D13" s="223"/>
      <c r="E13" s="223"/>
      <c r="F13" s="223"/>
      <c r="G13" s="238"/>
      <c r="H13" s="223"/>
      <c r="I13" s="223"/>
      <c r="BA13" s="144"/>
      <c r="BB13" s="144"/>
      <c r="BC13" s="144"/>
      <c r="BD13" s="144"/>
      <c r="BE13" s="144"/>
    </row>
    <row r="14" spans="1:57" ht="13.5" thickBot="1" x14ac:dyDescent="0.25"/>
    <row r="15" spans="1:57" x14ac:dyDescent="0.2">
      <c r="A15" s="176" t="s">
        <v>81</v>
      </c>
      <c r="B15" s="177"/>
      <c r="C15" s="177"/>
      <c r="D15" s="239"/>
      <c r="E15" s="240" t="s">
        <v>82</v>
      </c>
      <c r="F15" s="241" t="s">
        <v>12</v>
      </c>
      <c r="G15" s="242" t="s">
        <v>83</v>
      </c>
      <c r="H15" s="243"/>
      <c r="I15" s="244" t="s">
        <v>82</v>
      </c>
    </row>
    <row r="16" spans="1:57" x14ac:dyDescent="0.2">
      <c r="A16" s="168" t="s">
        <v>145</v>
      </c>
      <c r="B16" s="159"/>
      <c r="C16" s="159"/>
      <c r="D16" s="245"/>
      <c r="E16" s="246"/>
      <c r="F16" s="247"/>
      <c r="G16" s="248">
        <v>0</v>
      </c>
      <c r="H16" s="249"/>
      <c r="I16" s="250">
        <f>E16+F16*G16/100</f>
        <v>0</v>
      </c>
      <c r="BA16" s="1">
        <v>0</v>
      </c>
    </row>
    <row r="17" spans="1:53" x14ac:dyDescent="0.2">
      <c r="A17" s="168" t="s">
        <v>146</v>
      </c>
      <c r="B17" s="159"/>
      <c r="C17" s="159"/>
      <c r="D17" s="245"/>
      <c r="E17" s="246"/>
      <c r="F17" s="247"/>
      <c r="G17" s="248">
        <v>0</v>
      </c>
      <c r="H17" s="249"/>
      <c r="I17" s="250">
        <f>E17+F17*G17/100</f>
        <v>0</v>
      </c>
      <c r="BA17" s="1">
        <v>0</v>
      </c>
    </row>
    <row r="18" spans="1:53" x14ac:dyDescent="0.2">
      <c r="A18" s="168" t="s">
        <v>147</v>
      </c>
      <c r="B18" s="159"/>
      <c r="C18" s="159"/>
      <c r="D18" s="245"/>
      <c r="E18" s="246"/>
      <c r="F18" s="247"/>
      <c r="G18" s="248">
        <v>0</v>
      </c>
      <c r="H18" s="249"/>
      <c r="I18" s="250">
        <f>E18+F18*G18/100</f>
        <v>0</v>
      </c>
      <c r="BA18" s="1">
        <v>0</v>
      </c>
    </row>
    <row r="19" spans="1:53" x14ac:dyDescent="0.2">
      <c r="A19" s="168" t="s">
        <v>148</v>
      </c>
      <c r="B19" s="159"/>
      <c r="C19" s="159"/>
      <c r="D19" s="245"/>
      <c r="E19" s="246"/>
      <c r="F19" s="247"/>
      <c r="G19" s="248">
        <v>0</v>
      </c>
      <c r="H19" s="249"/>
      <c r="I19" s="250">
        <f>E19+F19*G19/100</f>
        <v>0</v>
      </c>
      <c r="BA19" s="1">
        <v>0</v>
      </c>
    </row>
    <row r="20" spans="1:53" x14ac:dyDescent="0.2">
      <c r="A20" s="168" t="s">
        <v>149</v>
      </c>
      <c r="B20" s="159"/>
      <c r="C20" s="159"/>
      <c r="D20" s="245"/>
      <c r="E20" s="246"/>
      <c r="F20" s="247"/>
      <c r="G20" s="248">
        <v>0</v>
      </c>
      <c r="H20" s="249"/>
      <c r="I20" s="250">
        <f>E20+F20*G20/100</f>
        <v>0</v>
      </c>
      <c r="BA20" s="1">
        <v>1</v>
      </c>
    </row>
    <row r="21" spans="1:53" x14ac:dyDescent="0.2">
      <c r="A21" s="168" t="s">
        <v>150</v>
      </c>
      <c r="B21" s="159"/>
      <c r="C21" s="159"/>
      <c r="D21" s="245"/>
      <c r="E21" s="246"/>
      <c r="F21" s="247"/>
      <c r="G21" s="248">
        <v>0</v>
      </c>
      <c r="H21" s="249"/>
      <c r="I21" s="250">
        <f>E21+F21*G21/100</f>
        <v>0</v>
      </c>
      <c r="BA21" s="1">
        <v>1</v>
      </c>
    </row>
    <row r="22" spans="1:53" x14ac:dyDescent="0.2">
      <c r="A22" s="168" t="s">
        <v>151</v>
      </c>
      <c r="B22" s="159"/>
      <c r="C22" s="159"/>
      <c r="D22" s="245"/>
      <c r="E22" s="246"/>
      <c r="F22" s="247"/>
      <c r="G22" s="248">
        <v>0</v>
      </c>
      <c r="H22" s="249"/>
      <c r="I22" s="250">
        <f>E22+F22*G22/100</f>
        <v>0</v>
      </c>
      <c r="BA22" s="1">
        <v>2</v>
      </c>
    </row>
    <row r="23" spans="1:53" x14ac:dyDescent="0.2">
      <c r="A23" s="168" t="s">
        <v>152</v>
      </c>
      <c r="B23" s="159"/>
      <c r="C23" s="159"/>
      <c r="D23" s="245"/>
      <c r="E23" s="246"/>
      <c r="F23" s="247"/>
      <c r="G23" s="248">
        <v>0</v>
      </c>
      <c r="H23" s="249"/>
      <c r="I23" s="250">
        <f>E23+F23*G23/100</f>
        <v>0</v>
      </c>
      <c r="BA23" s="1">
        <v>2</v>
      </c>
    </row>
    <row r="24" spans="1:53" ht="13.5" thickBot="1" x14ac:dyDescent="0.25">
      <c r="A24" s="251"/>
      <c r="B24" s="252" t="s">
        <v>84</v>
      </c>
      <c r="C24" s="253"/>
      <c r="D24" s="254"/>
      <c r="E24" s="255"/>
      <c r="F24" s="256"/>
      <c r="G24" s="256"/>
      <c r="H24" s="257">
        <f>SUM(I16:I23)</f>
        <v>0</v>
      </c>
      <c r="I24" s="258"/>
    </row>
    <row r="26" spans="1:53" x14ac:dyDescent="0.2">
      <c r="B26" s="14"/>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sheetData>
  <mergeCells count="4">
    <mergeCell ref="A1:B1"/>
    <mergeCell ref="A2:B2"/>
    <mergeCell ref="G2:I2"/>
    <mergeCell ref="H24:I24"/>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1"/>
  <dimension ref="A1:CB134"/>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'S08 08-01 Rek'!H1</f>
        <v>08-01</v>
      </c>
      <c r="G3" s="269"/>
    </row>
    <row r="4" spans="1:80" ht="13.5" thickBot="1" x14ac:dyDescent="0.25">
      <c r="A4" s="270" t="s">
        <v>76</v>
      </c>
      <c r="B4" s="215"/>
      <c r="C4" s="216" t="s">
        <v>2161</v>
      </c>
      <c r="D4" s="271"/>
      <c r="E4" s="272" t="str">
        <f>'S08 08-01 Rek'!G2</f>
        <v>Stavební práce SO 8</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379</v>
      </c>
      <c r="C8" s="296" t="s">
        <v>380</v>
      </c>
      <c r="D8" s="297" t="s">
        <v>233</v>
      </c>
      <c r="E8" s="298">
        <v>0.82</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2164</v>
      </c>
      <c r="D9" s="311"/>
      <c r="E9" s="312">
        <v>0.64</v>
      </c>
      <c r="F9" s="313"/>
      <c r="G9" s="314"/>
      <c r="H9" s="315"/>
      <c r="I9" s="307"/>
      <c r="J9" s="316"/>
      <c r="K9" s="307"/>
      <c r="M9" s="308" t="s">
        <v>2164</v>
      </c>
      <c r="O9" s="293"/>
    </row>
    <row r="10" spans="1:80" x14ac:dyDescent="0.2">
      <c r="A10" s="302"/>
      <c r="B10" s="309"/>
      <c r="C10" s="310" t="s">
        <v>2165</v>
      </c>
      <c r="D10" s="311"/>
      <c r="E10" s="312">
        <v>0.18</v>
      </c>
      <c r="F10" s="313"/>
      <c r="G10" s="314"/>
      <c r="H10" s="315"/>
      <c r="I10" s="307"/>
      <c r="J10" s="316"/>
      <c r="K10" s="307"/>
      <c r="M10" s="308" t="s">
        <v>2165</v>
      </c>
      <c r="O10" s="293"/>
    </row>
    <row r="11" spans="1:80" x14ac:dyDescent="0.2">
      <c r="A11" s="294">
        <v>2</v>
      </c>
      <c r="B11" s="295" t="s">
        <v>764</v>
      </c>
      <c r="C11" s="296" t="s">
        <v>765</v>
      </c>
      <c r="D11" s="297" t="s">
        <v>233</v>
      </c>
      <c r="E11" s="298">
        <v>0.82</v>
      </c>
      <c r="F11" s="298">
        <v>0</v>
      </c>
      <c r="G11" s="299">
        <f>E11*F11</f>
        <v>0</v>
      </c>
      <c r="H11" s="300">
        <v>0</v>
      </c>
      <c r="I11" s="301">
        <f>E11*H11</f>
        <v>0</v>
      </c>
      <c r="J11" s="300">
        <v>0</v>
      </c>
      <c r="K11" s="301">
        <f>E11*J11</f>
        <v>0</v>
      </c>
      <c r="O11" s="293">
        <v>2</v>
      </c>
      <c r="AA11" s="262">
        <v>1</v>
      </c>
      <c r="AB11" s="262">
        <v>1</v>
      </c>
      <c r="AC11" s="262">
        <v>1</v>
      </c>
      <c r="AZ11" s="262">
        <v>1</v>
      </c>
      <c r="BA11" s="262">
        <f>IF(AZ11=1,G11,0)</f>
        <v>0</v>
      </c>
      <c r="BB11" s="262">
        <f>IF(AZ11=2,G11,0)</f>
        <v>0</v>
      </c>
      <c r="BC11" s="262">
        <f>IF(AZ11=3,G11,0)</f>
        <v>0</v>
      </c>
      <c r="BD11" s="262">
        <f>IF(AZ11=4,G11,0)</f>
        <v>0</v>
      </c>
      <c r="BE11" s="262">
        <f>IF(AZ11=5,G11,0)</f>
        <v>0</v>
      </c>
      <c r="CA11" s="293">
        <v>1</v>
      </c>
      <c r="CB11" s="293">
        <v>1</v>
      </c>
    </row>
    <row r="12" spans="1:80" x14ac:dyDescent="0.2">
      <c r="A12" s="302"/>
      <c r="B12" s="303"/>
      <c r="C12" s="304" t="s">
        <v>1951</v>
      </c>
      <c r="D12" s="305"/>
      <c r="E12" s="305"/>
      <c r="F12" s="305"/>
      <c r="G12" s="306"/>
      <c r="I12" s="307"/>
      <c r="K12" s="307"/>
      <c r="L12" s="308" t="s">
        <v>1951</v>
      </c>
      <c r="O12" s="293">
        <v>3</v>
      </c>
    </row>
    <row r="13" spans="1:80" x14ac:dyDescent="0.2">
      <c r="A13" s="302"/>
      <c r="B13" s="309"/>
      <c r="C13" s="310" t="s">
        <v>2166</v>
      </c>
      <c r="D13" s="311"/>
      <c r="E13" s="312">
        <v>0.64</v>
      </c>
      <c r="F13" s="313"/>
      <c r="G13" s="314"/>
      <c r="H13" s="315"/>
      <c r="I13" s="307"/>
      <c r="J13" s="316"/>
      <c r="K13" s="307"/>
      <c r="M13" s="308" t="s">
        <v>2166</v>
      </c>
      <c r="O13" s="293"/>
    </row>
    <row r="14" spans="1:80" x14ac:dyDescent="0.2">
      <c r="A14" s="302"/>
      <c r="B14" s="309"/>
      <c r="C14" s="310" t="s">
        <v>2165</v>
      </c>
      <c r="D14" s="311"/>
      <c r="E14" s="312">
        <v>0.18</v>
      </c>
      <c r="F14" s="313"/>
      <c r="G14" s="314"/>
      <c r="H14" s="315"/>
      <c r="I14" s="307"/>
      <c r="J14" s="316"/>
      <c r="K14" s="307"/>
      <c r="M14" s="308" t="s">
        <v>2165</v>
      </c>
      <c r="O14" s="293"/>
    </row>
    <row r="15" spans="1:80" x14ac:dyDescent="0.2">
      <c r="A15" s="294">
        <v>3</v>
      </c>
      <c r="B15" s="295" t="s">
        <v>387</v>
      </c>
      <c r="C15" s="296" t="s">
        <v>388</v>
      </c>
      <c r="D15" s="297" t="s">
        <v>233</v>
      </c>
      <c r="E15" s="298">
        <v>0.82</v>
      </c>
      <c r="F15" s="298">
        <v>0</v>
      </c>
      <c r="G15" s="299">
        <f>E15*F15</f>
        <v>0</v>
      </c>
      <c r="H15" s="300">
        <v>0</v>
      </c>
      <c r="I15" s="301">
        <f>E15*H15</f>
        <v>0</v>
      </c>
      <c r="J15" s="300">
        <v>0</v>
      </c>
      <c r="K15" s="301">
        <f>E15*J15</f>
        <v>0</v>
      </c>
      <c r="O15" s="293">
        <v>2</v>
      </c>
      <c r="AA15" s="262">
        <v>1</v>
      </c>
      <c r="AB15" s="262">
        <v>1</v>
      </c>
      <c r="AC15" s="262">
        <v>1</v>
      </c>
      <c r="AZ15" s="262">
        <v>1</v>
      </c>
      <c r="BA15" s="262">
        <f>IF(AZ15=1,G15,0)</f>
        <v>0</v>
      </c>
      <c r="BB15" s="262">
        <f>IF(AZ15=2,G15,0)</f>
        <v>0</v>
      </c>
      <c r="BC15" s="262">
        <f>IF(AZ15=3,G15,0)</f>
        <v>0</v>
      </c>
      <c r="BD15" s="262">
        <f>IF(AZ15=4,G15,0)</f>
        <v>0</v>
      </c>
      <c r="BE15" s="262">
        <f>IF(AZ15=5,G15,0)</f>
        <v>0</v>
      </c>
      <c r="CA15" s="293">
        <v>1</v>
      </c>
      <c r="CB15" s="293">
        <v>1</v>
      </c>
    </row>
    <row r="16" spans="1:80" x14ac:dyDescent="0.2">
      <c r="A16" s="302"/>
      <c r="B16" s="309"/>
      <c r="C16" s="310" t="s">
        <v>2164</v>
      </c>
      <c r="D16" s="311"/>
      <c r="E16" s="312">
        <v>0.64</v>
      </c>
      <c r="F16" s="313"/>
      <c r="G16" s="314"/>
      <c r="H16" s="315"/>
      <c r="I16" s="307"/>
      <c r="J16" s="316"/>
      <c r="K16" s="307"/>
      <c r="M16" s="308" t="s">
        <v>2164</v>
      </c>
      <c r="O16" s="293"/>
    </row>
    <row r="17" spans="1:80" x14ac:dyDescent="0.2">
      <c r="A17" s="302"/>
      <c r="B17" s="309"/>
      <c r="C17" s="310" t="s">
        <v>2165</v>
      </c>
      <c r="D17" s="311"/>
      <c r="E17" s="312">
        <v>0.18</v>
      </c>
      <c r="F17" s="313"/>
      <c r="G17" s="314"/>
      <c r="H17" s="315"/>
      <c r="I17" s="307"/>
      <c r="J17" s="316"/>
      <c r="K17" s="307"/>
      <c r="M17" s="308" t="s">
        <v>2165</v>
      </c>
      <c r="O17" s="293"/>
    </row>
    <row r="18" spans="1:80" x14ac:dyDescent="0.2">
      <c r="A18" s="294">
        <v>4</v>
      </c>
      <c r="B18" s="295" t="s">
        <v>391</v>
      </c>
      <c r="C18" s="296" t="s">
        <v>392</v>
      </c>
      <c r="D18" s="297" t="s">
        <v>233</v>
      </c>
      <c r="E18" s="298">
        <v>0.82</v>
      </c>
      <c r="F18" s="298">
        <v>0</v>
      </c>
      <c r="G18" s="299">
        <f>E18*F18</f>
        <v>0</v>
      </c>
      <c r="H18" s="300">
        <v>0</v>
      </c>
      <c r="I18" s="301">
        <f>E18*H18</f>
        <v>0</v>
      </c>
      <c r="J18" s="300">
        <v>0</v>
      </c>
      <c r="K18" s="301">
        <f>E18*J18</f>
        <v>0</v>
      </c>
      <c r="O18" s="293">
        <v>2</v>
      </c>
      <c r="AA18" s="262">
        <v>1</v>
      </c>
      <c r="AB18" s="262">
        <v>1</v>
      </c>
      <c r="AC18" s="262">
        <v>1</v>
      </c>
      <c r="AZ18" s="262">
        <v>1</v>
      </c>
      <c r="BA18" s="262">
        <f>IF(AZ18=1,G18,0)</f>
        <v>0</v>
      </c>
      <c r="BB18" s="262">
        <f>IF(AZ18=2,G18,0)</f>
        <v>0</v>
      </c>
      <c r="BC18" s="262">
        <f>IF(AZ18=3,G18,0)</f>
        <v>0</v>
      </c>
      <c r="BD18" s="262">
        <f>IF(AZ18=4,G18,0)</f>
        <v>0</v>
      </c>
      <c r="BE18" s="262">
        <f>IF(AZ18=5,G18,0)</f>
        <v>0</v>
      </c>
      <c r="CA18" s="293">
        <v>1</v>
      </c>
      <c r="CB18" s="293">
        <v>1</v>
      </c>
    </row>
    <row r="19" spans="1:80" x14ac:dyDescent="0.2">
      <c r="A19" s="302"/>
      <c r="B19" s="309"/>
      <c r="C19" s="310" t="s">
        <v>2166</v>
      </c>
      <c r="D19" s="311"/>
      <c r="E19" s="312">
        <v>0.64</v>
      </c>
      <c r="F19" s="313"/>
      <c r="G19" s="314"/>
      <c r="H19" s="315"/>
      <c r="I19" s="307"/>
      <c r="J19" s="316"/>
      <c r="K19" s="307"/>
      <c r="M19" s="308" t="s">
        <v>2166</v>
      </c>
      <c r="O19" s="293"/>
    </row>
    <row r="20" spans="1:80" x14ac:dyDescent="0.2">
      <c r="A20" s="302"/>
      <c r="B20" s="309"/>
      <c r="C20" s="310" t="s">
        <v>2165</v>
      </c>
      <c r="D20" s="311"/>
      <c r="E20" s="312">
        <v>0.18</v>
      </c>
      <c r="F20" s="313"/>
      <c r="G20" s="314"/>
      <c r="H20" s="315"/>
      <c r="I20" s="307"/>
      <c r="J20" s="316"/>
      <c r="K20" s="307"/>
      <c r="M20" s="308" t="s">
        <v>2165</v>
      </c>
      <c r="O20" s="293"/>
    </row>
    <row r="21" spans="1:80" ht="22.5" x14ac:dyDescent="0.2">
      <c r="A21" s="294">
        <v>5</v>
      </c>
      <c r="B21" s="295" t="s">
        <v>231</v>
      </c>
      <c r="C21" s="296" t="s">
        <v>232</v>
      </c>
      <c r="D21" s="297" t="s">
        <v>233</v>
      </c>
      <c r="E21" s="298">
        <v>0.82</v>
      </c>
      <c r="F21" s="298">
        <v>0</v>
      </c>
      <c r="G21" s="299">
        <f>E21*F21</f>
        <v>0</v>
      </c>
      <c r="H21" s="300">
        <v>0</v>
      </c>
      <c r="I21" s="301">
        <f>E21*H21</f>
        <v>0</v>
      </c>
      <c r="J21" s="300">
        <v>0</v>
      </c>
      <c r="K21" s="301">
        <f>E21*J21</f>
        <v>0</v>
      </c>
      <c r="O21" s="293">
        <v>2</v>
      </c>
      <c r="AA21" s="262">
        <v>1</v>
      </c>
      <c r="AB21" s="262">
        <v>1</v>
      </c>
      <c r="AC21" s="262">
        <v>1</v>
      </c>
      <c r="AZ21" s="262">
        <v>1</v>
      </c>
      <c r="BA21" s="262">
        <f>IF(AZ21=1,G21,0)</f>
        <v>0</v>
      </c>
      <c r="BB21" s="262">
        <f>IF(AZ21=2,G21,0)</f>
        <v>0</v>
      </c>
      <c r="BC21" s="262">
        <f>IF(AZ21=3,G21,0)</f>
        <v>0</v>
      </c>
      <c r="BD21" s="262">
        <f>IF(AZ21=4,G21,0)</f>
        <v>0</v>
      </c>
      <c r="BE21" s="262">
        <f>IF(AZ21=5,G21,0)</f>
        <v>0</v>
      </c>
      <c r="CA21" s="293">
        <v>1</v>
      </c>
      <c r="CB21" s="293">
        <v>1</v>
      </c>
    </row>
    <row r="22" spans="1:80" x14ac:dyDescent="0.2">
      <c r="A22" s="302"/>
      <c r="B22" s="303"/>
      <c r="C22" s="304" t="s">
        <v>234</v>
      </c>
      <c r="D22" s="305"/>
      <c r="E22" s="305"/>
      <c r="F22" s="305"/>
      <c r="G22" s="306"/>
      <c r="I22" s="307"/>
      <c r="K22" s="307"/>
      <c r="L22" s="308" t="s">
        <v>234</v>
      </c>
      <c r="O22" s="293">
        <v>3</v>
      </c>
    </row>
    <row r="23" spans="1:80" ht="22.5" x14ac:dyDescent="0.2">
      <c r="A23" s="302"/>
      <c r="B23" s="303"/>
      <c r="C23" s="304" t="s">
        <v>235</v>
      </c>
      <c r="D23" s="305"/>
      <c r="E23" s="305"/>
      <c r="F23" s="305"/>
      <c r="G23" s="306"/>
      <c r="I23" s="307"/>
      <c r="K23" s="307"/>
      <c r="L23" s="308" t="s">
        <v>235</v>
      </c>
      <c r="O23" s="293">
        <v>3</v>
      </c>
    </row>
    <row r="24" spans="1:80" x14ac:dyDescent="0.2">
      <c r="A24" s="302"/>
      <c r="B24" s="309"/>
      <c r="C24" s="310" t="s">
        <v>2164</v>
      </c>
      <c r="D24" s="311"/>
      <c r="E24" s="312">
        <v>0.64</v>
      </c>
      <c r="F24" s="313"/>
      <c r="G24" s="314"/>
      <c r="H24" s="315"/>
      <c r="I24" s="307"/>
      <c r="J24" s="316"/>
      <c r="K24" s="307"/>
      <c r="M24" s="308" t="s">
        <v>2164</v>
      </c>
      <c r="O24" s="293"/>
    </row>
    <row r="25" spans="1:80" x14ac:dyDescent="0.2">
      <c r="A25" s="302"/>
      <c r="B25" s="309"/>
      <c r="C25" s="310" t="s">
        <v>2165</v>
      </c>
      <c r="D25" s="311"/>
      <c r="E25" s="312">
        <v>0.18</v>
      </c>
      <c r="F25" s="313"/>
      <c r="G25" s="314"/>
      <c r="H25" s="315"/>
      <c r="I25" s="307"/>
      <c r="J25" s="316"/>
      <c r="K25" s="307"/>
      <c r="M25" s="308" t="s">
        <v>2165</v>
      </c>
      <c r="O25" s="293"/>
    </row>
    <row r="26" spans="1:80" x14ac:dyDescent="0.2">
      <c r="A26" s="317"/>
      <c r="B26" s="318" t="s">
        <v>101</v>
      </c>
      <c r="C26" s="319" t="s">
        <v>192</v>
      </c>
      <c r="D26" s="320"/>
      <c r="E26" s="321"/>
      <c r="F26" s="322"/>
      <c r="G26" s="323">
        <f>SUM(G7:G25)</f>
        <v>0</v>
      </c>
      <c r="H26" s="324"/>
      <c r="I26" s="325">
        <f>SUM(I7:I25)</f>
        <v>0</v>
      </c>
      <c r="J26" s="324"/>
      <c r="K26" s="325">
        <f>SUM(K7:K25)</f>
        <v>0</v>
      </c>
      <c r="O26" s="293">
        <v>4</v>
      </c>
      <c r="BA26" s="326">
        <f>SUM(BA7:BA25)</f>
        <v>0</v>
      </c>
      <c r="BB26" s="326">
        <f>SUM(BB7:BB25)</f>
        <v>0</v>
      </c>
      <c r="BC26" s="326">
        <f>SUM(BC7:BC25)</f>
        <v>0</v>
      </c>
      <c r="BD26" s="326">
        <f>SUM(BD7:BD25)</f>
        <v>0</v>
      </c>
      <c r="BE26" s="326">
        <f>SUM(BE7:BE25)</f>
        <v>0</v>
      </c>
    </row>
    <row r="27" spans="1:80" x14ac:dyDescent="0.2">
      <c r="A27" s="283" t="s">
        <v>97</v>
      </c>
      <c r="B27" s="284" t="s">
        <v>154</v>
      </c>
      <c r="C27" s="285" t="s">
        <v>405</v>
      </c>
      <c r="D27" s="286"/>
      <c r="E27" s="287"/>
      <c r="F27" s="287"/>
      <c r="G27" s="288"/>
      <c r="H27" s="289"/>
      <c r="I27" s="290"/>
      <c r="J27" s="291"/>
      <c r="K27" s="292"/>
      <c r="O27" s="293">
        <v>1</v>
      </c>
    </row>
    <row r="28" spans="1:80" x14ac:dyDescent="0.2">
      <c r="A28" s="294">
        <v>6</v>
      </c>
      <c r="B28" s="295" t="s">
        <v>1064</v>
      </c>
      <c r="C28" s="296" t="s">
        <v>1065</v>
      </c>
      <c r="D28" s="297" t="s">
        <v>233</v>
      </c>
      <c r="E28" s="298">
        <v>0.73799999999999999</v>
      </c>
      <c r="F28" s="298">
        <v>0</v>
      </c>
      <c r="G28" s="299">
        <f>E28*F28</f>
        <v>0</v>
      </c>
      <c r="H28" s="300">
        <v>2.5249999999999999</v>
      </c>
      <c r="I28" s="301">
        <f>E28*H28</f>
        <v>1.8634499999999998</v>
      </c>
      <c r="J28" s="300">
        <v>0</v>
      </c>
      <c r="K28" s="301">
        <f>E28*J28</f>
        <v>0</v>
      </c>
      <c r="O28" s="293">
        <v>2</v>
      </c>
      <c r="AA28" s="262">
        <v>1</v>
      </c>
      <c r="AB28" s="262">
        <v>1</v>
      </c>
      <c r="AC28" s="262">
        <v>1</v>
      </c>
      <c r="AZ28" s="262">
        <v>1</v>
      </c>
      <c r="BA28" s="262">
        <f>IF(AZ28=1,G28,0)</f>
        <v>0</v>
      </c>
      <c r="BB28" s="262">
        <f>IF(AZ28=2,G28,0)</f>
        <v>0</v>
      </c>
      <c r="BC28" s="262">
        <f>IF(AZ28=3,G28,0)</f>
        <v>0</v>
      </c>
      <c r="BD28" s="262">
        <f>IF(AZ28=4,G28,0)</f>
        <v>0</v>
      </c>
      <c r="BE28" s="262">
        <f>IF(AZ28=5,G28,0)</f>
        <v>0</v>
      </c>
      <c r="CA28" s="293">
        <v>1</v>
      </c>
      <c r="CB28" s="293">
        <v>1</v>
      </c>
    </row>
    <row r="29" spans="1:80" x14ac:dyDescent="0.2">
      <c r="A29" s="302"/>
      <c r="B29" s="309"/>
      <c r="C29" s="310" t="s">
        <v>2167</v>
      </c>
      <c r="D29" s="311"/>
      <c r="E29" s="312">
        <v>0.57599999999999996</v>
      </c>
      <c r="F29" s="313"/>
      <c r="G29" s="314"/>
      <c r="H29" s="315"/>
      <c r="I29" s="307"/>
      <c r="J29" s="316"/>
      <c r="K29" s="307"/>
      <c r="M29" s="308" t="s">
        <v>2167</v>
      </c>
      <c r="O29" s="293"/>
    </row>
    <row r="30" spans="1:80" x14ac:dyDescent="0.2">
      <c r="A30" s="302"/>
      <c r="B30" s="309"/>
      <c r="C30" s="310" t="s">
        <v>2168</v>
      </c>
      <c r="D30" s="311"/>
      <c r="E30" s="312">
        <v>0.16200000000000001</v>
      </c>
      <c r="F30" s="313"/>
      <c r="G30" s="314"/>
      <c r="H30" s="315"/>
      <c r="I30" s="307"/>
      <c r="J30" s="316"/>
      <c r="K30" s="307"/>
      <c r="M30" s="308" t="s">
        <v>2168</v>
      </c>
      <c r="O30" s="293"/>
    </row>
    <row r="31" spans="1:80" ht="22.5" x14ac:dyDescent="0.2">
      <c r="A31" s="294">
        <v>7</v>
      </c>
      <c r="B31" s="295" t="s">
        <v>1953</v>
      </c>
      <c r="C31" s="296" t="s">
        <v>1954</v>
      </c>
      <c r="D31" s="297" t="s">
        <v>227</v>
      </c>
      <c r="E31" s="298">
        <v>1.03E-2</v>
      </c>
      <c r="F31" s="298">
        <v>0</v>
      </c>
      <c r="G31" s="299">
        <f>E31*F31</f>
        <v>0</v>
      </c>
      <c r="H31" s="300">
        <v>1.04548</v>
      </c>
      <c r="I31" s="301">
        <f>E31*H31</f>
        <v>1.0768444E-2</v>
      </c>
      <c r="J31" s="300">
        <v>0</v>
      </c>
      <c r="K31" s="301">
        <f>E31*J31</f>
        <v>0</v>
      </c>
      <c r="O31" s="293">
        <v>2</v>
      </c>
      <c r="AA31" s="262">
        <v>1</v>
      </c>
      <c r="AB31" s="262">
        <v>1</v>
      </c>
      <c r="AC31" s="262">
        <v>1</v>
      </c>
      <c r="AZ31" s="262">
        <v>1</v>
      </c>
      <c r="BA31" s="262">
        <f>IF(AZ31=1,G31,0)</f>
        <v>0</v>
      </c>
      <c r="BB31" s="262">
        <f>IF(AZ31=2,G31,0)</f>
        <v>0</v>
      </c>
      <c r="BC31" s="262">
        <f>IF(AZ31=3,G31,0)</f>
        <v>0</v>
      </c>
      <c r="BD31" s="262">
        <f>IF(AZ31=4,G31,0)</f>
        <v>0</v>
      </c>
      <c r="BE31" s="262">
        <f>IF(AZ31=5,G31,0)</f>
        <v>0</v>
      </c>
      <c r="CA31" s="293">
        <v>1</v>
      </c>
      <c r="CB31" s="293">
        <v>1</v>
      </c>
    </row>
    <row r="32" spans="1:80" x14ac:dyDescent="0.2">
      <c r="A32" s="302"/>
      <c r="B32" s="309"/>
      <c r="C32" s="310" t="s">
        <v>2169</v>
      </c>
      <c r="D32" s="311"/>
      <c r="E32" s="312">
        <v>1.03E-2</v>
      </c>
      <c r="F32" s="313"/>
      <c r="G32" s="314"/>
      <c r="H32" s="315"/>
      <c r="I32" s="307"/>
      <c r="J32" s="316"/>
      <c r="K32" s="307"/>
      <c r="M32" s="308" t="s">
        <v>2169</v>
      </c>
      <c r="O32" s="293"/>
    </row>
    <row r="33" spans="1:80" ht="22.5" x14ac:dyDescent="0.2">
      <c r="A33" s="294">
        <v>8</v>
      </c>
      <c r="B33" s="295" t="s">
        <v>2170</v>
      </c>
      <c r="C33" s="296" t="s">
        <v>2171</v>
      </c>
      <c r="D33" s="297" t="s">
        <v>265</v>
      </c>
      <c r="E33" s="298">
        <v>4</v>
      </c>
      <c r="F33" s="298">
        <v>0</v>
      </c>
      <c r="G33" s="299">
        <f>E33*F33</f>
        <v>0</v>
      </c>
      <c r="H33" s="300">
        <v>0.15</v>
      </c>
      <c r="I33" s="301">
        <f>E33*H33</f>
        <v>0.6</v>
      </c>
      <c r="J33" s="300">
        <v>0</v>
      </c>
      <c r="K33" s="301">
        <f>E33*J33</f>
        <v>0</v>
      </c>
      <c r="O33" s="293">
        <v>2</v>
      </c>
      <c r="AA33" s="262">
        <v>1</v>
      </c>
      <c r="AB33" s="262">
        <v>1</v>
      </c>
      <c r="AC33" s="262">
        <v>1</v>
      </c>
      <c r="AZ33" s="262">
        <v>1</v>
      </c>
      <c r="BA33" s="262">
        <f>IF(AZ33=1,G33,0)</f>
        <v>0</v>
      </c>
      <c r="BB33" s="262">
        <f>IF(AZ33=2,G33,0)</f>
        <v>0</v>
      </c>
      <c r="BC33" s="262">
        <f>IF(AZ33=3,G33,0)</f>
        <v>0</v>
      </c>
      <c r="BD33" s="262">
        <f>IF(AZ33=4,G33,0)</f>
        <v>0</v>
      </c>
      <c r="BE33" s="262">
        <f>IF(AZ33=5,G33,0)</f>
        <v>0</v>
      </c>
      <c r="CA33" s="293">
        <v>1</v>
      </c>
      <c r="CB33" s="293">
        <v>1</v>
      </c>
    </row>
    <row r="34" spans="1:80" x14ac:dyDescent="0.2">
      <c r="A34" s="302"/>
      <c r="B34" s="303"/>
      <c r="C34" s="304" t="s">
        <v>2172</v>
      </c>
      <c r="D34" s="305"/>
      <c r="E34" s="305"/>
      <c r="F34" s="305"/>
      <c r="G34" s="306"/>
      <c r="I34" s="307"/>
      <c r="K34" s="307"/>
      <c r="L34" s="308" t="s">
        <v>2172</v>
      </c>
      <c r="O34" s="293">
        <v>3</v>
      </c>
    </row>
    <row r="35" spans="1:80" x14ac:dyDescent="0.2">
      <c r="A35" s="302"/>
      <c r="B35" s="303"/>
      <c r="C35" s="304" t="s">
        <v>2173</v>
      </c>
      <c r="D35" s="305"/>
      <c r="E35" s="305"/>
      <c r="F35" s="305"/>
      <c r="G35" s="306"/>
      <c r="I35" s="307"/>
      <c r="K35" s="307"/>
      <c r="L35" s="308" t="s">
        <v>2173</v>
      </c>
      <c r="O35" s="293">
        <v>3</v>
      </c>
    </row>
    <row r="36" spans="1:80" x14ac:dyDescent="0.2">
      <c r="A36" s="302"/>
      <c r="B36" s="309"/>
      <c r="C36" s="310" t="s">
        <v>309</v>
      </c>
      <c r="D36" s="311"/>
      <c r="E36" s="312">
        <v>4</v>
      </c>
      <c r="F36" s="313"/>
      <c r="G36" s="314"/>
      <c r="H36" s="315"/>
      <c r="I36" s="307"/>
      <c r="J36" s="316"/>
      <c r="K36" s="307"/>
      <c r="M36" s="308">
        <v>4</v>
      </c>
      <c r="O36" s="293"/>
    </row>
    <row r="37" spans="1:80" x14ac:dyDescent="0.2">
      <c r="A37" s="294">
        <v>9</v>
      </c>
      <c r="B37" s="295" t="s">
        <v>2174</v>
      </c>
      <c r="C37" s="296" t="s">
        <v>2175</v>
      </c>
      <c r="D37" s="297" t="s">
        <v>265</v>
      </c>
      <c r="E37" s="298">
        <v>2</v>
      </c>
      <c r="F37" s="298">
        <v>0</v>
      </c>
      <c r="G37" s="299">
        <f>E37*F37</f>
        <v>0</v>
      </c>
      <c r="H37" s="300">
        <v>0.01</v>
      </c>
      <c r="I37" s="301">
        <f>E37*H37</f>
        <v>0.02</v>
      </c>
      <c r="J37" s="300">
        <v>0</v>
      </c>
      <c r="K37" s="301">
        <f>E37*J37</f>
        <v>0</v>
      </c>
      <c r="O37" s="293">
        <v>2</v>
      </c>
      <c r="AA37" s="262">
        <v>1</v>
      </c>
      <c r="AB37" s="262">
        <v>1</v>
      </c>
      <c r="AC37" s="262">
        <v>1</v>
      </c>
      <c r="AZ37" s="262">
        <v>1</v>
      </c>
      <c r="BA37" s="262">
        <f>IF(AZ37=1,G37,0)</f>
        <v>0</v>
      </c>
      <c r="BB37" s="262">
        <f>IF(AZ37=2,G37,0)</f>
        <v>0</v>
      </c>
      <c r="BC37" s="262">
        <f>IF(AZ37=3,G37,0)</f>
        <v>0</v>
      </c>
      <c r="BD37" s="262">
        <f>IF(AZ37=4,G37,0)</f>
        <v>0</v>
      </c>
      <c r="BE37" s="262">
        <f>IF(AZ37=5,G37,0)</f>
        <v>0</v>
      </c>
      <c r="CA37" s="293">
        <v>1</v>
      </c>
      <c r="CB37" s="293">
        <v>1</v>
      </c>
    </row>
    <row r="38" spans="1:80" ht="22.5" x14ac:dyDescent="0.2">
      <c r="A38" s="302"/>
      <c r="B38" s="303"/>
      <c r="C38" s="304" t="s">
        <v>2176</v>
      </c>
      <c r="D38" s="305"/>
      <c r="E38" s="305"/>
      <c r="F38" s="305"/>
      <c r="G38" s="306"/>
      <c r="I38" s="307"/>
      <c r="K38" s="307"/>
      <c r="L38" s="308" t="s">
        <v>2176</v>
      </c>
      <c r="O38" s="293">
        <v>3</v>
      </c>
    </row>
    <row r="39" spans="1:80" x14ac:dyDescent="0.2">
      <c r="A39" s="302"/>
      <c r="B39" s="303"/>
      <c r="C39" s="304"/>
      <c r="D39" s="305"/>
      <c r="E39" s="305"/>
      <c r="F39" s="305"/>
      <c r="G39" s="306"/>
      <c r="I39" s="307"/>
      <c r="K39" s="307"/>
      <c r="L39" s="308"/>
      <c r="O39" s="293">
        <v>3</v>
      </c>
    </row>
    <row r="40" spans="1:80" x14ac:dyDescent="0.2">
      <c r="A40" s="302"/>
      <c r="B40" s="303"/>
      <c r="C40" s="304" t="s">
        <v>2177</v>
      </c>
      <c r="D40" s="305"/>
      <c r="E40" s="305"/>
      <c r="F40" s="305"/>
      <c r="G40" s="306"/>
      <c r="I40" s="307"/>
      <c r="K40" s="307"/>
      <c r="L40" s="308" t="s">
        <v>2177</v>
      </c>
      <c r="O40" s="293">
        <v>3</v>
      </c>
    </row>
    <row r="41" spans="1:80" x14ac:dyDescent="0.2">
      <c r="A41" s="302"/>
      <c r="B41" s="303"/>
      <c r="C41" s="304" t="s">
        <v>2178</v>
      </c>
      <c r="D41" s="305"/>
      <c r="E41" s="305"/>
      <c r="F41" s="305"/>
      <c r="G41" s="306"/>
      <c r="I41" s="307"/>
      <c r="K41" s="307"/>
      <c r="L41" s="308" t="s">
        <v>2178</v>
      </c>
      <c r="O41" s="293">
        <v>3</v>
      </c>
    </row>
    <row r="42" spans="1:80" x14ac:dyDescent="0.2">
      <c r="A42" s="302"/>
      <c r="B42" s="303"/>
      <c r="C42" s="304" t="s">
        <v>2179</v>
      </c>
      <c r="D42" s="305"/>
      <c r="E42" s="305"/>
      <c r="F42" s="305"/>
      <c r="G42" s="306"/>
      <c r="I42" s="307"/>
      <c r="K42" s="307"/>
      <c r="L42" s="308" t="s">
        <v>2179</v>
      </c>
      <c r="O42" s="293">
        <v>3</v>
      </c>
    </row>
    <row r="43" spans="1:80" x14ac:dyDescent="0.2">
      <c r="A43" s="302"/>
      <c r="B43" s="303"/>
      <c r="C43" s="304" t="s">
        <v>2180</v>
      </c>
      <c r="D43" s="305"/>
      <c r="E43" s="305"/>
      <c r="F43" s="305"/>
      <c r="G43" s="306"/>
      <c r="I43" s="307"/>
      <c r="K43" s="307"/>
      <c r="L43" s="308" t="s">
        <v>2180</v>
      </c>
      <c r="O43" s="293">
        <v>3</v>
      </c>
    </row>
    <row r="44" spans="1:80" x14ac:dyDescent="0.2">
      <c r="A44" s="302"/>
      <c r="B44" s="303"/>
      <c r="C44" s="304" t="s">
        <v>2181</v>
      </c>
      <c r="D44" s="305"/>
      <c r="E44" s="305"/>
      <c r="F44" s="305"/>
      <c r="G44" s="306"/>
      <c r="I44" s="307"/>
      <c r="K44" s="307"/>
      <c r="L44" s="308" t="s">
        <v>2181</v>
      </c>
      <c r="O44" s="293">
        <v>3</v>
      </c>
    </row>
    <row r="45" spans="1:80" x14ac:dyDescent="0.2">
      <c r="A45" s="302"/>
      <c r="B45" s="303"/>
      <c r="C45" s="304" t="s">
        <v>2182</v>
      </c>
      <c r="D45" s="305"/>
      <c r="E45" s="305"/>
      <c r="F45" s="305"/>
      <c r="G45" s="306"/>
      <c r="I45" s="307"/>
      <c r="K45" s="307"/>
      <c r="L45" s="308" t="s">
        <v>2182</v>
      </c>
      <c r="O45" s="293">
        <v>3</v>
      </c>
    </row>
    <row r="46" spans="1:80" x14ac:dyDescent="0.2">
      <c r="A46" s="302"/>
      <c r="B46" s="303"/>
      <c r="C46" s="304" t="s">
        <v>2183</v>
      </c>
      <c r="D46" s="305"/>
      <c r="E46" s="305"/>
      <c r="F46" s="305"/>
      <c r="G46" s="306"/>
      <c r="I46" s="307"/>
      <c r="K46" s="307"/>
      <c r="L46" s="308" t="s">
        <v>2183</v>
      </c>
      <c r="O46" s="293">
        <v>3</v>
      </c>
    </row>
    <row r="47" spans="1:80" x14ac:dyDescent="0.2">
      <c r="A47" s="302"/>
      <c r="B47" s="303"/>
      <c r="C47" s="304" t="s">
        <v>2184</v>
      </c>
      <c r="D47" s="305"/>
      <c r="E47" s="305"/>
      <c r="F47" s="305"/>
      <c r="G47" s="306"/>
      <c r="I47" s="307"/>
      <c r="K47" s="307"/>
      <c r="L47" s="308" t="s">
        <v>2184</v>
      </c>
      <c r="O47" s="293">
        <v>3</v>
      </c>
    </row>
    <row r="48" spans="1:80" x14ac:dyDescent="0.2">
      <c r="A48" s="302"/>
      <c r="B48" s="303"/>
      <c r="C48" s="304" t="s">
        <v>2185</v>
      </c>
      <c r="D48" s="305"/>
      <c r="E48" s="305"/>
      <c r="F48" s="305"/>
      <c r="G48" s="306"/>
      <c r="I48" s="307"/>
      <c r="K48" s="307"/>
      <c r="L48" s="308" t="s">
        <v>2185</v>
      </c>
      <c r="O48" s="293">
        <v>3</v>
      </c>
    </row>
    <row r="49" spans="1:80" x14ac:dyDescent="0.2">
      <c r="A49" s="302"/>
      <c r="B49" s="303"/>
      <c r="C49" s="304" t="s">
        <v>2186</v>
      </c>
      <c r="D49" s="305"/>
      <c r="E49" s="305"/>
      <c r="F49" s="305"/>
      <c r="G49" s="306"/>
      <c r="I49" s="307"/>
      <c r="K49" s="307"/>
      <c r="L49" s="308" t="s">
        <v>2186</v>
      </c>
      <c r="O49" s="293">
        <v>3</v>
      </c>
    </row>
    <row r="50" spans="1:80" x14ac:dyDescent="0.2">
      <c r="A50" s="302"/>
      <c r="B50" s="309"/>
      <c r="C50" s="310" t="s">
        <v>154</v>
      </c>
      <c r="D50" s="311"/>
      <c r="E50" s="312">
        <v>2</v>
      </c>
      <c r="F50" s="313"/>
      <c r="G50" s="314"/>
      <c r="H50" s="315"/>
      <c r="I50" s="307"/>
      <c r="J50" s="316"/>
      <c r="K50" s="307"/>
      <c r="M50" s="308">
        <v>2</v>
      </c>
      <c r="O50" s="293"/>
    </row>
    <row r="51" spans="1:80" x14ac:dyDescent="0.2">
      <c r="A51" s="317"/>
      <c r="B51" s="318" t="s">
        <v>101</v>
      </c>
      <c r="C51" s="319" t="s">
        <v>406</v>
      </c>
      <c r="D51" s="320"/>
      <c r="E51" s="321"/>
      <c r="F51" s="322"/>
      <c r="G51" s="323">
        <f>SUM(G27:G50)</f>
        <v>0</v>
      </c>
      <c r="H51" s="324"/>
      <c r="I51" s="325">
        <f>SUM(I27:I50)</f>
        <v>2.4942184439999999</v>
      </c>
      <c r="J51" s="324"/>
      <c r="K51" s="325">
        <f>SUM(K27:K50)</f>
        <v>0</v>
      </c>
      <c r="O51" s="293">
        <v>4</v>
      </c>
      <c r="BA51" s="326">
        <f>SUM(BA27:BA50)</f>
        <v>0</v>
      </c>
      <c r="BB51" s="326">
        <f>SUM(BB27:BB50)</f>
        <v>0</v>
      </c>
      <c r="BC51" s="326">
        <f>SUM(BC27:BC50)</f>
        <v>0</v>
      </c>
      <c r="BD51" s="326">
        <f>SUM(BD27:BD50)</f>
        <v>0</v>
      </c>
      <c r="BE51" s="326">
        <f>SUM(BE27:BE50)</f>
        <v>0</v>
      </c>
    </row>
    <row r="52" spans="1:80" x14ac:dyDescent="0.2">
      <c r="A52" s="283" t="s">
        <v>97</v>
      </c>
      <c r="B52" s="284" t="s">
        <v>222</v>
      </c>
      <c r="C52" s="285" t="s">
        <v>223</v>
      </c>
      <c r="D52" s="286"/>
      <c r="E52" s="287"/>
      <c r="F52" s="287"/>
      <c r="G52" s="288"/>
      <c r="H52" s="289"/>
      <c r="I52" s="290"/>
      <c r="J52" s="291"/>
      <c r="K52" s="292"/>
      <c r="O52" s="293">
        <v>1</v>
      </c>
    </row>
    <row r="53" spans="1:80" x14ac:dyDescent="0.2">
      <c r="A53" s="294">
        <v>10</v>
      </c>
      <c r="B53" s="295" t="s">
        <v>225</v>
      </c>
      <c r="C53" s="296" t="s">
        <v>226</v>
      </c>
      <c r="D53" s="297" t="s">
        <v>227</v>
      </c>
      <c r="E53" s="298">
        <v>2.4942184439999999</v>
      </c>
      <c r="F53" s="298">
        <v>0</v>
      </c>
      <c r="G53" s="299">
        <f>E53*F53</f>
        <v>0</v>
      </c>
      <c r="H53" s="300">
        <v>0</v>
      </c>
      <c r="I53" s="301">
        <f>E53*H53</f>
        <v>0</v>
      </c>
      <c r="J53" s="300"/>
      <c r="K53" s="301">
        <f>E53*J53</f>
        <v>0</v>
      </c>
      <c r="O53" s="293">
        <v>2</v>
      </c>
      <c r="AA53" s="262">
        <v>7</v>
      </c>
      <c r="AB53" s="262">
        <v>1</v>
      </c>
      <c r="AC53" s="262">
        <v>2</v>
      </c>
      <c r="AZ53" s="262">
        <v>1</v>
      </c>
      <c r="BA53" s="262">
        <f>IF(AZ53=1,G53,0)</f>
        <v>0</v>
      </c>
      <c r="BB53" s="262">
        <f>IF(AZ53=2,G53,0)</f>
        <v>0</v>
      </c>
      <c r="BC53" s="262">
        <f>IF(AZ53=3,G53,0)</f>
        <v>0</v>
      </c>
      <c r="BD53" s="262">
        <f>IF(AZ53=4,G53,0)</f>
        <v>0</v>
      </c>
      <c r="BE53" s="262">
        <f>IF(AZ53=5,G53,0)</f>
        <v>0</v>
      </c>
      <c r="CA53" s="293">
        <v>7</v>
      </c>
      <c r="CB53" s="293">
        <v>1</v>
      </c>
    </row>
    <row r="54" spans="1:80" x14ac:dyDescent="0.2">
      <c r="A54" s="317"/>
      <c r="B54" s="318" t="s">
        <v>101</v>
      </c>
      <c r="C54" s="319" t="s">
        <v>224</v>
      </c>
      <c r="D54" s="320"/>
      <c r="E54" s="321"/>
      <c r="F54" s="322"/>
      <c r="G54" s="323">
        <f>SUM(G52:G53)</f>
        <v>0</v>
      </c>
      <c r="H54" s="324"/>
      <c r="I54" s="325">
        <f>SUM(I52:I53)</f>
        <v>0</v>
      </c>
      <c r="J54" s="324"/>
      <c r="K54" s="325">
        <f>SUM(K52:K53)</f>
        <v>0</v>
      </c>
      <c r="O54" s="293">
        <v>4</v>
      </c>
      <c r="BA54" s="326">
        <f>SUM(BA52:BA53)</f>
        <v>0</v>
      </c>
      <c r="BB54" s="326">
        <f>SUM(BB52:BB53)</f>
        <v>0</v>
      </c>
      <c r="BC54" s="326">
        <f>SUM(BC52:BC53)</f>
        <v>0</v>
      </c>
      <c r="BD54" s="326">
        <f>SUM(BD52:BD53)</f>
        <v>0</v>
      </c>
      <c r="BE54" s="326">
        <f>SUM(BE52:BE53)</f>
        <v>0</v>
      </c>
    </row>
    <row r="55" spans="1:80" x14ac:dyDescent="0.2">
      <c r="A55" s="283" t="s">
        <v>97</v>
      </c>
      <c r="B55" s="284" t="s">
        <v>643</v>
      </c>
      <c r="C55" s="285" t="s">
        <v>644</v>
      </c>
      <c r="D55" s="286"/>
      <c r="E55" s="287"/>
      <c r="F55" s="287"/>
      <c r="G55" s="288"/>
      <c r="H55" s="289"/>
      <c r="I55" s="290"/>
      <c r="J55" s="291"/>
      <c r="K55" s="292"/>
      <c r="O55" s="293">
        <v>1</v>
      </c>
    </row>
    <row r="56" spans="1:80" x14ac:dyDescent="0.2">
      <c r="A56" s="294">
        <v>11</v>
      </c>
      <c r="B56" s="295" t="s">
        <v>2187</v>
      </c>
      <c r="C56" s="296" t="s">
        <v>2188</v>
      </c>
      <c r="D56" s="297" t="s">
        <v>100</v>
      </c>
      <c r="E56" s="298">
        <v>2</v>
      </c>
      <c r="F56" s="298">
        <v>0</v>
      </c>
      <c r="G56" s="299">
        <f>E56*F56</f>
        <v>0</v>
      </c>
      <c r="H56" s="300">
        <v>0.2</v>
      </c>
      <c r="I56" s="301">
        <f>E56*H56</f>
        <v>0.4</v>
      </c>
      <c r="J56" s="300">
        <v>0</v>
      </c>
      <c r="K56" s="301">
        <f>E56*J56</f>
        <v>0</v>
      </c>
      <c r="O56" s="293">
        <v>2</v>
      </c>
      <c r="AA56" s="262">
        <v>1</v>
      </c>
      <c r="AB56" s="262">
        <v>0</v>
      </c>
      <c r="AC56" s="262">
        <v>0</v>
      </c>
      <c r="AZ56" s="262">
        <v>2</v>
      </c>
      <c r="BA56" s="262">
        <f>IF(AZ56=1,G56,0)</f>
        <v>0</v>
      </c>
      <c r="BB56" s="262">
        <f>IF(AZ56=2,G56,0)</f>
        <v>0</v>
      </c>
      <c r="BC56" s="262">
        <f>IF(AZ56=3,G56,0)</f>
        <v>0</v>
      </c>
      <c r="BD56" s="262">
        <f>IF(AZ56=4,G56,0)</f>
        <v>0</v>
      </c>
      <c r="BE56" s="262">
        <f>IF(AZ56=5,G56,0)</f>
        <v>0</v>
      </c>
      <c r="CA56" s="293">
        <v>1</v>
      </c>
      <c r="CB56" s="293">
        <v>0</v>
      </c>
    </row>
    <row r="57" spans="1:80" x14ac:dyDescent="0.2">
      <c r="A57" s="302"/>
      <c r="B57" s="303"/>
      <c r="C57" s="304" t="s">
        <v>2189</v>
      </c>
      <c r="D57" s="305"/>
      <c r="E57" s="305"/>
      <c r="F57" s="305"/>
      <c r="G57" s="306"/>
      <c r="I57" s="307"/>
      <c r="K57" s="307"/>
      <c r="L57" s="308" t="s">
        <v>2189</v>
      </c>
      <c r="O57" s="293">
        <v>3</v>
      </c>
    </row>
    <row r="58" spans="1:80" x14ac:dyDescent="0.2">
      <c r="A58" s="302"/>
      <c r="B58" s="303"/>
      <c r="C58" s="304" t="s">
        <v>2190</v>
      </c>
      <c r="D58" s="305"/>
      <c r="E58" s="305"/>
      <c r="F58" s="305"/>
      <c r="G58" s="306"/>
      <c r="I58" s="307"/>
      <c r="K58" s="307"/>
      <c r="L58" s="308" t="s">
        <v>2190</v>
      </c>
      <c r="O58" s="293">
        <v>3</v>
      </c>
    </row>
    <row r="59" spans="1:80" x14ac:dyDescent="0.2">
      <c r="A59" s="302"/>
      <c r="B59" s="303"/>
      <c r="C59" s="304" t="s">
        <v>2191</v>
      </c>
      <c r="D59" s="305"/>
      <c r="E59" s="305"/>
      <c r="F59" s="305"/>
      <c r="G59" s="306"/>
      <c r="I59" s="307"/>
      <c r="K59" s="307"/>
      <c r="L59" s="308" t="s">
        <v>2191</v>
      </c>
      <c r="O59" s="293">
        <v>3</v>
      </c>
    </row>
    <row r="60" spans="1:80" x14ac:dyDescent="0.2">
      <c r="A60" s="294">
        <v>12</v>
      </c>
      <c r="B60" s="295" t="s">
        <v>653</v>
      </c>
      <c r="C60" s="296" t="s">
        <v>654</v>
      </c>
      <c r="D60" s="297" t="s">
        <v>12</v>
      </c>
      <c r="E60" s="298"/>
      <c r="F60" s="298">
        <v>0</v>
      </c>
      <c r="G60" s="299">
        <f>E60*F60</f>
        <v>0</v>
      </c>
      <c r="H60" s="300">
        <v>0</v>
      </c>
      <c r="I60" s="301">
        <f>E60*H60</f>
        <v>0</v>
      </c>
      <c r="J60" s="300"/>
      <c r="K60" s="301">
        <f>E60*J60</f>
        <v>0</v>
      </c>
      <c r="O60" s="293">
        <v>2</v>
      </c>
      <c r="AA60" s="262">
        <v>7</v>
      </c>
      <c r="AB60" s="262">
        <v>1002</v>
      </c>
      <c r="AC60" s="262">
        <v>5</v>
      </c>
      <c r="AZ60" s="262">
        <v>2</v>
      </c>
      <c r="BA60" s="262">
        <f>IF(AZ60=1,G60,0)</f>
        <v>0</v>
      </c>
      <c r="BB60" s="262">
        <f>IF(AZ60=2,G60,0)</f>
        <v>0</v>
      </c>
      <c r="BC60" s="262">
        <f>IF(AZ60=3,G60,0)</f>
        <v>0</v>
      </c>
      <c r="BD60" s="262">
        <f>IF(AZ60=4,G60,0)</f>
        <v>0</v>
      </c>
      <c r="BE60" s="262">
        <f>IF(AZ60=5,G60,0)</f>
        <v>0</v>
      </c>
      <c r="CA60" s="293">
        <v>7</v>
      </c>
      <c r="CB60" s="293">
        <v>1002</v>
      </c>
    </row>
    <row r="61" spans="1:80" x14ac:dyDescent="0.2">
      <c r="A61" s="317"/>
      <c r="B61" s="318" t="s">
        <v>101</v>
      </c>
      <c r="C61" s="319" t="s">
        <v>645</v>
      </c>
      <c r="D61" s="320"/>
      <c r="E61" s="321"/>
      <c r="F61" s="322"/>
      <c r="G61" s="323">
        <f>SUM(G55:G60)</f>
        <v>0</v>
      </c>
      <c r="H61" s="324"/>
      <c r="I61" s="325">
        <f>SUM(I55:I60)</f>
        <v>0.4</v>
      </c>
      <c r="J61" s="324"/>
      <c r="K61" s="325">
        <f>SUM(K55:K60)</f>
        <v>0</v>
      </c>
      <c r="O61" s="293">
        <v>4</v>
      </c>
      <c r="BA61" s="326">
        <f>SUM(BA55:BA60)</f>
        <v>0</v>
      </c>
      <c r="BB61" s="326">
        <f>SUM(BB55:BB60)</f>
        <v>0</v>
      </c>
      <c r="BC61" s="326">
        <f>SUM(BC55:BC60)</f>
        <v>0</v>
      </c>
      <c r="BD61" s="326">
        <f>SUM(BD55:BD60)</f>
        <v>0</v>
      </c>
      <c r="BE61" s="326">
        <f>SUM(BE55:BE60)</f>
        <v>0</v>
      </c>
    </row>
    <row r="62" spans="1:80" x14ac:dyDescent="0.2">
      <c r="E62" s="262"/>
    </row>
    <row r="63" spans="1:80" x14ac:dyDescent="0.2">
      <c r="E63" s="262"/>
    </row>
    <row r="64" spans="1:80" x14ac:dyDescent="0.2">
      <c r="E64" s="262"/>
    </row>
    <row r="65" spans="5:5" x14ac:dyDescent="0.2">
      <c r="E65" s="262"/>
    </row>
    <row r="66" spans="5:5" x14ac:dyDescent="0.2">
      <c r="E66" s="262"/>
    </row>
    <row r="67" spans="5:5" x14ac:dyDescent="0.2">
      <c r="E67" s="262"/>
    </row>
    <row r="68" spans="5:5" x14ac:dyDescent="0.2">
      <c r="E68" s="262"/>
    </row>
    <row r="69" spans="5:5" x14ac:dyDescent="0.2">
      <c r="E69" s="262"/>
    </row>
    <row r="70" spans="5:5" x14ac:dyDescent="0.2">
      <c r="E70" s="262"/>
    </row>
    <row r="71" spans="5:5" x14ac:dyDescent="0.2">
      <c r="E71" s="262"/>
    </row>
    <row r="72" spans="5:5" x14ac:dyDescent="0.2">
      <c r="E72" s="262"/>
    </row>
    <row r="73" spans="5:5" x14ac:dyDescent="0.2">
      <c r="E73" s="262"/>
    </row>
    <row r="74" spans="5:5" x14ac:dyDescent="0.2">
      <c r="E74" s="262"/>
    </row>
    <row r="75" spans="5:5" x14ac:dyDescent="0.2">
      <c r="E75" s="262"/>
    </row>
    <row r="76" spans="5:5" x14ac:dyDescent="0.2">
      <c r="E76" s="262"/>
    </row>
    <row r="77" spans="5:5" x14ac:dyDescent="0.2">
      <c r="E77" s="262"/>
    </row>
    <row r="78" spans="5:5" x14ac:dyDescent="0.2">
      <c r="E78" s="262"/>
    </row>
    <row r="79" spans="5:5" x14ac:dyDescent="0.2">
      <c r="E79" s="262"/>
    </row>
    <row r="80" spans="5:5" x14ac:dyDescent="0.2">
      <c r="E80" s="262"/>
    </row>
    <row r="81" spans="1:7" x14ac:dyDescent="0.2">
      <c r="E81" s="262"/>
    </row>
    <row r="82" spans="1:7" x14ac:dyDescent="0.2">
      <c r="E82" s="262"/>
    </row>
    <row r="83" spans="1:7" x14ac:dyDescent="0.2">
      <c r="E83" s="262"/>
    </row>
    <row r="84" spans="1:7" x14ac:dyDescent="0.2">
      <c r="E84" s="262"/>
    </row>
    <row r="85" spans="1:7" x14ac:dyDescent="0.2">
      <c r="A85" s="316"/>
      <c r="B85" s="316"/>
      <c r="C85" s="316"/>
      <c r="D85" s="316"/>
      <c r="E85" s="316"/>
      <c r="F85" s="316"/>
      <c r="G85" s="316"/>
    </row>
    <row r="86" spans="1:7" x14ac:dyDescent="0.2">
      <c r="A86" s="316"/>
      <c r="B86" s="316"/>
      <c r="C86" s="316"/>
      <c r="D86" s="316"/>
      <c r="E86" s="316"/>
      <c r="F86" s="316"/>
      <c r="G86" s="316"/>
    </row>
    <row r="87" spans="1:7" x14ac:dyDescent="0.2">
      <c r="A87" s="316"/>
      <c r="B87" s="316"/>
      <c r="C87" s="316"/>
      <c r="D87" s="316"/>
      <c r="E87" s="316"/>
      <c r="F87" s="316"/>
      <c r="G87" s="316"/>
    </row>
    <row r="88" spans="1:7" x14ac:dyDescent="0.2">
      <c r="A88" s="316"/>
      <c r="B88" s="316"/>
      <c r="C88" s="316"/>
      <c r="D88" s="316"/>
      <c r="E88" s="316"/>
      <c r="F88" s="316"/>
      <c r="G88" s="316"/>
    </row>
    <row r="89" spans="1:7" x14ac:dyDescent="0.2">
      <c r="E89" s="262"/>
    </row>
    <row r="90" spans="1:7" x14ac:dyDescent="0.2">
      <c r="E90" s="262"/>
    </row>
    <row r="91" spans="1:7" x14ac:dyDescent="0.2">
      <c r="E91" s="262"/>
    </row>
    <row r="92" spans="1:7" x14ac:dyDescent="0.2">
      <c r="E92" s="262"/>
    </row>
    <row r="93" spans="1:7" x14ac:dyDescent="0.2">
      <c r="E93" s="262"/>
    </row>
    <row r="94" spans="1:7" x14ac:dyDescent="0.2">
      <c r="E94" s="262"/>
    </row>
    <row r="95" spans="1:7" x14ac:dyDescent="0.2">
      <c r="E95" s="262"/>
    </row>
    <row r="96" spans="1:7" x14ac:dyDescent="0.2">
      <c r="E96" s="262"/>
    </row>
    <row r="97" spans="5:5" x14ac:dyDescent="0.2">
      <c r="E97" s="262"/>
    </row>
    <row r="98" spans="5:5" x14ac:dyDescent="0.2">
      <c r="E98" s="262"/>
    </row>
    <row r="99" spans="5:5" x14ac:dyDescent="0.2">
      <c r="E99" s="262"/>
    </row>
    <row r="100" spans="5:5" x14ac:dyDescent="0.2">
      <c r="E100" s="262"/>
    </row>
    <row r="101" spans="5:5" x14ac:dyDescent="0.2">
      <c r="E101" s="262"/>
    </row>
    <row r="102" spans="5:5" x14ac:dyDescent="0.2">
      <c r="E102" s="262"/>
    </row>
    <row r="103" spans="5:5" x14ac:dyDescent="0.2">
      <c r="E103" s="262"/>
    </row>
    <row r="104" spans="5:5" x14ac:dyDescent="0.2">
      <c r="E104" s="262"/>
    </row>
    <row r="105" spans="5:5" x14ac:dyDescent="0.2">
      <c r="E105" s="262"/>
    </row>
    <row r="106" spans="5:5" x14ac:dyDescent="0.2">
      <c r="E106" s="262"/>
    </row>
    <row r="107" spans="5:5" x14ac:dyDescent="0.2">
      <c r="E107" s="262"/>
    </row>
    <row r="108" spans="5:5" x14ac:dyDescent="0.2">
      <c r="E108" s="262"/>
    </row>
    <row r="109" spans="5:5" x14ac:dyDescent="0.2">
      <c r="E109" s="262"/>
    </row>
    <row r="110" spans="5:5" x14ac:dyDescent="0.2">
      <c r="E110" s="262"/>
    </row>
    <row r="111" spans="5:5" x14ac:dyDescent="0.2">
      <c r="E111" s="262"/>
    </row>
    <row r="112" spans="5:5" x14ac:dyDescent="0.2">
      <c r="E112" s="262"/>
    </row>
    <row r="113" spans="1:7" x14ac:dyDescent="0.2">
      <c r="E113" s="262"/>
    </row>
    <row r="114" spans="1:7" x14ac:dyDescent="0.2">
      <c r="E114" s="262"/>
    </row>
    <row r="115" spans="1:7" x14ac:dyDescent="0.2">
      <c r="E115" s="262"/>
    </row>
    <row r="116" spans="1:7" x14ac:dyDescent="0.2">
      <c r="E116" s="262"/>
    </row>
    <row r="117" spans="1:7" x14ac:dyDescent="0.2">
      <c r="E117" s="262"/>
    </row>
    <row r="118" spans="1:7" x14ac:dyDescent="0.2">
      <c r="E118" s="262"/>
    </row>
    <row r="119" spans="1:7" x14ac:dyDescent="0.2">
      <c r="E119" s="262"/>
    </row>
    <row r="120" spans="1:7" x14ac:dyDescent="0.2">
      <c r="A120" s="327"/>
      <c r="B120" s="327"/>
    </row>
    <row r="121" spans="1:7" x14ac:dyDescent="0.2">
      <c r="A121" s="316"/>
      <c r="B121" s="316"/>
      <c r="C121" s="328"/>
      <c r="D121" s="328"/>
      <c r="E121" s="329"/>
      <c r="F121" s="328"/>
      <c r="G121" s="330"/>
    </row>
    <row r="122" spans="1:7" x14ac:dyDescent="0.2">
      <c r="A122" s="331"/>
      <c r="B122" s="331"/>
      <c r="C122" s="316"/>
      <c r="D122" s="316"/>
      <c r="E122" s="332"/>
      <c r="F122" s="316"/>
      <c r="G122" s="316"/>
    </row>
    <row r="123" spans="1:7" x14ac:dyDescent="0.2">
      <c r="A123" s="316"/>
      <c r="B123" s="316"/>
      <c r="C123" s="316"/>
      <c r="D123" s="316"/>
      <c r="E123" s="332"/>
      <c r="F123" s="316"/>
      <c r="G123" s="316"/>
    </row>
    <row r="124" spans="1:7" x14ac:dyDescent="0.2">
      <c r="A124" s="316"/>
      <c r="B124" s="316"/>
      <c r="C124" s="316"/>
      <c r="D124" s="316"/>
      <c r="E124" s="332"/>
      <c r="F124" s="316"/>
      <c r="G124" s="316"/>
    </row>
    <row r="125" spans="1:7" x14ac:dyDescent="0.2">
      <c r="A125" s="316"/>
      <c r="B125" s="316"/>
      <c r="C125" s="316"/>
      <c r="D125" s="316"/>
      <c r="E125" s="332"/>
      <c r="F125" s="316"/>
      <c r="G125" s="316"/>
    </row>
    <row r="126" spans="1:7" x14ac:dyDescent="0.2">
      <c r="A126" s="316"/>
      <c r="B126" s="316"/>
      <c r="C126" s="316"/>
      <c r="D126" s="316"/>
      <c r="E126" s="332"/>
      <c r="F126" s="316"/>
      <c r="G126" s="316"/>
    </row>
    <row r="127" spans="1:7" x14ac:dyDescent="0.2">
      <c r="A127" s="316"/>
      <c r="B127" s="316"/>
      <c r="C127" s="316"/>
      <c r="D127" s="316"/>
      <c r="E127" s="332"/>
      <c r="F127" s="316"/>
      <c r="G127" s="316"/>
    </row>
    <row r="128" spans="1:7" x14ac:dyDescent="0.2">
      <c r="A128" s="316"/>
      <c r="B128" s="316"/>
      <c r="C128" s="316"/>
      <c r="D128" s="316"/>
      <c r="E128" s="332"/>
      <c r="F128" s="316"/>
      <c r="G128" s="316"/>
    </row>
    <row r="129" spans="1:7" x14ac:dyDescent="0.2">
      <c r="A129" s="316"/>
      <c r="B129" s="316"/>
      <c r="C129" s="316"/>
      <c r="D129" s="316"/>
      <c r="E129" s="332"/>
      <c r="F129" s="316"/>
      <c r="G129" s="316"/>
    </row>
    <row r="130" spans="1:7" x14ac:dyDescent="0.2">
      <c r="A130" s="316"/>
      <c r="B130" s="316"/>
      <c r="C130" s="316"/>
      <c r="D130" s="316"/>
      <c r="E130" s="332"/>
      <c r="F130" s="316"/>
      <c r="G130" s="316"/>
    </row>
    <row r="131" spans="1:7" x14ac:dyDescent="0.2">
      <c r="A131" s="316"/>
      <c r="B131" s="316"/>
      <c r="C131" s="316"/>
      <c r="D131" s="316"/>
      <c r="E131" s="332"/>
      <c r="F131" s="316"/>
      <c r="G131" s="316"/>
    </row>
    <row r="132" spans="1:7" x14ac:dyDescent="0.2">
      <c r="A132" s="316"/>
      <c r="B132" s="316"/>
      <c r="C132" s="316"/>
      <c r="D132" s="316"/>
      <c r="E132" s="332"/>
      <c r="F132" s="316"/>
      <c r="G132" s="316"/>
    </row>
    <row r="133" spans="1:7" x14ac:dyDescent="0.2">
      <c r="A133" s="316"/>
      <c r="B133" s="316"/>
      <c r="C133" s="316"/>
      <c r="D133" s="316"/>
      <c r="E133" s="332"/>
      <c r="F133" s="316"/>
      <c r="G133" s="316"/>
    </row>
    <row r="134" spans="1:7" x14ac:dyDescent="0.2">
      <c r="A134" s="316"/>
      <c r="B134" s="316"/>
      <c r="C134" s="316"/>
      <c r="D134" s="316"/>
      <c r="E134" s="332"/>
      <c r="F134" s="316"/>
      <c r="G134" s="316"/>
    </row>
  </sheetData>
  <mergeCells count="39">
    <mergeCell ref="C49:G49"/>
    <mergeCell ref="C50:D50"/>
    <mergeCell ref="C57:G57"/>
    <mergeCell ref="C58:G58"/>
    <mergeCell ref="C59:G59"/>
    <mergeCell ref="C43:G43"/>
    <mergeCell ref="C44:G44"/>
    <mergeCell ref="C45:G45"/>
    <mergeCell ref="C46:G46"/>
    <mergeCell ref="C47:G47"/>
    <mergeCell ref="C48:G48"/>
    <mergeCell ref="C36:D36"/>
    <mergeCell ref="C38:G38"/>
    <mergeCell ref="C39:G39"/>
    <mergeCell ref="C40:G40"/>
    <mergeCell ref="C41:G41"/>
    <mergeCell ref="C42:G42"/>
    <mergeCell ref="C23:G23"/>
    <mergeCell ref="C24:D24"/>
    <mergeCell ref="C25:D25"/>
    <mergeCell ref="C29:D29"/>
    <mergeCell ref="C30:D30"/>
    <mergeCell ref="C32:D32"/>
    <mergeCell ref="C34:G34"/>
    <mergeCell ref="C35:G35"/>
    <mergeCell ref="C14:D14"/>
    <mergeCell ref="C16:D16"/>
    <mergeCell ref="C17:D17"/>
    <mergeCell ref="C19:D19"/>
    <mergeCell ref="C20:D20"/>
    <mergeCell ref="C22:G22"/>
    <mergeCell ref="A1:G1"/>
    <mergeCell ref="A3:B3"/>
    <mergeCell ref="A4:B4"/>
    <mergeCell ref="E4:G4"/>
    <mergeCell ref="C9:D9"/>
    <mergeCell ref="C10:D10"/>
    <mergeCell ref="C12:G12"/>
    <mergeCell ref="C13:D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2"/>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2196</v>
      </c>
      <c r="D2" s="106" t="s">
        <v>2197</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2193</v>
      </c>
      <c r="B5" s="119"/>
      <c r="C5" s="120" t="s">
        <v>2194</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'S09 09-01 Rek'!E11</f>
        <v>0</v>
      </c>
      <c r="D15" s="161" t="str">
        <f>'S09 09-01 Rek'!A16</f>
        <v>Ztížené výrobní podmínky</v>
      </c>
      <c r="E15" s="162"/>
      <c r="F15" s="163"/>
      <c r="G15" s="160">
        <f>'S09 09-01 Rek'!I16</f>
        <v>0</v>
      </c>
    </row>
    <row r="16" spans="1:57" ht="15.95" customHeight="1" x14ac:dyDescent="0.2">
      <c r="A16" s="158" t="s">
        <v>52</v>
      </c>
      <c r="B16" s="159" t="s">
        <v>53</v>
      </c>
      <c r="C16" s="160">
        <f>'S09 09-01 Rek'!F11</f>
        <v>0</v>
      </c>
      <c r="D16" s="110" t="str">
        <f>'S09 09-01 Rek'!A17</f>
        <v>Oborová přirážka</v>
      </c>
      <c r="E16" s="164"/>
      <c r="F16" s="165"/>
      <c r="G16" s="160">
        <f>'S09 09-01 Rek'!I17</f>
        <v>0</v>
      </c>
    </row>
    <row r="17" spans="1:7" ht="15.95" customHeight="1" x14ac:dyDescent="0.2">
      <c r="A17" s="158" t="s">
        <v>54</v>
      </c>
      <c r="B17" s="159" t="s">
        <v>55</v>
      </c>
      <c r="C17" s="160">
        <f>'S09 09-01 Rek'!H11</f>
        <v>0</v>
      </c>
      <c r="D17" s="110" t="str">
        <f>'S09 09-01 Rek'!A18</f>
        <v>Přesun stavebních kapacit</v>
      </c>
      <c r="E17" s="164"/>
      <c r="F17" s="165"/>
      <c r="G17" s="160">
        <f>'S09 09-01 Rek'!I18</f>
        <v>0</v>
      </c>
    </row>
    <row r="18" spans="1:7" ht="15.95" customHeight="1" x14ac:dyDescent="0.2">
      <c r="A18" s="166" t="s">
        <v>56</v>
      </c>
      <c r="B18" s="167" t="s">
        <v>57</v>
      </c>
      <c r="C18" s="160">
        <f>'S09 09-01 Rek'!G11</f>
        <v>0</v>
      </c>
      <c r="D18" s="110" t="str">
        <f>'S09 09-01 Rek'!A19</f>
        <v>Mimostaveništní doprava</v>
      </c>
      <c r="E18" s="164"/>
      <c r="F18" s="165"/>
      <c r="G18" s="160">
        <f>'S09 09-01 Rek'!I19</f>
        <v>0</v>
      </c>
    </row>
    <row r="19" spans="1:7" ht="15.95" customHeight="1" x14ac:dyDescent="0.2">
      <c r="A19" s="168" t="s">
        <v>58</v>
      </c>
      <c r="B19" s="159"/>
      <c r="C19" s="160">
        <f>SUM(C15:C18)</f>
        <v>0</v>
      </c>
      <c r="D19" s="110" t="str">
        <f>'S09 09-01 Rek'!A20</f>
        <v>Zařízení staveniště</v>
      </c>
      <c r="E19" s="164"/>
      <c r="F19" s="165"/>
      <c r="G19" s="160">
        <f>'S09 09-01 Rek'!I20</f>
        <v>0</v>
      </c>
    </row>
    <row r="20" spans="1:7" ht="15.95" customHeight="1" x14ac:dyDescent="0.2">
      <c r="A20" s="168"/>
      <c r="B20" s="159"/>
      <c r="C20" s="160"/>
      <c r="D20" s="110" t="str">
        <f>'S09 09-01 Rek'!A21</f>
        <v>Provoz investora</v>
      </c>
      <c r="E20" s="164"/>
      <c r="F20" s="165"/>
      <c r="G20" s="160">
        <f>'S09 09-01 Rek'!I21</f>
        <v>0</v>
      </c>
    </row>
    <row r="21" spans="1:7" ht="15.95" customHeight="1" x14ac:dyDescent="0.2">
      <c r="A21" s="168" t="s">
        <v>29</v>
      </c>
      <c r="B21" s="159"/>
      <c r="C21" s="160">
        <f>'S09 09-01 Rek'!I11</f>
        <v>0</v>
      </c>
      <c r="D21" s="110" t="str">
        <f>'S09 09-01 Rek'!A22</f>
        <v>Kompletační činnost (IČD)</v>
      </c>
      <c r="E21" s="164"/>
      <c r="F21" s="165"/>
      <c r="G21" s="160">
        <f>'S09 09-01 Rek'!I22</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'S09 09-01 Rek'!H24</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3"/>
  <dimension ref="A1:BE75"/>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2196</v>
      </c>
      <c r="I1" s="213"/>
    </row>
    <row r="2" spans="1:57" ht="13.5" thickBot="1" x14ac:dyDescent="0.25">
      <c r="A2" s="214" t="s">
        <v>76</v>
      </c>
      <c r="B2" s="215"/>
      <c r="C2" s="216" t="s">
        <v>2195</v>
      </c>
      <c r="D2" s="217"/>
      <c r="E2" s="218"/>
      <c r="F2" s="217"/>
      <c r="G2" s="219" t="s">
        <v>2197</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'S09 09-01 Pol'!B7</f>
        <v>1</v>
      </c>
      <c r="B7" s="70" t="str">
        <f>'S09 09-01 Pol'!C7</f>
        <v>Zemní práce</v>
      </c>
      <c r="D7" s="231"/>
      <c r="E7" s="334">
        <f>'S09 09-01 Pol'!BA45</f>
        <v>0</v>
      </c>
      <c r="F7" s="335">
        <f>'S09 09-01 Pol'!BB45</f>
        <v>0</v>
      </c>
      <c r="G7" s="335">
        <f>'S09 09-01 Pol'!BC45</f>
        <v>0</v>
      </c>
      <c r="H7" s="335">
        <f>'S09 09-01 Pol'!BD45</f>
        <v>0</v>
      </c>
      <c r="I7" s="336">
        <f>'S09 09-01 Pol'!BE45</f>
        <v>0</v>
      </c>
    </row>
    <row r="8" spans="1:57" s="138" customFormat="1" x14ac:dyDescent="0.2">
      <c r="A8" s="333" t="str">
        <f>'S09 09-01 Pol'!B46</f>
        <v>2</v>
      </c>
      <c r="B8" s="70" t="str">
        <f>'S09 09-01 Pol'!C46</f>
        <v>Základy a zvláštní zakládání</v>
      </c>
      <c r="D8" s="231"/>
      <c r="E8" s="334">
        <f>'S09 09-01 Pol'!BA93</f>
        <v>0</v>
      </c>
      <c r="F8" s="335">
        <f>'S09 09-01 Pol'!BB93</f>
        <v>0</v>
      </c>
      <c r="G8" s="335">
        <f>'S09 09-01 Pol'!BC93</f>
        <v>0</v>
      </c>
      <c r="H8" s="335">
        <f>'S09 09-01 Pol'!BD93</f>
        <v>0</v>
      </c>
      <c r="I8" s="336">
        <f>'S09 09-01 Pol'!BE93</f>
        <v>0</v>
      </c>
    </row>
    <row r="9" spans="1:57" s="138" customFormat="1" x14ac:dyDescent="0.2">
      <c r="A9" s="333" t="str">
        <f>'S09 09-01 Pol'!B94</f>
        <v>5</v>
      </c>
      <c r="B9" s="70" t="str">
        <f>'S09 09-01 Pol'!C94</f>
        <v>Komunikace</v>
      </c>
      <c r="D9" s="231"/>
      <c r="E9" s="334">
        <f>'S09 09-01 Pol'!BA104</f>
        <v>0</v>
      </c>
      <c r="F9" s="335">
        <f>'S09 09-01 Pol'!BB104</f>
        <v>0</v>
      </c>
      <c r="G9" s="335">
        <f>'S09 09-01 Pol'!BC104</f>
        <v>0</v>
      </c>
      <c r="H9" s="335">
        <f>'S09 09-01 Pol'!BD104</f>
        <v>0</v>
      </c>
      <c r="I9" s="336">
        <f>'S09 09-01 Pol'!BE104</f>
        <v>0</v>
      </c>
    </row>
    <row r="10" spans="1:57" s="138" customFormat="1" ht="13.5" thickBot="1" x14ac:dyDescent="0.25">
      <c r="A10" s="333" t="str">
        <f>'S09 09-01 Pol'!B105</f>
        <v>99</v>
      </c>
      <c r="B10" s="70" t="str">
        <f>'S09 09-01 Pol'!C105</f>
        <v>Staveništní přesun hmot</v>
      </c>
      <c r="D10" s="231"/>
      <c r="E10" s="334">
        <f>'S09 09-01 Pol'!BA107</f>
        <v>0</v>
      </c>
      <c r="F10" s="335">
        <f>'S09 09-01 Pol'!BB107</f>
        <v>0</v>
      </c>
      <c r="G10" s="335">
        <f>'S09 09-01 Pol'!BC107</f>
        <v>0</v>
      </c>
      <c r="H10" s="335">
        <f>'S09 09-01 Pol'!BD107</f>
        <v>0</v>
      </c>
      <c r="I10" s="336">
        <f>'S09 09-01 Pol'!BE107</f>
        <v>0</v>
      </c>
    </row>
    <row r="11" spans="1:57" s="14" customFormat="1" ht="13.5" thickBot="1" x14ac:dyDescent="0.25">
      <c r="A11" s="232"/>
      <c r="B11" s="233" t="s">
        <v>79</v>
      </c>
      <c r="C11" s="233"/>
      <c r="D11" s="234"/>
      <c r="E11" s="235">
        <f>SUM(E7:E10)</f>
        <v>0</v>
      </c>
      <c r="F11" s="236">
        <f>SUM(F7:F10)</f>
        <v>0</v>
      </c>
      <c r="G11" s="236">
        <f>SUM(G7:G10)</f>
        <v>0</v>
      </c>
      <c r="H11" s="236">
        <f>SUM(H7:H10)</f>
        <v>0</v>
      </c>
      <c r="I11" s="237">
        <f>SUM(I7:I10)</f>
        <v>0</v>
      </c>
    </row>
    <row r="12" spans="1:57" x14ac:dyDescent="0.2">
      <c r="A12" s="138"/>
      <c r="B12" s="138"/>
      <c r="C12" s="138"/>
      <c r="D12" s="138"/>
      <c r="E12" s="138"/>
      <c r="F12" s="138"/>
      <c r="G12" s="138"/>
      <c r="H12" s="138"/>
      <c r="I12" s="138"/>
    </row>
    <row r="13" spans="1:57" ht="19.5" customHeight="1" x14ac:dyDescent="0.25">
      <c r="A13" s="223" t="s">
        <v>80</v>
      </c>
      <c r="B13" s="223"/>
      <c r="C13" s="223"/>
      <c r="D13" s="223"/>
      <c r="E13" s="223"/>
      <c r="F13" s="223"/>
      <c r="G13" s="238"/>
      <c r="H13" s="223"/>
      <c r="I13" s="223"/>
      <c r="BA13" s="144"/>
      <c r="BB13" s="144"/>
      <c r="BC13" s="144"/>
      <c r="BD13" s="144"/>
      <c r="BE13" s="144"/>
    </row>
    <row r="14" spans="1:57" ht="13.5" thickBot="1" x14ac:dyDescent="0.25"/>
    <row r="15" spans="1:57" x14ac:dyDescent="0.2">
      <c r="A15" s="176" t="s">
        <v>81</v>
      </c>
      <c r="B15" s="177"/>
      <c r="C15" s="177"/>
      <c r="D15" s="239"/>
      <c r="E15" s="240" t="s">
        <v>82</v>
      </c>
      <c r="F15" s="241" t="s">
        <v>12</v>
      </c>
      <c r="G15" s="242" t="s">
        <v>83</v>
      </c>
      <c r="H15" s="243"/>
      <c r="I15" s="244" t="s">
        <v>82</v>
      </c>
    </row>
    <row r="16" spans="1:57" x14ac:dyDescent="0.2">
      <c r="A16" s="168" t="s">
        <v>145</v>
      </c>
      <c r="B16" s="159"/>
      <c r="C16" s="159"/>
      <c r="D16" s="245"/>
      <c r="E16" s="246"/>
      <c r="F16" s="247"/>
      <c r="G16" s="248">
        <v>0</v>
      </c>
      <c r="H16" s="249"/>
      <c r="I16" s="250">
        <f>E16+F16*G16/100</f>
        <v>0</v>
      </c>
      <c r="BA16" s="1">
        <v>0</v>
      </c>
    </row>
    <row r="17" spans="1:53" x14ac:dyDescent="0.2">
      <c r="A17" s="168" t="s">
        <v>146</v>
      </c>
      <c r="B17" s="159"/>
      <c r="C17" s="159"/>
      <c r="D17" s="245"/>
      <c r="E17" s="246"/>
      <c r="F17" s="247"/>
      <c r="G17" s="248">
        <v>0</v>
      </c>
      <c r="H17" s="249"/>
      <c r="I17" s="250">
        <f>E17+F17*G17/100</f>
        <v>0</v>
      </c>
      <c r="BA17" s="1">
        <v>0</v>
      </c>
    </row>
    <row r="18" spans="1:53" x14ac:dyDescent="0.2">
      <c r="A18" s="168" t="s">
        <v>147</v>
      </c>
      <c r="B18" s="159"/>
      <c r="C18" s="159"/>
      <c r="D18" s="245"/>
      <c r="E18" s="246"/>
      <c r="F18" s="247"/>
      <c r="G18" s="248">
        <v>0</v>
      </c>
      <c r="H18" s="249"/>
      <c r="I18" s="250">
        <f>E18+F18*G18/100</f>
        <v>0</v>
      </c>
      <c r="BA18" s="1">
        <v>0</v>
      </c>
    </row>
    <row r="19" spans="1:53" x14ac:dyDescent="0.2">
      <c r="A19" s="168" t="s">
        <v>148</v>
      </c>
      <c r="B19" s="159"/>
      <c r="C19" s="159"/>
      <c r="D19" s="245"/>
      <c r="E19" s="246"/>
      <c r="F19" s="247"/>
      <c r="G19" s="248">
        <v>0</v>
      </c>
      <c r="H19" s="249"/>
      <c r="I19" s="250">
        <f>E19+F19*G19/100</f>
        <v>0</v>
      </c>
      <c r="BA19" s="1">
        <v>0</v>
      </c>
    </row>
    <row r="20" spans="1:53" x14ac:dyDescent="0.2">
      <c r="A20" s="168" t="s">
        <v>149</v>
      </c>
      <c r="B20" s="159"/>
      <c r="C20" s="159"/>
      <c r="D20" s="245"/>
      <c r="E20" s="246"/>
      <c r="F20" s="247"/>
      <c r="G20" s="248">
        <v>0</v>
      </c>
      <c r="H20" s="249"/>
      <c r="I20" s="250">
        <f>E20+F20*G20/100</f>
        <v>0</v>
      </c>
      <c r="BA20" s="1">
        <v>1</v>
      </c>
    </row>
    <row r="21" spans="1:53" x14ac:dyDescent="0.2">
      <c r="A21" s="168" t="s">
        <v>150</v>
      </c>
      <c r="B21" s="159"/>
      <c r="C21" s="159"/>
      <c r="D21" s="245"/>
      <c r="E21" s="246"/>
      <c r="F21" s="247"/>
      <c r="G21" s="248">
        <v>0</v>
      </c>
      <c r="H21" s="249"/>
      <c r="I21" s="250">
        <f>E21+F21*G21/100</f>
        <v>0</v>
      </c>
      <c r="BA21" s="1">
        <v>1</v>
      </c>
    </row>
    <row r="22" spans="1:53" x14ac:dyDescent="0.2">
      <c r="A22" s="168" t="s">
        <v>151</v>
      </c>
      <c r="B22" s="159"/>
      <c r="C22" s="159"/>
      <c r="D22" s="245"/>
      <c r="E22" s="246"/>
      <c r="F22" s="247"/>
      <c r="G22" s="248">
        <v>0</v>
      </c>
      <c r="H22" s="249"/>
      <c r="I22" s="250">
        <f>E22+F22*G22/100</f>
        <v>0</v>
      </c>
      <c r="BA22" s="1">
        <v>2</v>
      </c>
    </row>
    <row r="23" spans="1:53" x14ac:dyDescent="0.2">
      <c r="A23" s="168" t="s">
        <v>152</v>
      </c>
      <c r="B23" s="159"/>
      <c r="C23" s="159"/>
      <c r="D23" s="245"/>
      <c r="E23" s="246"/>
      <c r="F23" s="247"/>
      <c r="G23" s="248">
        <v>0</v>
      </c>
      <c r="H23" s="249"/>
      <c r="I23" s="250">
        <f>E23+F23*G23/100</f>
        <v>0</v>
      </c>
      <c r="BA23" s="1">
        <v>2</v>
      </c>
    </row>
    <row r="24" spans="1:53" ht="13.5" thickBot="1" x14ac:dyDescent="0.25">
      <c r="A24" s="251"/>
      <c r="B24" s="252" t="s">
        <v>84</v>
      </c>
      <c r="C24" s="253"/>
      <c r="D24" s="254"/>
      <c r="E24" s="255"/>
      <c r="F24" s="256"/>
      <c r="G24" s="256"/>
      <c r="H24" s="257">
        <f>SUM(I16:I23)</f>
        <v>0</v>
      </c>
      <c r="I24" s="258"/>
    </row>
    <row r="26" spans="1:53" x14ac:dyDescent="0.2">
      <c r="B26" s="14"/>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sheetData>
  <mergeCells count="4">
    <mergeCell ref="A1:B1"/>
    <mergeCell ref="A2:B2"/>
    <mergeCell ref="G2:I2"/>
    <mergeCell ref="H24:I24"/>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4"/>
  <dimension ref="A1:CB180"/>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'S09 09-01 Rek'!H1</f>
        <v>09-01</v>
      </c>
      <c r="G3" s="269"/>
    </row>
    <row r="4" spans="1:80" ht="13.5" thickBot="1" x14ac:dyDescent="0.25">
      <c r="A4" s="270" t="s">
        <v>76</v>
      </c>
      <c r="B4" s="215"/>
      <c r="C4" s="216" t="s">
        <v>2195</v>
      </c>
      <c r="D4" s="271"/>
      <c r="E4" s="272" t="str">
        <f>'S09 09-01 Rek'!G2</f>
        <v>Stavební práce SO 9</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98</v>
      </c>
      <c r="C7" s="285" t="s">
        <v>99</v>
      </c>
      <c r="D7" s="286"/>
      <c r="E7" s="287"/>
      <c r="F7" s="287"/>
      <c r="G7" s="288"/>
      <c r="H7" s="289"/>
      <c r="I7" s="290"/>
      <c r="J7" s="291"/>
      <c r="K7" s="292"/>
      <c r="O7" s="293">
        <v>1</v>
      </c>
    </row>
    <row r="8" spans="1:80" x14ac:dyDescent="0.2">
      <c r="A8" s="294">
        <v>1</v>
      </c>
      <c r="B8" s="295" t="s">
        <v>2198</v>
      </c>
      <c r="C8" s="296" t="s">
        <v>2199</v>
      </c>
      <c r="D8" s="297" t="s">
        <v>233</v>
      </c>
      <c r="E8" s="298">
        <v>35.012300000000003</v>
      </c>
      <c r="F8" s="298">
        <v>0</v>
      </c>
      <c r="G8" s="299">
        <f>E8*F8</f>
        <v>0</v>
      </c>
      <c r="H8" s="300">
        <v>0</v>
      </c>
      <c r="I8" s="301">
        <f>E8*H8</f>
        <v>0</v>
      </c>
      <c r="J8" s="300">
        <v>0</v>
      </c>
      <c r="K8" s="301">
        <f>E8*J8</f>
        <v>0</v>
      </c>
      <c r="O8" s="293">
        <v>2</v>
      </c>
      <c r="AA8" s="262">
        <v>1</v>
      </c>
      <c r="AB8" s="262">
        <v>1</v>
      </c>
      <c r="AC8" s="262">
        <v>1</v>
      </c>
      <c r="AZ8" s="262">
        <v>1</v>
      </c>
      <c r="BA8" s="262">
        <f>IF(AZ8=1,G8,0)</f>
        <v>0</v>
      </c>
      <c r="BB8" s="262">
        <f>IF(AZ8=2,G8,0)</f>
        <v>0</v>
      </c>
      <c r="BC8" s="262">
        <f>IF(AZ8=3,G8,0)</f>
        <v>0</v>
      </c>
      <c r="BD8" s="262">
        <f>IF(AZ8=4,G8,0)</f>
        <v>0</v>
      </c>
      <c r="BE8" s="262">
        <f>IF(AZ8=5,G8,0)</f>
        <v>0</v>
      </c>
      <c r="CA8" s="293">
        <v>1</v>
      </c>
      <c r="CB8" s="293">
        <v>1</v>
      </c>
    </row>
    <row r="9" spans="1:80" x14ac:dyDescent="0.2">
      <c r="A9" s="302"/>
      <c r="B9" s="309"/>
      <c r="C9" s="310" t="s">
        <v>2200</v>
      </c>
      <c r="D9" s="311"/>
      <c r="E9" s="312">
        <v>50.017499999999998</v>
      </c>
      <c r="F9" s="313"/>
      <c r="G9" s="314"/>
      <c r="H9" s="315"/>
      <c r="I9" s="307"/>
      <c r="J9" s="316"/>
      <c r="K9" s="307"/>
      <c r="M9" s="308" t="s">
        <v>2200</v>
      </c>
      <c r="O9" s="293"/>
    </row>
    <row r="10" spans="1:80" x14ac:dyDescent="0.2">
      <c r="A10" s="302"/>
      <c r="B10" s="309"/>
      <c r="C10" s="310" t="s">
        <v>2201</v>
      </c>
      <c r="D10" s="311"/>
      <c r="E10" s="312">
        <v>-15.0053</v>
      </c>
      <c r="F10" s="313"/>
      <c r="G10" s="314"/>
      <c r="H10" s="315"/>
      <c r="I10" s="307"/>
      <c r="J10" s="316"/>
      <c r="K10" s="307"/>
      <c r="M10" s="308" t="s">
        <v>2201</v>
      </c>
      <c r="O10" s="293"/>
    </row>
    <row r="11" spans="1:80" x14ac:dyDescent="0.2">
      <c r="A11" s="294">
        <v>2</v>
      </c>
      <c r="B11" s="295" t="s">
        <v>761</v>
      </c>
      <c r="C11" s="296" t="s">
        <v>762</v>
      </c>
      <c r="D11" s="297" t="s">
        <v>233</v>
      </c>
      <c r="E11" s="298">
        <v>35.012300000000003</v>
      </c>
      <c r="F11" s="298">
        <v>0</v>
      </c>
      <c r="G11" s="299">
        <f>E11*F11</f>
        <v>0</v>
      </c>
      <c r="H11" s="300">
        <v>0</v>
      </c>
      <c r="I11" s="301">
        <f>E11*H11</f>
        <v>0</v>
      </c>
      <c r="J11" s="300">
        <v>0</v>
      </c>
      <c r="K11" s="301">
        <f>E11*J11</f>
        <v>0</v>
      </c>
      <c r="O11" s="293">
        <v>2</v>
      </c>
      <c r="AA11" s="262">
        <v>1</v>
      </c>
      <c r="AB11" s="262">
        <v>1</v>
      </c>
      <c r="AC11" s="262">
        <v>1</v>
      </c>
      <c r="AZ11" s="262">
        <v>1</v>
      </c>
      <c r="BA11" s="262">
        <f>IF(AZ11=1,G11,0)</f>
        <v>0</v>
      </c>
      <c r="BB11" s="262">
        <f>IF(AZ11=2,G11,0)</f>
        <v>0</v>
      </c>
      <c r="BC11" s="262">
        <f>IF(AZ11=3,G11,0)</f>
        <v>0</v>
      </c>
      <c r="BD11" s="262">
        <f>IF(AZ11=4,G11,0)</f>
        <v>0</v>
      </c>
      <c r="BE11" s="262">
        <f>IF(AZ11=5,G11,0)</f>
        <v>0</v>
      </c>
      <c r="CA11" s="293">
        <v>1</v>
      </c>
      <c r="CB11" s="293">
        <v>1</v>
      </c>
    </row>
    <row r="12" spans="1:80" x14ac:dyDescent="0.2">
      <c r="A12" s="302"/>
      <c r="B12" s="309"/>
      <c r="C12" s="310" t="s">
        <v>2200</v>
      </c>
      <c r="D12" s="311"/>
      <c r="E12" s="312">
        <v>50.017499999999998</v>
      </c>
      <c r="F12" s="313"/>
      <c r="G12" s="314"/>
      <c r="H12" s="315"/>
      <c r="I12" s="307"/>
      <c r="J12" s="316"/>
      <c r="K12" s="307"/>
      <c r="M12" s="308" t="s">
        <v>2200</v>
      </c>
      <c r="O12" s="293"/>
    </row>
    <row r="13" spans="1:80" x14ac:dyDescent="0.2">
      <c r="A13" s="302"/>
      <c r="B13" s="309"/>
      <c r="C13" s="310" t="s">
        <v>2201</v>
      </c>
      <c r="D13" s="311"/>
      <c r="E13" s="312">
        <v>-15.0053</v>
      </c>
      <c r="F13" s="313"/>
      <c r="G13" s="314"/>
      <c r="H13" s="315"/>
      <c r="I13" s="307"/>
      <c r="J13" s="316"/>
      <c r="K13" s="307"/>
      <c r="M13" s="308" t="s">
        <v>2201</v>
      </c>
      <c r="O13" s="293"/>
    </row>
    <row r="14" spans="1:80" x14ac:dyDescent="0.2">
      <c r="A14" s="294">
        <v>3</v>
      </c>
      <c r="B14" s="295" t="s">
        <v>379</v>
      </c>
      <c r="C14" s="296" t="s">
        <v>380</v>
      </c>
      <c r="D14" s="297" t="s">
        <v>233</v>
      </c>
      <c r="E14" s="298">
        <v>5.1859999999999999</v>
      </c>
      <c r="F14" s="298">
        <v>0</v>
      </c>
      <c r="G14" s="299">
        <f>E14*F14</f>
        <v>0</v>
      </c>
      <c r="H14" s="300">
        <v>0</v>
      </c>
      <c r="I14" s="301">
        <f>E14*H14</f>
        <v>0</v>
      </c>
      <c r="J14" s="300">
        <v>0</v>
      </c>
      <c r="K14" s="301">
        <f>E14*J14</f>
        <v>0</v>
      </c>
      <c r="O14" s="293">
        <v>2</v>
      </c>
      <c r="AA14" s="262">
        <v>1</v>
      </c>
      <c r="AB14" s="262">
        <v>1</v>
      </c>
      <c r="AC14" s="262">
        <v>1</v>
      </c>
      <c r="AZ14" s="262">
        <v>1</v>
      </c>
      <c r="BA14" s="262">
        <f>IF(AZ14=1,G14,0)</f>
        <v>0</v>
      </c>
      <c r="BB14" s="262">
        <f>IF(AZ14=2,G14,0)</f>
        <v>0</v>
      </c>
      <c r="BC14" s="262">
        <f>IF(AZ14=3,G14,0)</f>
        <v>0</v>
      </c>
      <c r="BD14" s="262">
        <f>IF(AZ14=4,G14,0)</f>
        <v>0</v>
      </c>
      <c r="BE14" s="262">
        <f>IF(AZ14=5,G14,0)</f>
        <v>0</v>
      </c>
      <c r="CA14" s="293">
        <v>1</v>
      </c>
      <c r="CB14" s="293">
        <v>1</v>
      </c>
    </row>
    <row r="15" spans="1:80" x14ac:dyDescent="0.2">
      <c r="A15" s="302"/>
      <c r="B15" s="309"/>
      <c r="C15" s="310" t="s">
        <v>2202</v>
      </c>
      <c r="D15" s="311"/>
      <c r="E15" s="312">
        <v>0.45</v>
      </c>
      <c r="F15" s="313"/>
      <c r="G15" s="314"/>
      <c r="H15" s="315"/>
      <c r="I15" s="307"/>
      <c r="J15" s="316"/>
      <c r="K15" s="307"/>
      <c r="M15" s="308" t="s">
        <v>2202</v>
      </c>
      <c r="O15" s="293"/>
    </row>
    <row r="16" spans="1:80" x14ac:dyDescent="0.2">
      <c r="A16" s="302"/>
      <c r="B16" s="309"/>
      <c r="C16" s="310" t="s">
        <v>2203</v>
      </c>
      <c r="D16" s="311"/>
      <c r="E16" s="312">
        <v>2.08</v>
      </c>
      <c r="F16" s="313"/>
      <c r="G16" s="314"/>
      <c r="H16" s="315"/>
      <c r="I16" s="307"/>
      <c r="J16" s="316"/>
      <c r="K16" s="307"/>
      <c r="M16" s="308" t="s">
        <v>2203</v>
      </c>
      <c r="O16" s="293"/>
    </row>
    <row r="17" spans="1:80" x14ac:dyDescent="0.2">
      <c r="A17" s="302"/>
      <c r="B17" s="309"/>
      <c r="C17" s="310" t="s">
        <v>2204</v>
      </c>
      <c r="D17" s="311"/>
      <c r="E17" s="312">
        <v>0.92</v>
      </c>
      <c r="F17" s="313"/>
      <c r="G17" s="314"/>
      <c r="H17" s="315"/>
      <c r="I17" s="307"/>
      <c r="J17" s="316"/>
      <c r="K17" s="307"/>
      <c r="M17" s="308" t="s">
        <v>2204</v>
      </c>
      <c r="O17" s="293"/>
    </row>
    <row r="18" spans="1:80" x14ac:dyDescent="0.2">
      <c r="A18" s="302"/>
      <c r="B18" s="309"/>
      <c r="C18" s="310" t="s">
        <v>2205</v>
      </c>
      <c r="D18" s="311"/>
      <c r="E18" s="312">
        <v>0.8</v>
      </c>
      <c r="F18" s="313"/>
      <c r="G18" s="314"/>
      <c r="H18" s="315"/>
      <c r="I18" s="307"/>
      <c r="J18" s="316"/>
      <c r="K18" s="307"/>
      <c r="M18" s="308" t="s">
        <v>2205</v>
      </c>
      <c r="O18" s="293"/>
    </row>
    <row r="19" spans="1:80" x14ac:dyDescent="0.2">
      <c r="A19" s="302"/>
      <c r="B19" s="309"/>
      <c r="C19" s="310" t="s">
        <v>2206</v>
      </c>
      <c r="D19" s="311"/>
      <c r="E19" s="312">
        <v>0.38</v>
      </c>
      <c r="F19" s="313"/>
      <c r="G19" s="314"/>
      <c r="H19" s="315"/>
      <c r="I19" s="307"/>
      <c r="J19" s="316"/>
      <c r="K19" s="307"/>
      <c r="M19" s="308" t="s">
        <v>2206</v>
      </c>
      <c r="O19" s="293"/>
    </row>
    <row r="20" spans="1:80" x14ac:dyDescent="0.2">
      <c r="A20" s="302"/>
      <c r="B20" s="309"/>
      <c r="C20" s="310" t="s">
        <v>2207</v>
      </c>
      <c r="D20" s="311"/>
      <c r="E20" s="312">
        <v>0.55600000000000005</v>
      </c>
      <c r="F20" s="313"/>
      <c r="G20" s="314"/>
      <c r="H20" s="315"/>
      <c r="I20" s="307"/>
      <c r="J20" s="316"/>
      <c r="K20" s="307"/>
      <c r="M20" s="308" t="s">
        <v>2207</v>
      </c>
      <c r="O20" s="293"/>
    </row>
    <row r="21" spans="1:80" x14ac:dyDescent="0.2">
      <c r="A21" s="294">
        <v>4</v>
      </c>
      <c r="B21" s="295" t="s">
        <v>764</v>
      </c>
      <c r="C21" s="296" t="s">
        <v>765</v>
      </c>
      <c r="D21" s="297" t="s">
        <v>233</v>
      </c>
      <c r="E21" s="298">
        <v>5.1859999999999999</v>
      </c>
      <c r="F21" s="298">
        <v>0</v>
      </c>
      <c r="G21" s="299">
        <f>E21*F21</f>
        <v>0</v>
      </c>
      <c r="H21" s="300">
        <v>0</v>
      </c>
      <c r="I21" s="301">
        <f>E21*H21</f>
        <v>0</v>
      </c>
      <c r="J21" s="300">
        <v>0</v>
      </c>
      <c r="K21" s="301">
        <f>E21*J21</f>
        <v>0</v>
      </c>
      <c r="O21" s="293">
        <v>2</v>
      </c>
      <c r="AA21" s="262">
        <v>1</v>
      </c>
      <c r="AB21" s="262">
        <v>1</v>
      </c>
      <c r="AC21" s="262">
        <v>1</v>
      </c>
      <c r="AZ21" s="262">
        <v>1</v>
      </c>
      <c r="BA21" s="262">
        <f>IF(AZ21=1,G21,0)</f>
        <v>0</v>
      </c>
      <c r="BB21" s="262">
        <f>IF(AZ21=2,G21,0)</f>
        <v>0</v>
      </c>
      <c r="BC21" s="262">
        <f>IF(AZ21=3,G21,0)</f>
        <v>0</v>
      </c>
      <c r="BD21" s="262">
        <f>IF(AZ21=4,G21,0)</f>
        <v>0</v>
      </c>
      <c r="BE21" s="262">
        <f>IF(AZ21=5,G21,0)</f>
        <v>0</v>
      </c>
      <c r="CA21" s="293">
        <v>1</v>
      </c>
      <c r="CB21" s="293">
        <v>1</v>
      </c>
    </row>
    <row r="22" spans="1:80" x14ac:dyDescent="0.2">
      <c r="A22" s="302"/>
      <c r="B22" s="303"/>
      <c r="C22" s="304" t="s">
        <v>1951</v>
      </c>
      <c r="D22" s="305"/>
      <c r="E22" s="305"/>
      <c r="F22" s="305"/>
      <c r="G22" s="306"/>
      <c r="I22" s="307"/>
      <c r="K22" s="307"/>
      <c r="L22" s="308" t="s">
        <v>1951</v>
      </c>
      <c r="O22" s="293">
        <v>3</v>
      </c>
    </row>
    <row r="23" spans="1:80" x14ac:dyDescent="0.2">
      <c r="A23" s="302"/>
      <c r="B23" s="309"/>
      <c r="C23" s="310" t="s">
        <v>2202</v>
      </c>
      <c r="D23" s="311"/>
      <c r="E23" s="312">
        <v>0.45</v>
      </c>
      <c r="F23" s="313"/>
      <c r="G23" s="314"/>
      <c r="H23" s="315"/>
      <c r="I23" s="307"/>
      <c r="J23" s="316"/>
      <c r="K23" s="307"/>
      <c r="M23" s="308" t="s">
        <v>2202</v>
      </c>
      <c r="O23" s="293"/>
    </row>
    <row r="24" spans="1:80" x14ac:dyDescent="0.2">
      <c r="A24" s="302"/>
      <c r="B24" s="309"/>
      <c r="C24" s="310" t="s">
        <v>2203</v>
      </c>
      <c r="D24" s="311"/>
      <c r="E24" s="312">
        <v>2.08</v>
      </c>
      <c r="F24" s="313"/>
      <c r="G24" s="314"/>
      <c r="H24" s="315"/>
      <c r="I24" s="307"/>
      <c r="J24" s="316"/>
      <c r="K24" s="307"/>
      <c r="M24" s="308" t="s">
        <v>2203</v>
      </c>
      <c r="O24" s="293"/>
    </row>
    <row r="25" spans="1:80" x14ac:dyDescent="0.2">
      <c r="A25" s="302"/>
      <c r="B25" s="309"/>
      <c r="C25" s="310" t="s">
        <v>2204</v>
      </c>
      <c r="D25" s="311"/>
      <c r="E25" s="312">
        <v>0.92</v>
      </c>
      <c r="F25" s="313"/>
      <c r="G25" s="314"/>
      <c r="H25" s="315"/>
      <c r="I25" s="307"/>
      <c r="J25" s="316"/>
      <c r="K25" s="307"/>
      <c r="M25" s="308" t="s">
        <v>2204</v>
      </c>
      <c r="O25" s="293"/>
    </row>
    <row r="26" spans="1:80" x14ac:dyDescent="0.2">
      <c r="A26" s="302"/>
      <c r="B26" s="309"/>
      <c r="C26" s="310" t="s">
        <v>2205</v>
      </c>
      <c r="D26" s="311"/>
      <c r="E26" s="312">
        <v>0.8</v>
      </c>
      <c r="F26" s="313"/>
      <c r="G26" s="314"/>
      <c r="H26" s="315"/>
      <c r="I26" s="307"/>
      <c r="J26" s="316"/>
      <c r="K26" s="307"/>
      <c r="M26" s="308" t="s">
        <v>2205</v>
      </c>
      <c r="O26" s="293"/>
    </row>
    <row r="27" spans="1:80" x14ac:dyDescent="0.2">
      <c r="A27" s="302"/>
      <c r="B27" s="309"/>
      <c r="C27" s="310" t="s">
        <v>2206</v>
      </c>
      <c r="D27" s="311"/>
      <c r="E27" s="312">
        <v>0.38</v>
      </c>
      <c r="F27" s="313"/>
      <c r="G27" s="314"/>
      <c r="H27" s="315"/>
      <c r="I27" s="307"/>
      <c r="J27" s="316"/>
      <c r="K27" s="307"/>
      <c r="M27" s="308" t="s">
        <v>2206</v>
      </c>
      <c r="O27" s="293"/>
    </row>
    <row r="28" spans="1:80" x14ac:dyDescent="0.2">
      <c r="A28" s="302"/>
      <c r="B28" s="309"/>
      <c r="C28" s="310" t="s">
        <v>2207</v>
      </c>
      <c r="D28" s="311"/>
      <c r="E28" s="312">
        <v>0.55600000000000005</v>
      </c>
      <c r="F28" s="313"/>
      <c r="G28" s="314"/>
      <c r="H28" s="315"/>
      <c r="I28" s="307"/>
      <c r="J28" s="316"/>
      <c r="K28" s="307"/>
      <c r="M28" s="308" t="s">
        <v>2207</v>
      </c>
      <c r="O28" s="293"/>
    </row>
    <row r="29" spans="1:80" x14ac:dyDescent="0.2">
      <c r="A29" s="294">
        <v>5</v>
      </c>
      <c r="B29" s="295" t="s">
        <v>387</v>
      </c>
      <c r="C29" s="296" t="s">
        <v>388</v>
      </c>
      <c r="D29" s="297" t="s">
        <v>233</v>
      </c>
      <c r="E29" s="298">
        <v>40.198300000000003</v>
      </c>
      <c r="F29" s="298">
        <v>0</v>
      </c>
      <c r="G29" s="299">
        <f>E29*F29</f>
        <v>0</v>
      </c>
      <c r="H29" s="300">
        <v>0</v>
      </c>
      <c r="I29" s="301">
        <f>E29*H29</f>
        <v>0</v>
      </c>
      <c r="J29" s="300">
        <v>0</v>
      </c>
      <c r="K29" s="301">
        <f>E29*J29</f>
        <v>0</v>
      </c>
      <c r="O29" s="293">
        <v>2</v>
      </c>
      <c r="AA29" s="262">
        <v>1</v>
      </c>
      <c r="AB29" s="262">
        <v>1</v>
      </c>
      <c r="AC29" s="262">
        <v>1</v>
      </c>
      <c r="AZ29" s="262">
        <v>1</v>
      </c>
      <c r="BA29" s="262">
        <f>IF(AZ29=1,G29,0)</f>
        <v>0</v>
      </c>
      <c r="BB29" s="262">
        <f>IF(AZ29=2,G29,0)</f>
        <v>0</v>
      </c>
      <c r="BC29" s="262">
        <f>IF(AZ29=3,G29,0)</f>
        <v>0</v>
      </c>
      <c r="BD29" s="262">
        <f>IF(AZ29=4,G29,0)</f>
        <v>0</v>
      </c>
      <c r="BE29" s="262">
        <f>IF(AZ29=5,G29,0)</f>
        <v>0</v>
      </c>
      <c r="CA29" s="293">
        <v>1</v>
      </c>
      <c r="CB29" s="293">
        <v>1</v>
      </c>
    </row>
    <row r="30" spans="1:80" x14ac:dyDescent="0.2">
      <c r="A30" s="302"/>
      <c r="B30" s="309"/>
      <c r="C30" s="310" t="s">
        <v>2208</v>
      </c>
      <c r="D30" s="311"/>
      <c r="E30" s="312">
        <v>5.1859999999999999</v>
      </c>
      <c r="F30" s="313"/>
      <c r="G30" s="314"/>
      <c r="H30" s="315"/>
      <c r="I30" s="307"/>
      <c r="J30" s="316"/>
      <c r="K30" s="307"/>
      <c r="M30" s="337">
        <v>5186</v>
      </c>
      <c r="O30" s="293"/>
    </row>
    <row r="31" spans="1:80" x14ac:dyDescent="0.2">
      <c r="A31" s="302"/>
      <c r="B31" s="309"/>
      <c r="C31" s="310" t="s">
        <v>2209</v>
      </c>
      <c r="D31" s="311"/>
      <c r="E31" s="312">
        <v>35.012300000000003</v>
      </c>
      <c r="F31" s="313"/>
      <c r="G31" s="314"/>
      <c r="H31" s="315"/>
      <c r="I31" s="307"/>
      <c r="J31" s="316"/>
      <c r="K31" s="307"/>
      <c r="M31" s="337">
        <v>350123</v>
      </c>
      <c r="O31" s="293"/>
    </row>
    <row r="32" spans="1:80" x14ac:dyDescent="0.2">
      <c r="A32" s="294">
        <v>6</v>
      </c>
      <c r="B32" s="295" t="s">
        <v>391</v>
      </c>
      <c r="C32" s="296" t="s">
        <v>392</v>
      </c>
      <c r="D32" s="297" t="s">
        <v>233</v>
      </c>
      <c r="E32" s="298">
        <v>40.198300000000003</v>
      </c>
      <c r="F32" s="298">
        <v>0</v>
      </c>
      <c r="G32" s="299">
        <f>E32*F32</f>
        <v>0</v>
      </c>
      <c r="H32" s="300">
        <v>0</v>
      </c>
      <c r="I32" s="301">
        <f>E32*H32</f>
        <v>0</v>
      </c>
      <c r="J32" s="300">
        <v>0</v>
      </c>
      <c r="K32" s="301">
        <f>E32*J32</f>
        <v>0</v>
      </c>
      <c r="O32" s="293">
        <v>2</v>
      </c>
      <c r="AA32" s="262">
        <v>1</v>
      </c>
      <c r="AB32" s="262">
        <v>1</v>
      </c>
      <c r="AC32" s="262">
        <v>1</v>
      </c>
      <c r="AZ32" s="262">
        <v>1</v>
      </c>
      <c r="BA32" s="262">
        <f>IF(AZ32=1,G32,0)</f>
        <v>0</v>
      </c>
      <c r="BB32" s="262">
        <f>IF(AZ32=2,G32,0)</f>
        <v>0</v>
      </c>
      <c r="BC32" s="262">
        <f>IF(AZ32=3,G32,0)</f>
        <v>0</v>
      </c>
      <c r="BD32" s="262">
        <f>IF(AZ32=4,G32,0)</f>
        <v>0</v>
      </c>
      <c r="BE32" s="262">
        <f>IF(AZ32=5,G32,0)</f>
        <v>0</v>
      </c>
      <c r="CA32" s="293">
        <v>1</v>
      </c>
      <c r="CB32" s="293">
        <v>1</v>
      </c>
    </row>
    <row r="33" spans="1:80" x14ac:dyDescent="0.2">
      <c r="A33" s="302"/>
      <c r="B33" s="309"/>
      <c r="C33" s="310" t="s">
        <v>2202</v>
      </c>
      <c r="D33" s="311"/>
      <c r="E33" s="312">
        <v>0.45</v>
      </c>
      <c r="F33" s="313"/>
      <c r="G33" s="314"/>
      <c r="H33" s="315"/>
      <c r="I33" s="307"/>
      <c r="J33" s="316"/>
      <c r="K33" s="307"/>
      <c r="M33" s="308" t="s">
        <v>2202</v>
      </c>
      <c r="O33" s="293"/>
    </row>
    <row r="34" spans="1:80" x14ac:dyDescent="0.2">
      <c r="A34" s="302"/>
      <c r="B34" s="309"/>
      <c r="C34" s="310" t="s">
        <v>2203</v>
      </c>
      <c r="D34" s="311"/>
      <c r="E34" s="312">
        <v>2.08</v>
      </c>
      <c r="F34" s="313"/>
      <c r="G34" s="314"/>
      <c r="H34" s="315"/>
      <c r="I34" s="307"/>
      <c r="J34" s="316"/>
      <c r="K34" s="307"/>
      <c r="M34" s="308" t="s">
        <v>2203</v>
      </c>
      <c r="O34" s="293"/>
    </row>
    <row r="35" spans="1:80" x14ac:dyDescent="0.2">
      <c r="A35" s="302"/>
      <c r="B35" s="309"/>
      <c r="C35" s="310" t="s">
        <v>2204</v>
      </c>
      <c r="D35" s="311"/>
      <c r="E35" s="312">
        <v>0.92</v>
      </c>
      <c r="F35" s="313"/>
      <c r="G35" s="314"/>
      <c r="H35" s="315"/>
      <c r="I35" s="307"/>
      <c r="J35" s="316"/>
      <c r="K35" s="307"/>
      <c r="M35" s="308" t="s">
        <v>2204</v>
      </c>
      <c r="O35" s="293"/>
    </row>
    <row r="36" spans="1:80" x14ac:dyDescent="0.2">
      <c r="A36" s="302"/>
      <c r="B36" s="309"/>
      <c r="C36" s="310" t="s">
        <v>2205</v>
      </c>
      <c r="D36" s="311"/>
      <c r="E36" s="312">
        <v>0.8</v>
      </c>
      <c r="F36" s="313"/>
      <c r="G36" s="314"/>
      <c r="H36" s="315"/>
      <c r="I36" s="307"/>
      <c r="J36" s="316"/>
      <c r="K36" s="307"/>
      <c r="M36" s="308" t="s">
        <v>2205</v>
      </c>
      <c r="O36" s="293"/>
    </row>
    <row r="37" spans="1:80" x14ac:dyDescent="0.2">
      <c r="A37" s="302"/>
      <c r="B37" s="309"/>
      <c r="C37" s="310" t="s">
        <v>2206</v>
      </c>
      <c r="D37" s="311"/>
      <c r="E37" s="312">
        <v>0.38</v>
      </c>
      <c r="F37" s="313"/>
      <c r="G37" s="314"/>
      <c r="H37" s="315"/>
      <c r="I37" s="307"/>
      <c r="J37" s="316"/>
      <c r="K37" s="307"/>
      <c r="M37" s="308" t="s">
        <v>2206</v>
      </c>
      <c r="O37" s="293"/>
    </row>
    <row r="38" spans="1:80" x14ac:dyDescent="0.2">
      <c r="A38" s="302"/>
      <c r="B38" s="309"/>
      <c r="C38" s="310" t="s">
        <v>2207</v>
      </c>
      <c r="D38" s="311"/>
      <c r="E38" s="312">
        <v>0.55600000000000005</v>
      </c>
      <c r="F38" s="313"/>
      <c r="G38" s="314"/>
      <c r="H38" s="315"/>
      <c r="I38" s="307"/>
      <c r="J38" s="316"/>
      <c r="K38" s="307"/>
      <c r="M38" s="308" t="s">
        <v>2207</v>
      </c>
      <c r="O38" s="293"/>
    </row>
    <row r="39" spans="1:80" x14ac:dyDescent="0.2">
      <c r="A39" s="302"/>
      <c r="B39" s="309"/>
      <c r="C39" s="310" t="s">
        <v>2209</v>
      </c>
      <c r="D39" s="311"/>
      <c r="E39" s="312">
        <v>35.012300000000003</v>
      </c>
      <c r="F39" s="313"/>
      <c r="G39" s="314"/>
      <c r="H39" s="315"/>
      <c r="I39" s="307"/>
      <c r="J39" s="316"/>
      <c r="K39" s="307"/>
      <c r="M39" s="337">
        <v>350123</v>
      </c>
      <c r="O39" s="293"/>
    </row>
    <row r="40" spans="1:80" ht="22.5" x14ac:dyDescent="0.2">
      <c r="A40" s="294">
        <v>7</v>
      </c>
      <c r="B40" s="295" t="s">
        <v>231</v>
      </c>
      <c r="C40" s="296" t="s">
        <v>232</v>
      </c>
      <c r="D40" s="297" t="s">
        <v>233</v>
      </c>
      <c r="E40" s="298">
        <v>40.198300000000003</v>
      </c>
      <c r="F40" s="298">
        <v>0</v>
      </c>
      <c r="G40" s="299">
        <f>E40*F40</f>
        <v>0</v>
      </c>
      <c r="H40" s="300">
        <v>0</v>
      </c>
      <c r="I40" s="301">
        <f>E40*H40</f>
        <v>0</v>
      </c>
      <c r="J40" s="300">
        <v>0</v>
      </c>
      <c r="K40" s="301">
        <f>E40*J40</f>
        <v>0</v>
      </c>
      <c r="O40" s="293">
        <v>2</v>
      </c>
      <c r="AA40" s="262">
        <v>1</v>
      </c>
      <c r="AB40" s="262">
        <v>1</v>
      </c>
      <c r="AC40" s="262">
        <v>1</v>
      </c>
      <c r="AZ40" s="262">
        <v>1</v>
      </c>
      <c r="BA40" s="262">
        <f>IF(AZ40=1,G40,0)</f>
        <v>0</v>
      </c>
      <c r="BB40" s="262">
        <f>IF(AZ40=2,G40,0)</f>
        <v>0</v>
      </c>
      <c r="BC40" s="262">
        <f>IF(AZ40=3,G40,0)</f>
        <v>0</v>
      </c>
      <c r="BD40" s="262">
        <f>IF(AZ40=4,G40,0)</f>
        <v>0</v>
      </c>
      <c r="BE40" s="262">
        <f>IF(AZ40=5,G40,0)</f>
        <v>0</v>
      </c>
      <c r="CA40" s="293">
        <v>1</v>
      </c>
      <c r="CB40" s="293">
        <v>1</v>
      </c>
    </row>
    <row r="41" spans="1:80" x14ac:dyDescent="0.2">
      <c r="A41" s="302"/>
      <c r="B41" s="303"/>
      <c r="C41" s="304" t="s">
        <v>234</v>
      </c>
      <c r="D41" s="305"/>
      <c r="E41" s="305"/>
      <c r="F41" s="305"/>
      <c r="G41" s="306"/>
      <c r="I41" s="307"/>
      <c r="K41" s="307"/>
      <c r="L41" s="308" t="s">
        <v>234</v>
      </c>
      <c r="O41" s="293">
        <v>3</v>
      </c>
    </row>
    <row r="42" spans="1:80" ht="22.5" x14ac:dyDescent="0.2">
      <c r="A42" s="302"/>
      <c r="B42" s="303"/>
      <c r="C42" s="304" t="s">
        <v>235</v>
      </c>
      <c r="D42" s="305"/>
      <c r="E42" s="305"/>
      <c r="F42" s="305"/>
      <c r="G42" s="306"/>
      <c r="I42" s="307"/>
      <c r="K42" s="307"/>
      <c r="L42" s="308" t="s">
        <v>235</v>
      </c>
      <c r="O42" s="293">
        <v>3</v>
      </c>
    </row>
    <row r="43" spans="1:80" x14ac:dyDescent="0.2">
      <c r="A43" s="302"/>
      <c r="B43" s="309"/>
      <c r="C43" s="310" t="s">
        <v>2208</v>
      </c>
      <c r="D43" s="311"/>
      <c r="E43" s="312">
        <v>5.1859999999999999</v>
      </c>
      <c r="F43" s="313"/>
      <c r="G43" s="314"/>
      <c r="H43" s="315"/>
      <c r="I43" s="307"/>
      <c r="J43" s="316"/>
      <c r="K43" s="307"/>
      <c r="M43" s="337">
        <v>5186</v>
      </c>
      <c r="O43" s="293"/>
    </row>
    <row r="44" spans="1:80" x14ac:dyDescent="0.2">
      <c r="A44" s="302"/>
      <c r="B44" s="309"/>
      <c r="C44" s="310" t="s">
        <v>2209</v>
      </c>
      <c r="D44" s="311"/>
      <c r="E44" s="312">
        <v>35.012300000000003</v>
      </c>
      <c r="F44" s="313"/>
      <c r="G44" s="314"/>
      <c r="H44" s="315"/>
      <c r="I44" s="307"/>
      <c r="J44" s="316"/>
      <c r="K44" s="307"/>
      <c r="M44" s="337">
        <v>350123</v>
      </c>
      <c r="O44" s="293"/>
    </row>
    <row r="45" spans="1:80" x14ac:dyDescent="0.2">
      <c r="A45" s="317"/>
      <c r="B45" s="318" t="s">
        <v>101</v>
      </c>
      <c r="C45" s="319" t="s">
        <v>192</v>
      </c>
      <c r="D45" s="320"/>
      <c r="E45" s="321"/>
      <c r="F45" s="322"/>
      <c r="G45" s="323">
        <f>SUM(G7:G44)</f>
        <v>0</v>
      </c>
      <c r="H45" s="324"/>
      <c r="I45" s="325">
        <f>SUM(I7:I44)</f>
        <v>0</v>
      </c>
      <c r="J45" s="324"/>
      <c r="K45" s="325">
        <f>SUM(K7:K44)</f>
        <v>0</v>
      </c>
      <c r="O45" s="293">
        <v>4</v>
      </c>
      <c r="BA45" s="326">
        <f>SUM(BA7:BA44)</f>
        <v>0</v>
      </c>
      <c r="BB45" s="326">
        <f>SUM(BB7:BB44)</f>
        <v>0</v>
      </c>
      <c r="BC45" s="326">
        <f>SUM(BC7:BC44)</f>
        <v>0</v>
      </c>
      <c r="BD45" s="326">
        <f>SUM(BD7:BD44)</f>
        <v>0</v>
      </c>
      <c r="BE45" s="326">
        <f>SUM(BE7:BE44)</f>
        <v>0</v>
      </c>
    </row>
    <row r="46" spans="1:80" x14ac:dyDescent="0.2">
      <c r="A46" s="283" t="s">
        <v>97</v>
      </c>
      <c r="B46" s="284" t="s">
        <v>154</v>
      </c>
      <c r="C46" s="285" t="s">
        <v>405</v>
      </c>
      <c r="D46" s="286"/>
      <c r="E46" s="287"/>
      <c r="F46" s="287"/>
      <c r="G46" s="288"/>
      <c r="H46" s="289"/>
      <c r="I46" s="290"/>
      <c r="J46" s="291"/>
      <c r="K46" s="292"/>
      <c r="O46" s="293">
        <v>1</v>
      </c>
    </row>
    <row r="47" spans="1:80" x14ac:dyDescent="0.2">
      <c r="A47" s="294">
        <v>8</v>
      </c>
      <c r="B47" s="295" t="s">
        <v>1056</v>
      </c>
      <c r="C47" s="296" t="s">
        <v>2210</v>
      </c>
      <c r="D47" s="297" t="s">
        <v>233</v>
      </c>
      <c r="E47" s="298">
        <v>11.831099999999999</v>
      </c>
      <c r="F47" s="298">
        <v>0</v>
      </c>
      <c r="G47" s="299">
        <f>E47*F47</f>
        <v>0</v>
      </c>
      <c r="H47" s="300">
        <v>2.16</v>
      </c>
      <c r="I47" s="301">
        <f>E47*H47</f>
        <v>25.555175999999999</v>
      </c>
      <c r="J47" s="300">
        <v>0</v>
      </c>
      <c r="K47" s="301">
        <f>E47*J47</f>
        <v>0</v>
      </c>
      <c r="O47" s="293">
        <v>2</v>
      </c>
      <c r="AA47" s="262">
        <v>1</v>
      </c>
      <c r="AB47" s="262">
        <v>1</v>
      </c>
      <c r="AC47" s="262">
        <v>1</v>
      </c>
      <c r="AZ47" s="262">
        <v>1</v>
      </c>
      <c r="BA47" s="262">
        <f>IF(AZ47=1,G47,0)</f>
        <v>0</v>
      </c>
      <c r="BB47" s="262">
        <f>IF(AZ47=2,G47,0)</f>
        <v>0</v>
      </c>
      <c r="BC47" s="262">
        <f>IF(AZ47=3,G47,0)</f>
        <v>0</v>
      </c>
      <c r="BD47" s="262">
        <f>IF(AZ47=4,G47,0)</f>
        <v>0</v>
      </c>
      <c r="BE47" s="262">
        <f>IF(AZ47=5,G47,0)</f>
        <v>0</v>
      </c>
      <c r="CA47" s="293">
        <v>1</v>
      </c>
      <c r="CB47" s="293">
        <v>1</v>
      </c>
    </row>
    <row r="48" spans="1:80" x14ac:dyDescent="0.2">
      <c r="A48" s="302"/>
      <c r="B48" s="303"/>
      <c r="C48" s="304" t="s">
        <v>1058</v>
      </c>
      <c r="D48" s="305"/>
      <c r="E48" s="305"/>
      <c r="F48" s="305"/>
      <c r="G48" s="306"/>
      <c r="I48" s="307"/>
      <c r="K48" s="307"/>
      <c r="L48" s="308" t="s">
        <v>1058</v>
      </c>
      <c r="O48" s="293">
        <v>3</v>
      </c>
    </row>
    <row r="49" spans="1:80" x14ac:dyDescent="0.2">
      <c r="A49" s="302"/>
      <c r="B49" s="309"/>
      <c r="C49" s="310" t="s">
        <v>2211</v>
      </c>
      <c r="D49" s="311"/>
      <c r="E49" s="312">
        <v>11.831099999999999</v>
      </c>
      <c r="F49" s="313"/>
      <c r="G49" s="314"/>
      <c r="H49" s="315"/>
      <c r="I49" s="307"/>
      <c r="J49" s="316"/>
      <c r="K49" s="307"/>
      <c r="M49" s="308" t="s">
        <v>2211</v>
      </c>
      <c r="O49" s="293"/>
    </row>
    <row r="50" spans="1:80" ht="22.5" x14ac:dyDescent="0.2">
      <c r="A50" s="294">
        <v>9</v>
      </c>
      <c r="B50" s="295" t="s">
        <v>407</v>
      </c>
      <c r="C50" s="296" t="s">
        <v>1060</v>
      </c>
      <c r="D50" s="297" t="s">
        <v>233</v>
      </c>
      <c r="E50" s="298">
        <v>20.007000000000001</v>
      </c>
      <c r="F50" s="298">
        <v>0</v>
      </c>
      <c r="G50" s="299">
        <f>E50*F50</f>
        <v>0</v>
      </c>
      <c r="H50" s="300">
        <v>1.93971</v>
      </c>
      <c r="I50" s="301">
        <f>E50*H50</f>
        <v>38.807777970000004</v>
      </c>
      <c r="J50" s="300">
        <v>0</v>
      </c>
      <c r="K50" s="301">
        <f>E50*J50</f>
        <v>0</v>
      </c>
      <c r="O50" s="293">
        <v>2</v>
      </c>
      <c r="AA50" s="262">
        <v>1</v>
      </c>
      <c r="AB50" s="262">
        <v>0</v>
      </c>
      <c r="AC50" s="262">
        <v>0</v>
      </c>
      <c r="AZ50" s="262">
        <v>1</v>
      </c>
      <c r="BA50" s="262">
        <f>IF(AZ50=1,G50,0)</f>
        <v>0</v>
      </c>
      <c r="BB50" s="262">
        <f>IF(AZ50=2,G50,0)</f>
        <v>0</v>
      </c>
      <c r="BC50" s="262">
        <f>IF(AZ50=3,G50,0)</f>
        <v>0</v>
      </c>
      <c r="BD50" s="262">
        <f>IF(AZ50=4,G50,0)</f>
        <v>0</v>
      </c>
      <c r="BE50" s="262">
        <f>IF(AZ50=5,G50,0)</f>
        <v>0</v>
      </c>
      <c r="CA50" s="293">
        <v>1</v>
      </c>
      <c r="CB50" s="293">
        <v>0</v>
      </c>
    </row>
    <row r="51" spans="1:80" x14ac:dyDescent="0.2">
      <c r="A51" s="302"/>
      <c r="B51" s="303"/>
      <c r="C51" s="304" t="s">
        <v>1160</v>
      </c>
      <c r="D51" s="305"/>
      <c r="E51" s="305"/>
      <c r="F51" s="305"/>
      <c r="G51" s="306"/>
      <c r="I51" s="307"/>
      <c r="K51" s="307"/>
      <c r="L51" s="308" t="s">
        <v>1160</v>
      </c>
      <c r="O51" s="293">
        <v>3</v>
      </c>
    </row>
    <row r="52" spans="1:80" x14ac:dyDescent="0.2">
      <c r="A52" s="302"/>
      <c r="B52" s="303"/>
      <c r="C52" s="304"/>
      <c r="D52" s="305"/>
      <c r="E52" s="305"/>
      <c r="F52" s="305"/>
      <c r="G52" s="306"/>
      <c r="I52" s="307"/>
      <c r="K52" s="307"/>
      <c r="L52" s="308"/>
      <c r="O52" s="293">
        <v>3</v>
      </c>
    </row>
    <row r="53" spans="1:80" ht="22.5" x14ac:dyDescent="0.2">
      <c r="A53" s="302"/>
      <c r="B53" s="303"/>
      <c r="C53" s="304" t="s">
        <v>1062</v>
      </c>
      <c r="D53" s="305"/>
      <c r="E53" s="305"/>
      <c r="F53" s="305"/>
      <c r="G53" s="306"/>
      <c r="I53" s="307"/>
      <c r="K53" s="307"/>
      <c r="L53" s="308" t="s">
        <v>1062</v>
      </c>
      <c r="O53" s="293">
        <v>3</v>
      </c>
    </row>
    <row r="54" spans="1:80" x14ac:dyDescent="0.2">
      <c r="A54" s="302"/>
      <c r="B54" s="309"/>
      <c r="C54" s="310" t="s">
        <v>2212</v>
      </c>
      <c r="D54" s="311"/>
      <c r="E54" s="312">
        <v>20.007000000000001</v>
      </c>
      <c r="F54" s="313"/>
      <c r="G54" s="314"/>
      <c r="H54" s="315"/>
      <c r="I54" s="307"/>
      <c r="J54" s="316"/>
      <c r="K54" s="307"/>
      <c r="M54" s="308" t="s">
        <v>2212</v>
      </c>
      <c r="O54" s="293"/>
    </row>
    <row r="55" spans="1:80" ht="22.5" x14ac:dyDescent="0.2">
      <c r="A55" s="294">
        <v>10</v>
      </c>
      <c r="B55" s="295" t="s">
        <v>1162</v>
      </c>
      <c r="C55" s="296" t="s">
        <v>1163</v>
      </c>
      <c r="D55" s="297" t="s">
        <v>233</v>
      </c>
      <c r="E55" s="298">
        <v>15.0053</v>
      </c>
      <c r="F55" s="298">
        <v>0</v>
      </c>
      <c r="G55" s="299">
        <f>E55*F55</f>
        <v>0</v>
      </c>
      <c r="H55" s="300">
        <v>2.6262799999999999</v>
      </c>
      <c r="I55" s="301">
        <f>E55*H55</f>
        <v>39.408119284000001</v>
      </c>
      <c r="J55" s="300">
        <v>0</v>
      </c>
      <c r="K55" s="301">
        <f>E55*J55</f>
        <v>0</v>
      </c>
      <c r="O55" s="293">
        <v>2</v>
      </c>
      <c r="AA55" s="262">
        <v>1</v>
      </c>
      <c r="AB55" s="262">
        <v>1</v>
      </c>
      <c r="AC55" s="262">
        <v>1</v>
      </c>
      <c r="AZ55" s="262">
        <v>1</v>
      </c>
      <c r="BA55" s="262">
        <f>IF(AZ55=1,G55,0)</f>
        <v>0</v>
      </c>
      <c r="BB55" s="262">
        <f>IF(AZ55=2,G55,0)</f>
        <v>0</v>
      </c>
      <c r="BC55" s="262">
        <f>IF(AZ55=3,G55,0)</f>
        <v>0</v>
      </c>
      <c r="BD55" s="262">
        <f>IF(AZ55=4,G55,0)</f>
        <v>0</v>
      </c>
      <c r="BE55" s="262">
        <f>IF(AZ55=5,G55,0)</f>
        <v>0</v>
      </c>
      <c r="CA55" s="293">
        <v>1</v>
      </c>
      <c r="CB55" s="293">
        <v>1</v>
      </c>
    </row>
    <row r="56" spans="1:80" x14ac:dyDescent="0.2">
      <c r="A56" s="302"/>
      <c r="B56" s="309"/>
      <c r="C56" s="310" t="s">
        <v>2213</v>
      </c>
      <c r="D56" s="311"/>
      <c r="E56" s="312">
        <v>15.0053</v>
      </c>
      <c r="F56" s="313"/>
      <c r="G56" s="314"/>
      <c r="H56" s="315"/>
      <c r="I56" s="307"/>
      <c r="J56" s="316"/>
      <c r="K56" s="307"/>
      <c r="M56" s="308" t="s">
        <v>2213</v>
      </c>
      <c r="O56" s="293"/>
    </row>
    <row r="57" spans="1:80" ht="22.5" x14ac:dyDescent="0.2">
      <c r="A57" s="294">
        <v>11</v>
      </c>
      <c r="B57" s="295" t="s">
        <v>1164</v>
      </c>
      <c r="C57" s="296" t="s">
        <v>1165</v>
      </c>
      <c r="D57" s="297" t="s">
        <v>227</v>
      </c>
      <c r="E57" s="298">
        <v>0.57220000000000004</v>
      </c>
      <c r="F57" s="298">
        <v>0</v>
      </c>
      <c r="G57" s="299">
        <f>E57*F57</f>
        <v>0</v>
      </c>
      <c r="H57" s="300">
        <v>1.04548</v>
      </c>
      <c r="I57" s="301">
        <f>E57*H57</f>
        <v>0.59822365600000005</v>
      </c>
      <c r="J57" s="300">
        <v>0</v>
      </c>
      <c r="K57" s="301">
        <f>E57*J57</f>
        <v>0</v>
      </c>
      <c r="O57" s="293">
        <v>2</v>
      </c>
      <c r="AA57" s="262">
        <v>1</v>
      </c>
      <c r="AB57" s="262">
        <v>1</v>
      </c>
      <c r="AC57" s="262">
        <v>1</v>
      </c>
      <c r="AZ57" s="262">
        <v>1</v>
      </c>
      <c r="BA57" s="262">
        <f>IF(AZ57=1,G57,0)</f>
        <v>0</v>
      </c>
      <c r="BB57" s="262">
        <f>IF(AZ57=2,G57,0)</f>
        <v>0</v>
      </c>
      <c r="BC57" s="262">
        <f>IF(AZ57=3,G57,0)</f>
        <v>0</v>
      </c>
      <c r="BD57" s="262">
        <f>IF(AZ57=4,G57,0)</f>
        <v>0</v>
      </c>
      <c r="BE57" s="262">
        <f>IF(AZ57=5,G57,0)</f>
        <v>0</v>
      </c>
      <c r="CA57" s="293">
        <v>1</v>
      </c>
      <c r="CB57" s="293">
        <v>1</v>
      </c>
    </row>
    <row r="58" spans="1:80" x14ac:dyDescent="0.2">
      <c r="A58" s="302"/>
      <c r="B58" s="309"/>
      <c r="C58" s="310" t="s">
        <v>2214</v>
      </c>
      <c r="D58" s="311"/>
      <c r="E58" s="312">
        <v>0.57220000000000004</v>
      </c>
      <c r="F58" s="313"/>
      <c r="G58" s="314"/>
      <c r="H58" s="315"/>
      <c r="I58" s="307"/>
      <c r="J58" s="316"/>
      <c r="K58" s="307"/>
      <c r="M58" s="308" t="s">
        <v>2214</v>
      </c>
      <c r="O58" s="293"/>
    </row>
    <row r="59" spans="1:80" x14ac:dyDescent="0.2">
      <c r="A59" s="294">
        <v>12</v>
      </c>
      <c r="B59" s="295" t="s">
        <v>977</v>
      </c>
      <c r="C59" s="296" t="s">
        <v>978</v>
      </c>
      <c r="D59" s="297" t="s">
        <v>233</v>
      </c>
      <c r="E59" s="298">
        <v>3.8895</v>
      </c>
      <c r="F59" s="298">
        <v>0</v>
      </c>
      <c r="G59" s="299">
        <f>E59*F59</f>
        <v>0</v>
      </c>
      <c r="H59" s="300">
        <v>2.5249999999999999</v>
      </c>
      <c r="I59" s="301">
        <f>E59*H59</f>
        <v>9.8209874999999993</v>
      </c>
      <c r="J59" s="300">
        <v>0</v>
      </c>
      <c r="K59" s="301">
        <f>E59*J59</f>
        <v>0</v>
      </c>
      <c r="O59" s="293">
        <v>2</v>
      </c>
      <c r="AA59" s="262">
        <v>1</v>
      </c>
      <c r="AB59" s="262">
        <v>1</v>
      </c>
      <c r="AC59" s="262">
        <v>1</v>
      </c>
      <c r="AZ59" s="262">
        <v>1</v>
      </c>
      <c r="BA59" s="262">
        <f>IF(AZ59=1,G59,0)</f>
        <v>0</v>
      </c>
      <c r="BB59" s="262">
        <f>IF(AZ59=2,G59,0)</f>
        <v>0</v>
      </c>
      <c r="BC59" s="262">
        <f>IF(AZ59=3,G59,0)</f>
        <v>0</v>
      </c>
      <c r="BD59" s="262">
        <f>IF(AZ59=4,G59,0)</f>
        <v>0</v>
      </c>
      <c r="BE59" s="262">
        <f>IF(AZ59=5,G59,0)</f>
        <v>0</v>
      </c>
      <c r="CA59" s="293">
        <v>1</v>
      </c>
      <c r="CB59" s="293">
        <v>1</v>
      </c>
    </row>
    <row r="60" spans="1:80" x14ac:dyDescent="0.2">
      <c r="A60" s="302"/>
      <c r="B60" s="309"/>
      <c r="C60" s="310" t="s">
        <v>2215</v>
      </c>
      <c r="D60" s="311"/>
      <c r="E60" s="312">
        <v>0.33750000000000002</v>
      </c>
      <c r="F60" s="313"/>
      <c r="G60" s="314"/>
      <c r="H60" s="315"/>
      <c r="I60" s="307"/>
      <c r="J60" s="316"/>
      <c r="K60" s="307"/>
      <c r="M60" s="308" t="s">
        <v>2215</v>
      </c>
      <c r="O60" s="293"/>
    </row>
    <row r="61" spans="1:80" x14ac:dyDescent="0.2">
      <c r="A61" s="302"/>
      <c r="B61" s="309"/>
      <c r="C61" s="310" t="s">
        <v>2216</v>
      </c>
      <c r="D61" s="311"/>
      <c r="E61" s="312">
        <v>1.56</v>
      </c>
      <c r="F61" s="313"/>
      <c r="G61" s="314"/>
      <c r="H61" s="315"/>
      <c r="I61" s="307"/>
      <c r="J61" s="316"/>
      <c r="K61" s="307"/>
      <c r="M61" s="308" t="s">
        <v>2216</v>
      </c>
      <c r="O61" s="293"/>
    </row>
    <row r="62" spans="1:80" x14ac:dyDescent="0.2">
      <c r="A62" s="302"/>
      <c r="B62" s="309"/>
      <c r="C62" s="310" t="s">
        <v>2217</v>
      </c>
      <c r="D62" s="311"/>
      <c r="E62" s="312">
        <v>0.69</v>
      </c>
      <c r="F62" s="313"/>
      <c r="G62" s="314"/>
      <c r="H62" s="315"/>
      <c r="I62" s="307"/>
      <c r="J62" s="316"/>
      <c r="K62" s="307"/>
      <c r="M62" s="308" t="s">
        <v>2217</v>
      </c>
      <c r="O62" s="293"/>
    </row>
    <row r="63" spans="1:80" x14ac:dyDescent="0.2">
      <c r="A63" s="302"/>
      <c r="B63" s="309"/>
      <c r="C63" s="310" t="s">
        <v>2218</v>
      </c>
      <c r="D63" s="311"/>
      <c r="E63" s="312">
        <v>0.6</v>
      </c>
      <c r="F63" s="313"/>
      <c r="G63" s="314"/>
      <c r="H63" s="315"/>
      <c r="I63" s="307"/>
      <c r="J63" s="316"/>
      <c r="K63" s="307"/>
      <c r="M63" s="308" t="s">
        <v>2218</v>
      </c>
      <c r="O63" s="293"/>
    </row>
    <row r="64" spans="1:80" x14ac:dyDescent="0.2">
      <c r="A64" s="302"/>
      <c r="B64" s="309"/>
      <c r="C64" s="310" t="s">
        <v>2219</v>
      </c>
      <c r="D64" s="311"/>
      <c r="E64" s="312">
        <v>0.28499999999999998</v>
      </c>
      <c r="F64" s="313"/>
      <c r="G64" s="314"/>
      <c r="H64" s="315"/>
      <c r="I64" s="307"/>
      <c r="J64" s="316"/>
      <c r="K64" s="307"/>
      <c r="M64" s="308" t="s">
        <v>2219</v>
      </c>
      <c r="O64" s="293"/>
    </row>
    <row r="65" spans="1:80" x14ac:dyDescent="0.2">
      <c r="A65" s="302"/>
      <c r="B65" s="309"/>
      <c r="C65" s="310" t="s">
        <v>2220</v>
      </c>
      <c r="D65" s="311"/>
      <c r="E65" s="312">
        <v>0.41699999999999998</v>
      </c>
      <c r="F65" s="313"/>
      <c r="G65" s="314"/>
      <c r="H65" s="315"/>
      <c r="I65" s="307"/>
      <c r="J65" s="316"/>
      <c r="K65" s="307"/>
      <c r="M65" s="308" t="s">
        <v>2220</v>
      </c>
      <c r="O65" s="293"/>
    </row>
    <row r="66" spans="1:80" x14ac:dyDescent="0.2">
      <c r="A66" s="294">
        <v>13</v>
      </c>
      <c r="B66" s="295" t="s">
        <v>1067</v>
      </c>
      <c r="C66" s="296" t="s">
        <v>1068</v>
      </c>
      <c r="D66" s="297" t="s">
        <v>195</v>
      </c>
      <c r="E66" s="298">
        <v>31.937999999999999</v>
      </c>
      <c r="F66" s="298">
        <v>0</v>
      </c>
      <c r="G66" s="299">
        <f>E66*F66</f>
        <v>0</v>
      </c>
      <c r="H66" s="300">
        <v>3.9199999999999999E-2</v>
      </c>
      <c r="I66" s="301">
        <f>E66*H66</f>
        <v>1.2519696</v>
      </c>
      <c r="J66" s="300">
        <v>0</v>
      </c>
      <c r="K66" s="301">
        <f>E66*J66</f>
        <v>0</v>
      </c>
      <c r="O66" s="293">
        <v>2</v>
      </c>
      <c r="AA66" s="262">
        <v>1</v>
      </c>
      <c r="AB66" s="262">
        <v>1</v>
      </c>
      <c r="AC66" s="262">
        <v>1</v>
      </c>
      <c r="AZ66" s="262">
        <v>1</v>
      </c>
      <c r="BA66" s="262">
        <f>IF(AZ66=1,G66,0)</f>
        <v>0</v>
      </c>
      <c r="BB66" s="262">
        <f>IF(AZ66=2,G66,0)</f>
        <v>0</v>
      </c>
      <c r="BC66" s="262">
        <f>IF(AZ66=3,G66,0)</f>
        <v>0</v>
      </c>
      <c r="BD66" s="262">
        <f>IF(AZ66=4,G66,0)</f>
        <v>0</v>
      </c>
      <c r="BE66" s="262">
        <f>IF(AZ66=5,G66,0)</f>
        <v>0</v>
      </c>
      <c r="CA66" s="293">
        <v>1</v>
      </c>
      <c r="CB66" s="293">
        <v>1</v>
      </c>
    </row>
    <row r="67" spans="1:80" x14ac:dyDescent="0.2">
      <c r="A67" s="302"/>
      <c r="B67" s="309"/>
      <c r="C67" s="310" t="s">
        <v>2221</v>
      </c>
      <c r="D67" s="311"/>
      <c r="E67" s="312">
        <v>4.5</v>
      </c>
      <c r="F67" s="313"/>
      <c r="G67" s="314"/>
      <c r="H67" s="315"/>
      <c r="I67" s="307"/>
      <c r="J67" s="316"/>
      <c r="K67" s="307"/>
      <c r="M67" s="308" t="s">
        <v>2221</v>
      </c>
      <c r="O67" s="293"/>
    </row>
    <row r="68" spans="1:80" x14ac:dyDescent="0.2">
      <c r="A68" s="302"/>
      <c r="B68" s="309"/>
      <c r="C68" s="310" t="s">
        <v>2222</v>
      </c>
      <c r="D68" s="311"/>
      <c r="E68" s="312">
        <v>15.6</v>
      </c>
      <c r="F68" s="313"/>
      <c r="G68" s="314"/>
      <c r="H68" s="315"/>
      <c r="I68" s="307"/>
      <c r="J68" s="316"/>
      <c r="K68" s="307"/>
      <c r="M68" s="308" t="s">
        <v>2222</v>
      </c>
      <c r="O68" s="293"/>
    </row>
    <row r="69" spans="1:80" x14ac:dyDescent="0.2">
      <c r="A69" s="302"/>
      <c r="B69" s="309"/>
      <c r="C69" s="310" t="s">
        <v>2223</v>
      </c>
      <c r="D69" s="311"/>
      <c r="E69" s="312">
        <v>2.9279999999999999</v>
      </c>
      <c r="F69" s="313"/>
      <c r="G69" s="314"/>
      <c r="H69" s="315"/>
      <c r="I69" s="307"/>
      <c r="J69" s="316"/>
      <c r="K69" s="307"/>
      <c r="M69" s="308" t="s">
        <v>2223</v>
      </c>
      <c r="O69" s="293"/>
    </row>
    <row r="70" spans="1:80" x14ac:dyDescent="0.2">
      <c r="A70" s="302"/>
      <c r="B70" s="309"/>
      <c r="C70" s="310" t="s">
        <v>2224</v>
      </c>
      <c r="D70" s="311"/>
      <c r="E70" s="312">
        <v>4.2</v>
      </c>
      <c r="F70" s="313"/>
      <c r="G70" s="314"/>
      <c r="H70" s="315"/>
      <c r="I70" s="307"/>
      <c r="J70" s="316"/>
      <c r="K70" s="307"/>
      <c r="M70" s="308" t="s">
        <v>2224</v>
      </c>
      <c r="O70" s="293"/>
    </row>
    <row r="71" spans="1:80" x14ac:dyDescent="0.2">
      <c r="A71" s="302"/>
      <c r="B71" s="309"/>
      <c r="C71" s="310" t="s">
        <v>2225</v>
      </c>
      <c r="D71" s="311"/>
      <c r="E71" s="312">
        <v>2.0249999999999999</v>
      </c>
      <c r="F71" s="313"/>
      <c r="G71" s="314"/>
      <c r="H71" s="315"/>
      <c r="I71" s="307"/>
      <c r="J71" s="316"/>
      <c r="K71" s="307"/>
      <c r="M71" s="308" t="s">
        <v>2225</v>
      </c>
      <c r="O71" s="293"/>
    </row>
    <row r="72" spans="1:80" x14ac:dyDescent="0.2">
      <c r="A72" s="302"/>
      <c r="B72" s="309"/>
      <c r="C72" s="310" t="s">
        <v>2226</v>
      </c>
      <c r="D72" s="311"/>
      <c r="E72" s="312">
        <v>2.6850000000000001</v>
      </c>
      <c r="F72" s="313"/>
      <c r="G72" s="314"/>
      <c r="H72" s="315"/>
      <c r="I72" s="307"/>
      <c r="J72" s="316"/>
      <c r="K72" s="307"/>
      <c r="M72" s="308" t="s">
        <v>2226</v>
      </c>
      <c r="O72" s="293"/>
    </row>
    <row r="73" spans="1:80" x14ac:dyDescent="0.2">
      <c r="A73" s="294">
        <v>14</v>
      </c>
      <c r="B73" s="295" t="s">
        <v>1070</v>
      </c>
      <c r="C73" s="296" t="s">
        <v>1071</v>
      </c>
      <c r="D73" s="297" t="s">
        <v>195</v>
      </c>
      <c r="E73" s="298">
        <v>31.937999999999999</v>
      </c>
      <c r="F73" s="298">
        <v>0</v>
      </c>
      <c r="G73" s="299">
        <f>E73*F73</f>
        <v>0</v>
      </c>
      <c r="H73" s="300">
        <v>0</v>
      </c>
      <c r="I73" s="301">
        <f>E73*H73</f>
        <v>0</v>
      </c>
      <c r="J73" s="300">
        <v>0</v>
      </c>
      <c r="K73" s="301">
        <f>E73*J73</f>
        <v>0</v>
      </c>
      <c r="O73" s="293">
        <v>2</v>
      </c>
      <c r="AA73" s="262">
        <v>1</v>
      </c>
      <c r="AB73" s="262">
        <v>1</v>
      </c>
      <c r="AC73" s="262">
        <v>1</v>
      </c>
      <c r="AZ73" s="262">
        <v>1</v>
      </c>
      <c r="BA73" s="262">
        <f>IF(AZ73=1,G73,0)</f>
        <v>0</v>
      </c>
      <c r="BB73" s="262">
        <f>IF(AZ73=2,G73,0)</f>
        <v>0</v>
      </c>
      <c r="BC73" s="262">
        <f>IF(AZ73=3,G73,0)</f>
        <v>0</v>
      </c>
      <c r="BD73" s="262">
        <f>IF(AZ73=4,G73,0)</f>
        <v>0</v>
      </c>
      <c r="BE73" s="262">
        <f>IF(AZ73=5,G73,0)</f>
        <v>0</v>
      </c>
      <c r="CA73" s="293">
        <v>1</v>
      </c>
      <c r="CB73" s="293">
        <v>1</v>
      </c>
    </row>
    <row r="74" spans="1:80" x14ac:dyDescent="0.2">
      <c r="A74" s="302"/>
      <c r="B74" s="309"/>
      <c r="C74" s="310" t="s">
        <v>2221</v>
      </c>
      <c r="D74" s="311"/>
      <c r="E74" s="312">
        <v>4.5</v>
      </c>
      <c r="F74" s="313"/>
      <c r="G74" s="314"/>
      <c r="H74" s="315"/>
      <c r="I74" s="307"/>
      <c r="J74" s="316"/>
      <c r="K74" s="307"/>
      <c r="M74" s="308" t="s">
        <v>2221</v>
      </c>
      <c r="O74" s="293"/>
    </row>
    <row r="75" spans="1:80" x14ac:dyDescent="0.2">
      <c r="A75" s="302"/>
      <c r="B75" s="309"/>
      <c r="C75" s="310" t="s">
        <v>2222</v>
      </c>
      <c r="D75" s="311"/>
      <c r="E75" s="312">
        <v>15.6</v>
      </c>
      <c r="F75" s="313"/>
      <c r="G75" s="314"/>
      <c r="H75" s="315"/>
      <c r="I75" s="307"/>
      <c r="J75" s="316"/>
      <c r="K75" s="307"/>
      <c r="M75" s="308" t="s">
        <v>2222</v>
      </c>
      <c r="O75" s="293"/>
    </row>
    <row r="76" spans="1:80" x14ac:dyDescent="0.2">
      <c r="A76" s="302"/>
      <c r="B76" s="309"/>
      <c r="C76" s="310" t="s">
        <v>2223</v>
      </c>
      <c r="D76" s="311"/>
      <c r="E76" s="312">
        <v>2.9279999999999999</v>
      </c>
      <c r="F76" s="313"/>
      <c r="G76" s="314"/>
      <c r="H76" s="315"/>
      <c r="I76" s="307"/>
      <c r="J76" s="316"/>
      <c r="K76" s="307"/>
      <c r="M76" s="308" t="s">
        <v>2223</v>
      </c>
      <c r="O76" s="293"/>
    </row>
    <row r="77" spans="1:80" x14ac:dyDescent="0.2">
      <c r="A77" s="302"/>
      <c r="B77" s="309"/>
      <c r="C77" s="310" t="s">
        <v>2224</v>
      </c>
      <c r="D77" s="311"/>
      <c r="E77" s="312">
        <v>4.2</v>
      </c>
      <c r="F77" s="313"/>
      <c r="G77" s="314"/>
      <c r="H77" s="315"/>
      <c r="I77" s="307"/>
      <c r="J77" s="316"/>
      <c r="K77" s="307"/>
      <c r="M77" s="308" t="s">
        <v>2224</v>
      </c>
      <c r="O77" s="293"/>
    </row>
    <row r="78" spans="1:80" x14ac:dyDescent="0.2">
      <c r="A78" s="302"/>
      <c r="B78" s="309"/>
      <c r="C78" s="310" t="s">
        <v>2225</v>
      </c>
      <c r="D78" s="311"/>
      <c r="E78" s="312">
        <v>2.0249999999999999</v>
      </c>
      <c r="F78" s="313"/>
      <c r="G78" s="314"/>
      <c r="H78" s="315"/>
      <c r="I78" s="307"/>
      <c r="J78" s="316"/>
      <c r="K78" s="307"/>
      <c r="M78" s="308" t="s">
        <v>2225</v>
      </c>
      <c r="O78" s="293"/>
    </row>
    <row r="79" spans="1:80" x14ac:dyDescent="0.2">
      <c r="A79" s="302"/>
      <c r="B79" s="309"/>
      <c r="C79" s="310" t="s">
        <v>2226</v>
      </c>
      <c r="D79" s="311"/>
      <c r="E79" s="312">
        <v>2.6850000000000001</v>
      </c>
      <c r="F79" s="313"/>
      <c r="G79" s="314"/>
      <c r="H79" s="315"/>
      <c r="I79" s="307"/>
      <c r="J79" s="316"/>
      <c r="K79" s="307"/>
      <c r="M79" s="308" t="s">
        <v>2226</v>
      </c>
      <c r="O79" s="293"/>
    </row>
    <row r="80" spans="1:80" x14ac:dyDescent="0.2">
      <c r="A80" s="294">
        <v>15</v>
      </c>
      <c r="B80" s="295" t="s">
        <v>2227</v>
      </c>
      <c r="C80" s="296" t="s">
        <v>2228</v>
      </c>
      <c r="D80" s="297" t="s">
        <v>227</v>
      </c>
      <c r="E80" s="298">
        <v>0.1832</v>
      </c>
      <c r="F80" s="298">
        <v>0</v>
      </c>
      <c r="G80" s="299">
        <f>E80*F80</f>
        <v>0</v>
      </c>
      <c r="H80" s="300">
        <v>1.00349</v>
      </c>
      <c r="I80" s="301">
        <f>E80*H80</f>
        <v>0.183839368</v>
      </c>
      <c r="J80" s="300">
        <v>0</v>
      </c>
      <c r="K80" s="301">
        <f>E80*J80</f>
        <v>0</v>
      </c>
      <c r="O80" s="293">
        <v>2</v>
      </c>
      <c r="AA80" s="262">
        <v>1</v>
      </c>
      <c r="AB80" s="262">
        <v>1</v>
      </c>
      <c r="AC80" s="262">
        <v>1</v>
      </c>
      <c r="AZ80" s="262">
        <v>1</v>
      </c>
      <c r="BA80" s="262">
        <f>IF(AZ80=1,G80,0)</f>
        <v>0</v>
      </c>
      <c r="BB80" s="262">
        <f>IF(AZ80=2,G80,0)</f>
        <v>0</v>
      </c>
      <c r="BC80" s="262">
        <f>IF(AZ80=3,G80,0)</f>
        <v>0</v>
      </c>
      <c r="BD80" s="262">
        <f>IF(AZ80=4,G80,0)</f>
        <v>0</v>
      </c>
      <c r="BE80" s="262">
        <f>IF(AZ80=5,G80,0)</f>
        <v>0</v>
      </c>
      <c r="CA80" s="293">
        <v>1</v>
      </c>
      <c r="CB80" s="293">
        <v>1</v>
      </c>
    </row>
    <row r="81" spans="1:80" x14ac:dyDescent="0.2">
      <c r="A81" s="302"/>
      <c r="B81" s="303"/>
      <c r="C81" s="304" t="s">
        <v>2229</v>
      </c>
      <c r="D81" s="305"/>
      <c r="E81" s="305"/>
      <c r="F81" s="305"/>
      <c r="G81" s="306"/>
      <c r="I81" s="307"/>
      <c r="K81" s="307"/>
      <c r="L81" s="308" t="s">
        <v>2229</v>
      </c>
      <c r="O81" s="293">
        <v>3</v>
      </c>
    </row>
    <row r="82" spans="1:80" x14ac:dyDescent="0.2">
      <c r="A82" s="302"/>
      <c r="B82" s="303"/>
      <c r="C82" s="304" t="s">
        <v>2230</v>
      </c>
      <c r="D82" s="305"/>
      <c r="E82" s="305"/>
      <c r="F82" s="305"/>
      <c r="G82" s="306"/>
      <c r="I82" s="307"/>
      <c r="K82" s="307"/>
      <c r="L82" s="308" t="s">
        <v>2230</v>
      </c>
      <c r="O82" s="293">
        <v>3</v>
      </c>
    </row>
    <row r="83" spans="1:80" x14ac:dyDescent="0.2">
      <c r="A83" s="302"/>
      <c r="B83" s="309"/>
      <c r="C83" s="310" t="s">
        <v>2231</v>
      </c>
      <c r="D83" s="311"/>
      <c r="E83" s="312">
        <v>1.3299999999999999E-2</v>
      </c>
      <c r="F83" s="313"/>
      <c r="G83" s="314"/>
      <c r="H83" s="315"/>
      <c r="I83" s="307"/>
      <c r="J83" s="316"/>
      <c r="K83" s="307"/>
      <c r="M83" s="308" t="s">
        <v>2231</v>
      </c>
      <c r="O83" s="293"/>
    </row>
    <row r="84" spans="1:80" x14ac:dyDescent="0.2">
      <c r="A84" s="302"/>
      <c r="B84" s="309"/>
      <c r="C84" s="310" t="s">
        <v>2232</v>
      </c>
      <c r="D84" s="311"/>
      <c r="E84" s="312">
        <v>6.93E-2</v>
      </c>
      <c r="F84" s="313"/>
      <c r="G84" s="314"/>
      <c r="H84" s="315"/>
      <c r="I84" s="307"/>
      <c r="J84" s="316"/>
      <c r="K84" s="307"/>
      <c r="M84" s="308" t="s">
        <v>2232</v>
      </c>
      <c r="O84" s="293"/>
    </row>
    <row r="85" spans="1:80" x14ac:dyDescent="0.2">
      <c r="A85" s="302"/>
      <c r="B85" s="309"/>
      <c r="C85" s="310" t="s">
        <v>2233</v>
      </c>
      <c r="D85" s="311"/>
      <c r="E85" s="312">
        <v>9.2999999999999992E-3</v>
      </c>
      <c r="F85" s="313"/>
      <c r="G85" s="314"/>
      <c r="H85" s="315"/>
      <c r="I85" s="307"/>
      <c r="J85" s="316"/>
      <c r="K85" s="307"/>
      <c r="M85" s="308" t="s">
        <v>2233</v>
      </c>
      <c r="O85" s="293"/>
    </row>
    <row r="86" spans="1:80" x14ac:dyDescent="0.2">
      <c r="A86" s="302"/>
      <c r="B86" s="309"/>
      <c r="C86" s="310" t="s">
        <v>2234</v>
      </c>
      <c r="D86" s="311"/>
      <c r="E86" s="312">
        <v>5.33E-2</v>
      </c>
      <c r="F86" s="313"/>
      <c r="G86" s="314"/>
      <c r="H86" s="315"/>
      <c r="I86" s="307"/>
      <c r="J86" s="316"/>
      <c r="K86" s="307"/>
      <c r="M86" s="308" t="s">
        <v>2234</v>
      </c>
      <c r="O86" s="293"/>
    </row>
    <row r="87" spans="1:80" x14ac:dyDescent="0.2">
      <c r="A87" s="302"/>
      <c r="B87" s="309"/>
      <c r="C87" s="310" t="s">
        <v>2235</v>
      </c>
      <c r="D87" s="311"/>
      <c r="E87" s="312">
        <v>4.0000000000000001E-3</v>
      </c>
      <c r="F87" s="313"/>
      <c r="G87" s="314"/>
      <c r="H87" s="315"/>
      <c r="I87" s="307"/>
      <c r="J87" s="316"/>
      <c r="K87" s="307"/>
      <c r="M87" s="308" t="s">
        <v>2235</v>
      </c>
      <c r="O87" s="293"/>
    </row>
    <row r="88" spans="1:80" x14ac:dyDescent="0.2">
      <c r="A88" s="302"/>
      <c r="B88" s="309"/>
      <c r="C88" s="310" t="s">
        <v>2236</v>
      </c>
      <c r="D88" s="311"/>
      <c r="E88" s="312">
        <v>1.4999999999999999E-2</v>
      </c>
      <c r="F88" s="313"/>
      <c r="G88" s="314"/>
      <c r="H88" s="315"/>
      <c r="I88" s="307"/>
      <c r="J88" s="316"/>
      <c r="K88" s="307"/>
      <c r="M88" s="308" t="s">
        <v>2236</v>
      </c>
      <c r="O88" s="293"/>
    </row>
    <row r="89" spans="1:80" x14ac:dyDescent="0.2">
      <c r="A89" s="302"/>
      <c r="B89" s="309"/>
      <c r="C89" s="310" t="s">
        <v>2237</v>
      </c>
      <c r="D89" s="311"/>
      <c r="E89" s="312">
        <v>8.0000000000000002E-3</v>
      </c>
      <c r="F89" s="313"/>
      <c r="G89" s="314"/>
      <c r="H89" s="315"/>
      <c r="I89" s="307"/>
      <c r="J89" s="316"/>
      <c r="K89" s="307"/>
      <c r="M89" s="308" t="s">
        <v>2237</v>
      </c>
      <c r="O89" s="293"/>
    </row>
    <row r="90" spans="1:80" x14ac:dyDescent="0.2">
      <c r="A90" s="302"/>
      <c r="B90" s="309"/>
      <c r="C90" s="310" t="s">
        <v>2238</v>
      </c>
      <c r="D90" s="311"/>
      <c r="E90" s="312">
        <v>1.0999999999999999E-2</v>
      </c>
      <c r="F90" s="313"/>
      <c r="G90" s="314"/>
      <c r="H90" s="315"/>
      <c r="I90" s="307"/>
      <c r="J90" s="316"/>
      <c r="K90" s="307"/>
      <c r="M90" s="308" t="s">
        <v>2238</v>
      </c>
      <c r="O90" s="293"/>
    </row>
    <row r="91" spans="1:80" x14ac:dyDescent="0.2">
      <c r="A91" s="294">
        <v>16</v>
      </c>
      <c r="B91" s="295" t="s">
        <v>786</v>
      </c>
      <c r="C91" s="296" t="s">
        <v>787</v>
      </c>
      <c r="D91" s="297" t="s">
        <v>195</v>
      </c>
      <c r="E91" s="298">
        <v>98.592500000000001</v>
      </c>
      <c r="F91" s="298">
        <v>0</v>
      </c>
      <c r="G91" s="299">
        <f>E91*F91</f>
        <v>0</v>
      </c>
      <c r="H91" s="300">
        <v>5.0000000000000001E-4</v>
      </c>
      <c r="I91" s="301">
        <f>E91*H91</f>
        <v>4.929625E-2</v>
      </c>
      <c r="J91" s="300">
        <v>0</v>
      </c>
      <c r="K91" s="301">
        <f>E91*J91</f>
        <v>0</v>
      </c>
      <c r="O91" s="293">
        <v>2</v>
      </c>
      <c r="AA91" s="262">
        <v>1</v>
      </c>
      <c r="AB91" s="262">
        <v>1</v>
      </c>
      <c r="AC91" s="262">
        <v>1</v>
      </c>
      <c r="AZ91" s="262">
        <v>1</v>
      </c>
      <c r="BA91" s="262">
        <f>IF(AZ91=1,G91,0)</f>
        <v>0</v>
      </c>
      <c r="BB91" s="262">
        <f>IF(AZ91=2,G91,0)</f>
        <v>0</v>
      </c>
      <c r="BC91" s="262">
        <f>IF(AZ91=3,G91,0)</f>
        <v>0</v>
      </c>
      <c r="BD91" s="262">
        <f>IF(AZ91=4,G91,0)</f>
        <v>0</v>
      </c>
      <c r="BE91" s="262">
        <f>IF(AZ91=5,G91,0)</f>
        <v>0</v>
      </c>
      <c r="CA91" s="293">
        <v>1</v>
      </c>
      <c r="CB91" s="293">
        <v>1</v>
      </c>
    </row>
    <row r="92" spans="1:80" x14ac:dyDescent="0.2">
      <c r="A92" s="302"/>
      <c r="B92" s="309"/>
      <c r="C92" s="310" t="s">
        <v>2239</v>
      </c>
      <c r="D92" s="311"/>
      <c r="E92" s="312">
        <v>98.592500000000001</v>
      </c>
      <c r="F92" s="313"/>
      <c r="G92" s="314"/>
      <c r="H92" s="315"/>
      <c r="I92" s="307"/>
      <c r="J92" s="316"/>
      <c r="K92" s="307"/>
      <c r="M92" s="308" t="s">
        <v>2239</v>
      </c>
      <c r="O92" s="293"/>
    </row>
    <row r="93" spans="1:80" x14ac:dyDescent="0.2">
      <c r="A93" s="317"/>
      <c r="B93" s="318" t="s">
        <v>101</v>
      </c>
      <c r="C93" s="319" t="s">
        <v>406</v>
      </c>
      <c r="D93" s="320"/>
      <c r="E93" s="321"/>
      <c r="F93" s="322"/>
      <c r="G93" s="323">
        <f>SUM(G46:G92)</f>
        <v>0</v>
      </c>
      <c r="H93" s="324"/>
      <c r="I93" s="325">
        <f>SUM(I46:I92)</f>
        <v>115.675389628</v>
      </c>
      <c r="J93" s="324"/>
      <c r="K93" s="325">
        <f>SUM(K46:K92)</f>
        <v>0</v>
      </c>
      <c r="O93" s="293">
        <v>4</v>
      </c>
      <c r="BA93" s="326">
        <f>SUM(BA46:BA92)</f>
        <v>0</v>
      </c>
      <c r="BB93" s="326">
        <f>SUM(BB46:BB92)</f>
        <v>0</v>
      </c>
      <c r="BC93" s="326">
        <f>SUM(BC46:BC92)</f>
        <v>0</v>
      </c>
      <c r="BD93" s="326">
        <f>SUM(BD46:BD92)</f>
        <v>0</v>
      </c>
      <c r="BE93" s="326">
        <f>SUM(BE46:BE92)</f>
        <v>0</v>
      </c>
    </row>
    <row r="94" spans="1:80" x14ac:dyDescent="0.2">
      <c r="A94" s="283" t="s">
        <v>97</v>
      </c>
      <c r="B94" s="284" t="s">
        <v>204</v>
      </c>
      <c r="C94" s="285" t="s">
        <v>205</v>
      </c>
      <c r="D94" s="286"/>
      <c r="E94" s="287"/>
      <c r="F94" s="287"/>
      <c r="G94" s="288"/>
      <c r="H94" s="289"/>
      <c r="I94" s="290"/>
      <c r="J94" s="291"/>
      <c r="K94" s="292"/>
      <c r="O94" s="293">
        <v>1</v>
      </c>
    </row>
    <row r="95" spans="1:80" ht="22.5" x14ac:dyDescent="0.2">
      <c r="A95" s="294">
        <v>17</v>
      </c>
      <c r="B95" s="295" t="s">
        <v>2240</v>
      </c>
      <c r="C95" s="296" t="s">
        <v>2241</v>
      </c>
      <c r="D95" s="297" t="s">
        <v>195</v>
      </c>
      <c r="E95" s="298">
        <v>98.592500000000001</v>
      </c>
      <c r="F95" s="298">
        <v>0</v>
      </c>
      <c r="G95" s="299">
        <f>E95*F95</f>
        <v>0</v>
      </c>
      <c r="H95" s="300">
        <v>3.0640000000000001E-2</v>
      </c>
      <c r="I95" s="301">
        <f>E95*H95</f>
        <v>3.0208742000000002</v>
      </c>
      <c r="J95" s="300">
        <v>0</v>
      </c>
      <c r="K95" s="301">
        <f>E95*J95</f>
        <v>0</v>
      </c>
      <c r="O95" s="293">
        <v>2</v>
      </c>
      <c r="AA95" s="262">
        <v>1</v>
      </c>
      <c r="AB95" s="262">
        <v>0</v>
      </c>
      <c r="AC95" s="262">
        <v>0</v>
      </c>
      <c r="AZ95" s="262">
        <v>1</v>
      </c>
      <c r="BA95" s="262">
        <f>IF(AZ95=1,G95,0)</f>
        <v>0</v>
      </c>
      <c r="BB95" s="262">
        <f>IF(AZ95=2,G95,0)</f>
        <v>0</v>
      </c>
      <c r="BC95" s="262">
        <f>IF(AZ95=3,G95,0)</f>
        <v>0</v>
      </c>
      <c r="BD95" s="262">
        <f>IF(AZ95=4,G95,0)</f>
        <v>0</v>
      </c>
      <c r="BE95" s="262">
        <f>IF(AZ95=5,G95,0)</f>
        <v>0</v>
      </c>
      <c r="CA95" s="293">
        <v>1</v>
      </c>
      <c r="CB95" s="293">
        <v>0</v>
      </c>
    </row>
    <row r="96" spans="1:80" ht="45" x14ac:dyDescent="0.2">
      <c r="A96" s="302"/>
      <c r="B96" s="303"/>
      <c r="C96" s="304" t="s">
        <v>2242</v>
      </c>
      <c r="D96" s="305"/>
      <c r="E96" s="305"/>
      <c r="F96" s="305"/>
      <c r="G96" s="306"/>
      <c r="I96" s="307"/>
      <c r="K96" s="307"/>
      <c r="L96" s="308" t="s">
        <v>2242</v>
      </c>
      <c r="O96" s="293">
        <v>3</v>
      </c>
    </row>
    <row r="97" spans="1:80" x14ac:dyDescent="0.2">
      <c r="A97" s="302"/>
      <c r="B97" s="309"/>
      <c r="C97" s="310" t="s">
        <v>2239</v>
      </c>
      <c r="D97" s="311"/>
      <c r="E97" s="312">
        <v>98.592500000000001</v>
      </c>
      <c r="F97" s="313"/>
      <c r="G97" s="314"/>
      <c r="H97" s="315"/>
      <c r="I97" s="307"/>
      <c r="J97" s="316"/>
      <c r="K97" s="307"/>
      <c r="M97" s="308" t="s">
        <v>2239</v>
      </c>
      <c r="O97" s="293"/>
    </row>
    <row r="98" spans="1:80" x14ac:dyDescent="0.2">
      <c r="A98" s="294">
        <v>18</v>
      </c>
      <c r="B98" s="295" t="s">
        <v>2243</v>
      </c>
      <c r="C98" s="296" t="s">
        <v>2244</v>
      </c>
      <c r="D98" s="297" t="s">
        <v>202</v>
      </c>
      <c r="E98" s="298">
        <v>31.51</v>
      </c>
      <c r="F98" s="298">
        <v>0</v>
      </c>
      <c r="G98" s="299">
        <f>E98*F98</f>
        <v>0</v>
      </c>
      <c r="H98" s="300">
        <v>9.4710000000000003E-2</v>
      </c>
      <c r="I98" s="301">
        <f>E98*H98</f>
        <v>2.9843121000000004</v>
      </c>
      <c r="J98" s="300">
        <v>0</v>
      </c>
      <c r="K98" s="301">
        <f>E98*J98</f>
        <v>0</v>
      </c>
      <c r="O98" s="293">
        <v>2</v>
      </c>
      <c r="AA98" s="262">
        <v>1</v>
      </c>
      <c r="AB98" s="262">
        <v>1</v>
      </c>
      <c r="AC98" s="262">
        <v>1</v>
      </c>
      <c r="AZ98" s="262">
        <v>1</v>
      </c>
      <c r="BA98" s="262">
        <f>IF(AZ98=1,G98,0)</f>
        <v>0</v>
      </c>
      <c r="BB98" s="262">
        <f>IF(AZ98=2,G98,0)</f>
        <v>0</v>
      </c>
      <c r="BC98" s="262">
        <f>IF(AZ98=3,G98,0)</f>
        <v>0</v>
      </c>
      <c r="BD98" s="262">
        <f>IF(AZ98=4,G98,0)</f>
        <v>0</v>
      </c>
      <c r="BE98" s="262">
        <f>IF(AZ98=5,G98,0)</f>
        <v>0</v>
      </c>
      <c r="CA98" s="293">
        <v>1</v>
      </c>
      <c r="CB98" s="293">
        <v>1</v>
      </c>
    </row>
    <row r="99" spans="1:80" x14ac:dyDescent="0.2">
      <c r="A99" s="302"/>
      <c r="B99" s="309"/>
      <c r="C99" s="310" t="s">
        <v>2245</v>
      </c>
      <c r="D99" s="311"/>
      <c r="E99" s="312">
        <v>31.51</v>
      </c>
      <c r="F99" s="313"/>
      <c r="G99" s="314"/>
      <c r="H99" s="315"/>
      <c r="I99" s="307"/>
      <c r="J99" s="316"/>
      <c r="K99" s="307"/>
      <c r="M99" s="308" t="s">
        <v>2245</v>
      </c>
      <c r="O99" s="293"/>
    </row>
    <row r="100" spans="1:80" x14ac:dyDescent="0.2">
      <c r="A100" s="294">
        <v>19</v>
      </c>
      <c r="B100" s="295" t="s">
        <v>2246</v>
      </c>
      <c r="C100" s="296" t="s">
        <v>2247</v>
      </c>
      <c r="D100" s="297" t="s">
        <v>265</v>
      </c>
      <c r="E100" s="298">
        <v>34</v>
      </c>
      <c r="F100" s="298">
        <v>0</v>
      </c>
      <c r="G100" s="299">
        <f>E100*F100</f>
        <v>0</v>
      </c>
      <c r="H100" s="300">
        <v>8.9999999999999993E-3</v>
      </c>
      <c r="I100" s="301">
        <f>E100*H100</f>
        <v>0.30599999999999999</v>
      </c>
      <c r="J100" s="300"/>
      <c r="K100" s="301">
        <f>E100*J100</f>
        <v>0</v>
      </c>
      <c r="O100" s="293">
        <v>2</v>
      </c>
      <c r="AA100" s="262">
        <v>3</v>
      </c>
      <c r="AB100" s="262">
        <v>1</v>
      </c>
      <c r="AC100" s="262" t="s">
        <v>2246</v>
      </c>
      <c r="AZ100" s="262">
        <v>1</v>
      </c>
      <c r="BA100" s="262">
        <f>IF(AZ100=1,G100,0)</f>
        <v>0</v>
      </c>
      <c r="BB100" s="262">
        <f>IF(AZ100=2,G100,0)</f>
        <v>0</v>
      </c>
      <c r="BC100" s="262">
        <f>IF(AZ100=3,G100,0)</f>
        <v>0</v>
      </c>
      <c r="BD100" s="262">
        <f>IF(AZ100=4,G100,0)</f>
        <v>0</v>
      </c>
      <c r="BE100" s="262">
        <f>IF(AZ100=5,G100,0)</f>
        <v>0</v>
      </c>
      <c r="CA100" s="293">
        <v>3</v>
      </c>
      <c r="CB100" s="293">
        <v>1</v>
      </c>
    </row>
    <row r="101" spans="1:80" ht="22.5" x14ac:dyDescent="0.2">
      <c r="A101" s="302"/>
      <c r="B101" s="303"/>
      <c r="C101" s="304" t="s">
        <v>2248</v>
      </c>
      <c r="D101" s="305"/>
      <c r="E101" s="305"/>
      <c r="F101" s="305"/>
      <c r="G101" s="306"/>
      <c r="I101" s="307"/>
      <c r="K101" s="307"/>
      <c r="L101" s="308" t="s">
        <v>2248</v>
      </c>
      <c r="O101" s="293">
        <v>3</v>
      </c>
    </row>
    <row r="102" spans="1:80" x14ac:dyDescent="0.2">
      <c r="A102" s="302"/>
      <c r="B102" s="309"/>
      <c r="C102" s="310" t="s">
        <v>2249</v>
      </c>
      <c r="D102" s="311"/>
      <c r="E102" s="312">
        <v>33.085500000000003</v>
      </c>
      <c r="F102" s="313"/>
      <c r="G102" s="314"/>
      <c r="H102" s="315"/>
      <c r="I102" s="307"/>
      <c r="J102" s="316"/>
      <c r="K102" s="307"/>
      <c r="M102" s="308" t="s">
        <v>2249</v>
      </c>
      <c r="O102" s="293"/>
    </row>
    <row r="103" spans="1:80" x14ac:dyDescent="0.2">
      <c r="A103" s="302"/>
      <c r="B103" s="309"/>
      <c r="C103" s="310" t="s">
        <v>2250</v>
      </c>
      <c r="D103" s="311"/>
      <c r="E103" s="312">
        <v>0.91449999999999998</v>
      </c>
      <c r="F103" s="313"/>
      <c r="G103" s="314"/>
      <c r="H103" s="315"/>
      <c r="I103" s="307"/>
      <c r="J103" s="316"/>
      <c r="K103" s="307"/>
      <c r="M103" s="308" t="s">
        <v>2250</v>
      </c>
      <c r="O103" s="293"/>
    </row>
    <row r="104" spans="1:80" x14ac:dyDescent="0.2">
      <c r="A104" s="317"/>
      <c r="B104" s="318" t="s">
        <v>101</v>
      </c>
      <c r="C104" s="319" t="s">
        <v>206</v>
      </c>
      <c r="D104" s="320"/>
      <c r="E104" s="321"/>
      <c r="F104" s="322"/>
      <c r="G104" s="323">
        <f>SUM(G94:G103)</f>
        <v>0</v>
      </c>
      <c r="H104" s="324"/>
      <c r="I104" s="325">
        <f>SUM(I94:I103)</f>
        <v>6.3111863000000001</v>
      </c>
      <c r="J104" s="324"/>
      <c r="K104" s="325">
        <f>SUM(K94:K103)</f>
        <v>0</v>
      </c>
      <c r="O104" s="293">
        <v>4</v>
      </c>
      <c r="BA104" s="326">
        <f>SUM(BA94:BA103)</f>
        <v>0</v>
      </c>
      <c r="BB104" s="326">
        <f>SUM(BB94:BB103)</f>
        <v>0</v>
      </c>
      <c r="BC104" s="326">
        <f>SUM(BC94:BC103)</f>
        <v>0</v>
      </c>
      <c r="BD104" s="326">
        <f>SUM(BD94:BD103)</f>
        <v>0</v>
      </c>
      <c r="BE104" s="326">
        <f>SUM(BE94:BE103)</f>
        <v>0</v>
      </c>
    </row>
    <row r="105" spans="1:80" x14ac:dyDescent="0.2">
      <c r="A105" s="283" t="s">
        <v>97</v>
      </c>
      <c r="B105" s="284" t="s">
        <v>222</v>
      </c>
      <c r="C105" s="285" t="s">
        <v>223</v>
      </c>
      <c r="D105" s="286"/>
      <c r="E105" s="287"/>
      <c r="F105" s="287"/>
      <c r="G105" s="288"/>
      <c r="H105" s="289"/>
      <c r="I105" s="290"/>
      <c r="J105" s="291"/>
      <c r="K105" s="292"/>
      <c r="O105" s="293">
        <v>1</v>
      </c>
    </row>
    <row r="106" spans="1:80" x14ac:dyDescent="0.2">
      <c r="A106" s="294">
        <v>20</v>
      </c>
      <c r="B106" s="295" t="s">
        <v>882</v>
      </c>
      <c r="C106" s="296" t="s">
        <v>226</v>
      </c>
      <c r="D106" s="297" t="s">
        <v>227</v>
      </c>
      <c r="E106" s="298">
        <v>121.98657592799999</v>
      </c>
      <c r="F106" s="298">
        <v>0</v>
      </c>
      <c r="G106" s="299">
        <f>E106*F106</f>
        <v>0</v>
      </c>
      <c r="H106" s="300">
        <v>0</v>
      </c>
      <c r="I106" s="301">
        <f>E106*H106</f>
        <v>0</v>
      </c>
      <c r="J106" s="300"/>
      <c r="K106" s="301">
        <f>E106*J106</f>
        <v>0</v>
      </c>
      <c r="O106" s="293">
        <v>2</v>
      </c>
      <c r="AA106" s="262">
        <v>7</v>
      </c>
      <c r="AB106" s="262">
        <v>1</v>
      </c>
      <c r="AC106" s="262">
        <v>2</v>
      </c>
      <c r="AZ106" s="262">
        <v>1</v>
      </c>
      <c r="BA106" s="262">
        <f>IF(AZ106=1,G106,0)</f>
        <v>0</v>
      </c>
      <c r="BB106" s="262">
        <f>IF(AZ106=2,G106,0)</f>
        <v>0</v>
      </c>
      <c r="BC106" s="262">
        <f>IF(AZ106=3,G106,0)</f>
        <v>0</v>
      </c>
      <c r="BD106" s="262">
        <f>IF(AZ106=4,G106,0)</f>
        <v>0</v>
      </c>
      <c r="BE106" s="262">
        <f>IF(AZ106=5,G106,0)</f>
        <v>0</v>
      </c>
      <c r="CA106" s="293">
        <v>7</v>
      </c>
      <c r="CB106" s="293">
        <v>1</v>
      </c>
    </row>
    <row r="107" spans="1:80" x14ac:dyDescent="0.2">
      <c r="A107" s="317"/>
      <c r="B107" s="318" t="s">
        <v>101</v>
      </c>
      <c r="C107" s="319" t="s">
        <v>224</v>
      </c>
      <c r="D107" s="320"/>
      <c r="E107" s="321"/>
      <c r="F107" s="322"/>
      <c r="G107" s="323">
        <f>SUM(G105:G106)</f>
        <v>0</v>
      </c>
      <c r="H107" s="324"/>
      <c r="I107" s="325">
        <f>SUM(I105:I106)</f>
        <v>0</v>
      </c>
      <c r="J107" s="324"/>
      <c r="K107" s="325">
        <f>SUM(K105:K106)</f>
        <v>0</v>
      </c>
      <c r="O107" s="293">
        <v>4</v>
      </c>
      <c r="BA107" s="326">
        <f>SUM(BA105:BA106)</f>
        <v>0</v>
      </c>
      <c r="BB107" s="326">
        <f>SUM(BB105:BB106)</f>
        <v>0</v>
      </c>
      <c r="BC107" s="326">
        <f>SUM(BC105:BC106)</f>
        <v>0</v>
      </c>
      <c r="BD107" s="326">
        <f>SUM(BD105:BD106)</f>
        <v>0</v>
      </c>
      <c r="BE107" s="326">
        <f>SUM(BE105:BE106)</f>
        <v>0</v>
      </c>
    </row>
    <row r="108" spans="1:80" x14ac:dyDescent="0.2">
      <c r="E108" s="262"/>
    </row>
    <row r="109" spans="1:80" x14ac:dyDescent="0.2">
      <c r="E109" s="262"/>
    </row>
    <row r="110" spans="1:80" x14ac:dyDescent="0.2">
      <c r="E110" s="262"/>
    </row>
    <row r="111" spans="1:80" x14ac:dyDescent="0.2">
      <c r="E111" s="262"/>
    </row>
    <row r="112" spans="1:80" x14ac:dyDescent="0.2">
      <c r="E112" s="262"/>
    </row>
    <row r="113" spans="5:5" x14ac:dyDescent="0.2">
      <c r="E113" s="262"/>
    </row>
    <row r="114" spans="5:5" x14ac:dyDescent="0.2">
      <c r="E114" s="262"/>
    </row>
    <row r="115" spans="5:5" x14ac:dyDescent="0.2">
      <c r="E115" s="262"/>
    </row>
    <row r="116" spans="5:5" x14ac:dyDescent="0.2">
      <c r="E116" s="262"/>
    </row>
    <row r="117" spans="5:5" x14ac:dyDescent="0.2">
      <c r="E117" s="262"/>
    </row>
    <row r="118" spans="5:5" x14ac:dyDescent="0.2">
      <c r="E118" s="262"/>
    </row>
    <row r="119" spans="5:5" x14ac:dyDescent="0.2">
      <c r="E119" s="262"/>
    </row>
    <row r="120" spans="5:5" x14ac:dyDescent="0.2">
      <c r="E120" s="262"/>
    </row>
    <row r="121" spans="5:5" x14ac:dyDescent="0.2">
      <c r="E121" s="262"/>
    </row>
    <row r="122" spans="5:5" x14ac:dyDescent="0.2">
      <c r="E122" s="262"/>
    </row>
    <row r="123" spans="5:5" x14ac:dyDescent="0.2">
      <c r="E123" s="262"/>
    </row>
    <row r="124" spans="5:5" x14ac:dyDescent="0.2">
      <c r="E124" s="262"/>
    </row>
    <row r="125" spans="5:5" x14ac:dyDescent="0.2">
      <c r="E125" s="262"/>
    </row>
    <row r="126" spans="5:5" x14ac:dyDescent="0.2">
      <c r="E126" s="262"/>
    </row>
    <row r="127" spans="5:5" x14ac:dyDescent="0.2">
      <c r="E127" s="262"/>
    </row>
    <row r="128" spans="5:5" x14ac:dyDescent="0.2">
      <c r="E128" s="262"/>
    </row>
    <row r="129" spans="1:7" x14ac:dyDescent="0.2">
      <c r="E129" s="262"/>
    </row>
    <row r="130" spans="1:7" x14ac:dyDescent="0.2">
      <c r="E130" s="262"/>
    </row>
    <row r="131" spans="1:7" x14ac:dyDescent="0.2">
      <c r="A131" s="316"/>
      <c r="B131" s="316"/>
      <c r="C131" s="316"/>
      <c r="D131" s="316"/>
      <c r="E131" s="316"/>
      <c r="F131" s="316"/>
      <c r="G131" s="316"/>
    </row>
    <row r="132" spans="1:7" x14ac:dyDescent="0.2">
      <c r="A132" s="316"/>
      <c r="B132" s="316"/>
      <c r="C132" s="316"/>
      <c r="D132" s="316"/>
      <c r="E132" s="316"/>
      <c r="F132" s="316"/>
      <c r="G132" s="316"/>
    </row>
    <row r="133" spans="1:7" x14ac:dyDescent="0.2">
      <c r="A133" s="316"/>
      <c r="B133" s="316"/>
      <c r="C133" s="316"/>
      <c r="D133" s="316"/>
      <c r="E133" s="316"/>
      <c r="F133" s="316"/>
      <c r="G133" s="316"/>
    </row>
    <row r="134" spans="1:7" x14ac:dyDescent="0.2">
      <c r="A134" s="316"/>
      <c r="B134" s="316"/>
      <c r="C134" s="316"/>
      <c r="D134" s="316"/>
      <c r="E134" s="316"/>
      <c r="F134" s="316"/>
      <c r="G134" s="316"/>
    </row>
    <row r="135" spans="1:7" x14ac:dyDescent="0.2">
      <c r="E135" s="262"/>
    </row>
    <row r="136" spans="1:7" x14ac:dyDescent="0.2">
      <c r="E136" s="262"/>
    </row>
    <row r="137" spans="1:7" x14ac:dyDescent="0.2">
      <c r="E137" s="262"/>
    </row>
    <row r="138" spans="1:7" x14ac:dyDescent="0.2">
      <c r="E138" s="262"/>
    </row>
    <row r="139" spans="1:7" x14ac:dyDescent="0.2">
      <c r="E139" s="262"/>
    </row>
    <row r="140" spans="1:7" x14ac:dyDescent="0.2">
      <c r="E140" s="262"/>
    </row>
    <row r="141" spans="1:7" x14ac:dyDescent="0.2">
      <c r="E141" s="262"/>
    </row>
    <row r="142" spans="1:7" x14ac:dyDescent="0.2">
      <c r="E142" s="262"/>
    </row>
    <row r="143" spans="1:7" x14ac:dyDescent="0.2">
      <c r="E143" s="262"/>
    </row>
    <row r="144" spans="1:7" x14ac:dyDescent="0.2">
      <c r="E144" s="262"/>
    </row>
    <row r="145" spans="5:5" x14ac:dyDescent="0.2">
      <c r="E145" s="262"/>
    </row>
    <row r="146" spans="5:5" x14ac:dyDescent="0.2">
      <c r="E146" s="262"/>
    </row>
    <row r="147" spans="5:5" x14ac:dyDescent="0.2">
      <c r="E147" s="262"/>
    </row>
    <row r="148" spans="5:5" x14ac:dyDescent="0.2">
      <c r="E148" s="262"/>
    </row>
    <row r="149" spans="5:5" x14ac:dyDescent="0.2">
      <c r="E149" s="262"/>
    </row>
    <row r="150" spans="5:5" x14ac:dyDescent="0.2">
      <c r="E150" s="262"/>
    </row>
    <row r="151" spans="5:5" x14ac:dyDescent="0.2">
      <c r="E151" s="262"/>
    </row>
    <row r="152" spans="5:5" x14ac:dyDescent="0.2">
      <c r="E152" s="262"/>
    </row>
    <row r="153" spans="5:5" x14ac:dyDescent="0.2">
      <c r="E153" s="262"/>
    </row>
    <row r="154" spans="5:5" x14ac:dyDescent="0.2">
      <c r="E154" s="262"/>
    </row>
    <row r="155" spans="5:5" x14ac:dyDescent="0.2">
      <c r="E155" s="262"/>
    </row>
    <row r="156" spans="5:5" x14ac:dyDescent="0.2">
      <c r="E156" s="262"/>
    </row>
    <row r="157" spans="5:5" x14ac:dyDescent="0.2">
      <c r="E157" s="262"/>
    </row>
    <row r="158" spans="5:5" x14ac:dyDescent="0.2">
      <c r="E158" s="262"/>
    </row>
    <row r="159" spans="5:5" x14ac:dyDescent="0.2">
      <c r="E159" s="262"/>
    </row>
    <row r="160" spans="5:5" x14ac:dyDescent="0.2">
      <c r="E160" s="262"/>
    </row>
    <row r="161" spans="1:7" x14ac:dyDescent="0.2">
      <c r="E161" s="262"/>
    </row>
    <row r="162" spans="1:7" x14ac:dyDescent="0.2">
      <c r="E162" s="262"/>
    </row>
    <row r="163" spans="1:7" x14ac:dyDescent="0.2">
      <c r="E163" s="262"/>
    </row>
    <row r="164" spans="1:7" x14ac:dyDescent="0.2">
      <c r="E164" s="262"/>
    </row>
    <row r="165" spans="1:7" x14ac:dyDescent="0.2">
      <c r="E165" s="262"/>
    </row>
    <row r="166" spans="1:7" x14ac:dyDescent="0.2">
      <c r="A166" s="327"/>
      <c r="B166" s="327"/>
    </row>
    <row r="167" spans="1:7" x14ac:dyDescent="0.2">
      <c r="A167" s="316"/>
      <c r="B167" s="316"/>
      <c r="C167" s="328"/>
      <c r="D167" s="328"/>
      <c r="E167" s="329"/>
      <c r="F167" s="328"/>
      <c r="G167" s="330"/>
    </row>
    <row r="168" spans="1:7" x14ac:dyDescent="0.2">
      <c r="A168" s="331"/>
      <c r="B168" s="331"/>
      <c r="C168" s="316"/>
      <c r="D168" s="316"/>
      <c r="E168" s="332"/>
      <c r="F168" s="316"/>
      <c r="G168" s="316"/>
    </row>
    <row r="169" spans="1:7" x14ac:dyDescent="0.2">
      <c r="A169" s="316"/>
      <c r="B169" s="316"/>
      <c r="C169" s="316"/>
      <c r="D169" s="316"/>
      <c r="E169" s="332"/>
      <c r="F169" s="316"/>
      <c r="G169" s="316"/>
    </row>
    <row r="170" spans="1:7" x14ac:dyDescent="0.2">
      <c r="A170" s="316"/>
      <c r="B170" s="316"/>
      <c r="C170" s="316"/>
      <c r="D170" s="316"/>
      <c r="E170" s="332"/>
      <c r="F170" s="316"/>
      <c r="G170" s="316"/>
    </row>
    <row r="171" spans="1:7" x14ac:dyDescent="0.2">
      <c r="A171" s="316"/>
      <c r="B171" s="316"/>
      <c r="C171" s="316"/>
      <c r="D171" s="316"/>
      <c r="E171" s="332"/>
      <c r="F171" s="316"/>
      <c r="G171" s="316"/>
    </row>
    <row r="172" spans="1:7" x14ac:dyDescent="0.2">
      <c r="A172" s="316"/>
      <c r="B172" s="316"/>
      <c r="C172" s="316"/>
      <c r="D172" s="316"/>
      <c r="E172" s="332"/>
      <c r="F172" s="316"/>
      <c r="G172" s="316"/>
    </row>
    <row r="173" spans="1:7" x14ac:dyDescent="0.2">
      <c r="A173" s="316"/>
      <c r="B173" s="316"/>
      <c r="C173" s="316"/>
      <c r="D173" s="316"/>
      <c r="E173" s="332"/>
      <c r="F173" s="316"/>
      <c r="G173" s="316"/>
    </row>
    <row r="174" spans="1:7" x14ac:dyDescent="0.2">
      <c r="A174" s="316"/>
      <c r="B174" s="316"/>
      <c r="C174" s="316"/>
      <c r="D174" s="316"/>
      <c r="E174" s="332"/>
      <c r="F174" s="316"/>
      <c r="G174" s="316"/>
    </row>
    <row r="175" spans="1:7" x14ac:dyDescent="0.2">
      <c r="A175" s="316"/>
      <c r="B175" s="316"/>
      <c r="C175" s="316"/>
      <c r="D175" s="316"/>
      <c r="E175" s="332"/>
      <c r="F175" s="316"/>
      <c r="G175" s="316"/>
    </row>
    <row r="176" spans="1:7" x14ac:dyDescent="0.2">
      <c r="A176" s="316"/>
      <c r="B176" s="316"/>
      <c r="C176" s="316"/>
      <c r="D176" s="316"/>
      <c r="E176" s="332"/>
      <c r="F176" s="316"/>
      <c r="G176" s="316"/>
    </row>
    <row r="177" spans="1:7" x14ac:dyDescent="0.2">
      <c r="A177" s="316"/>
      <c r="B177" s="316"/>
      <c r="C177" s="316"/>
      <c r="D177" s="316"/>
      <c r="E177" s="332"/>
      <c r="F177" s="316"/>
      <c r="G177" s="316"/>
    </row>
    <row r="178" spans="1:7" x14ac:dyDescent="0.2">
      <c r="A178" s="316"/>
      <c r="B178" s="316"/>
      <c r="C178" s="316"/>
      <c r="D178" s="316"/>
      <c r="E178" s="332"/>
      <c r="F178" s="316"/>
      <c r="G178" s="316"/>
    </row>
    <row r="179" spans="1:7" x14ac:dyDescent="0.2">
      <c r="A179" s="316"/>
      <c r="B179" s="316"/>
      <c r="C179" s="316"/>
      <c r="D179" s="316"/>
      <c r="E179" s="332"/>
      <c r="F179" s="316"/>
      <c r="G179" s="316"/>
    </row>
    <row r="180" spans="1:7" x14ac:dyDescent="0.2">
      <c r="A180" s="316"/>
      <c r="B180" s="316"/>
      <c r="C180" s="316"/>
      <c r="D180" s="316"/>
      <c r="E180" s="332"/>
      <c r="F180" s="316"/>
      <c r="G180" s="316"/>
    </row>
  </sheetData>
  <mergeCells count="77">
    <mergeCell ref="C92:D92"/>
    <mergeCell ref="C96:G96"/>
    <mergeCell ref="C97:D97"/>
    <mergeCell ref="C99:D99"/>
    <mergeCell ref="C101:G101"/>
    <mergeCell ref="C102:D102"/>
    <mergeCell ref="C103:D103"/>
    <mergeCell ref="C85:D85"/>
    <mergeCell ref="C86:D86"/>
    <mergeCell ref="C87:D87"/>
    <mergeCell ref="C88:D88"/>
    <mergeCell ref="C89:D89"/>
    <mergeCell ref="C90:D90"/>
    <mergeCell ref="C78:D78"/>
    <mergeCell ref="C79:D79"/>
    <mergeCell ref="C81:G81"/>
    <mergeCell ref="C82:G82"/>
    <mergeCell ref="C83:D83"/>
    <mergeCell ref="C84:D84"/>
    <mergeCell ref="C71:D71"/>
    <mergeCell ref="C72:D72"/>
    <mergeCell ref="C74:D74"/>
    <mergeCell ref="C75:D75"/>
    <mergeCell ref="C76:D76"/>
    <mergeCell ref="C77:D77"/>
    <mergeCell ref="C64:D64"/>
    <mergeCell ref="C65:D65"/>
    <mergeCell ref="C67:D67"/>
    <mergeCell ref="C68:D68"/>
    <mergeCell ref="C69:D69"/>
    <mergeCell ref="C70:D70"/>
    <mergeCell ref="C56:D56"/>
    <mergeCell ref="C58:D58"/>
    <mergeCell ref="C60:D60"/>
    <mergeCell ref="C61:D61"/>
    <mergeCell ref="C62:D62"/>
    <mergeCell ref="C63:D63"/>
    <mergeCell ref="C43:D43"/>
    <mergeCell ref="C44:D44"/>
    <mergeCell ref="C48:G48"/>
    <mergeCell ref="C49:D49"/>
    <mergeCell ref="C51:G51"/>
    <mergeCell ref="C52:G52"/>
    <mergeCell ref="C53:G53"/>
    <mergeCell ref="C54:D54"/>
    <mergeCell ref="C36:D36"/>
    <mergeCell ref="C37:D37"/>
    <mergeCell ref="C38:D38"/>
    <mergeCell ref="C39:D39"/>
    <mergeCell ref="C41:G41"/>
    <mergeCell ref="C42:G42"/>
    <mergeCell ref="C28:D28"/>
    <mergeCell ref="C30:D30"/>
    <mergeCell ref="C31:D31"/>
    <mergeCell ref="C33:D33"/>
    <mergeCell ref="C34:D34"/>
    <mergeCell ref="C35:D35"/>
    <mergeCell ref="C22:G22"/>
    <mergeCell ref="C23:D23"/>
    <mergeCell ref="C24:D24"/>
    <mergeCell ref="C25:D25"/>
    <mergeCell ref="C26:D26"/>
    <mergeCell ref="C27:D27"/>
    <mergeCell ref="C15:D15"/>
    <mergeCell ref="C16:D16"/>
    <mergeCell ref="C17:D17"/>
    <mergeCell ref="C18:D18"/>
    <mergeCell ref="C19:D19"/>
    <mergeCell ref="C20:D20"/>
    <mergeCell ref="A1:G1"/>
    <mergeCell ref="A3:B3"/>
    <mergeCell ref="A4:B4"/>
    <mergeCell ref="E4:G4"/>
    <mergeCell ref="C9:D9"/>
    <mergeCell ref="C10:D10"/>
    <mergeCell ref="C12:D12"/>
    <mergeCell ref="C13:D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5"/>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2252</v>
      </c>
      <c r="D2" s="106" t="s">
        <v>2253</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2193</v>
      </c>
      <c r="B5" s="119"/>
      <c r="C5" s="120" t="s">
        <v>2194</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'S09 09-02 Rek'!E8</f>
        <v>0</v>
      </c>
      <c r="D15" s="161" t="str">
        <f>'S09 09-02 Rek'!A13</f>
        <v>Ztížené výrobní podmínky</v>
      </c>
      <c r="E15" s="162"/>
      <c r="F15" s="163"/>
      <c r="G15" s="160">
        <f>'S09 09-02 Rek'!I13</f>
        <v>0</v>
      </c>
    </row>
    <row r="16" spans="1:57" ht="15.95" customHeight="1" x14ac:dyDescent="0.2">
      <c r="A16" s="158" t="s">
        <v>52</v>
      </c>
      <c r="B16" s="159" t="s">
        <v>53</v>
      </c>
      <c r="C16" s="160">
        <f>'S09 09-02 Rek'!F8</f>
        <v>0</v>
      </c>
      <c r="D16" s="110" t="str">
        <f>'S09 09-02 Rek'!A14</f>
        <v>Oborová přirážka</v>
      </c>
      <c r="E16" s="164"/>
      <c r="F16" s="165"/>
      <c r="G16" s="160">
        <f>'S09 09-02 Rek'!I14</f>
        <v>0</v>
      </c>
    </row>
    <row r="17" spans="1:7" ht="15.95" customHeight="1" x14ac:dyDescent="0.2">
      <c r="A17" s="158" t="s">
        <v>54</v>
      </c>
      <c r="B17" s="159" t="s">
        <v>55</v>
      </c>
      <c r="C17" s="160">
        <f>'S09 09-02 Rek'!H8</f>
        <v>0</v>
      </c>
      <c r="D17" s="110" t="str">
        <f>'S09 09-02 Rek'!A15</f>
        <v>Přesun stavebních kapacit</v>
      </c>
      <c r="E17" s="164"/>
      <c r="F17" s="165"/>
      <c r="G17" s="160">
        <f>'S09 09-02 Rek'!I15</f>
        <v>0</v>
      </c>
    </row>
    <row r="18" spans="1:7" ht="15.95" customHeight="1" x14ac:dyDescent="0.2">
      <c r="A18" s="166" t="s">
        <v>56</v>
      </c>
      <c r="B18" s="167" t="s">
        <v>57</v>
      </c>
      <c r="C18" s="160">
        <f>'S09 09-02 Rek'!G8</f>
        <v>0</v>
      </c>
      <c r="D18" s="110" t="str">
        <f>'S09 09-02 Rek'!A16</f>
        <v>Mimostaveništní doprava</v>
      </c>
      <c r="E18" s="164"/>
      <c r="F18" s="165"/>
      <c r="G18" s="160">
        <f>'S09 09-02 Rek'!I16</f>
        <v>0</v>
      </c>
    </row>
    <row r="19" spans="1:7" ht="15.95" customHeight="1" x14ac:dyDescent="0.2">
      <c r="A19" s="168" t="s">
        <v>58</v>
      </c>
      <c r="B19" s="159"/>
      <c r="C19" s="160">
        <f>SUM(C15:C18)</f>
        <v>0</v>
      </c>
      <c r="D19" s="110" t="str">
        <f>'S09 09-02 Rek'!A17</f>
        <v>Zařízení staveniště</v>
      </c>
      <c r="E19" s="164"/>
      <c r="F19" s="165"/>
      <c r="G19" s="160">
        <f>'S09 09-02 Rek'!I17</f>
        <v>0</v>
      </c>
    </row>
    <row r="20" spans="1:7" ht="15.95" customHeight="1" x14ac:dyDescent="0.2">
      <c r="A20" s="168"/>
      <c r="B20" s="159"/>
      <c r="C20" s="160"/>
      <c r="D20" s="110" t="str">
        <f>'S09 09-02 Rek'!A18</f>
        <v>Provoz investora</v>
      </c>
      <c r="E20" s="164"/>
      <c r="F20" s="165"/>
      <c r="G20" s="160">
        <f>'S09 09-02 Rek'!I18</f>
        <v>0</v>
      </c>
    </row>
    <row r="21" spans="1:7" ht="15.95" customHeight="1" x14ac:dyDescent="0.2">
      <c r="A21" s="168" t="s">
        <v>29</v>
      </c>
      <c r="B21" s="159"/>
      <c r="C21" s="160">
        <f>'S09 09-02 Rek'!I8</f>
        <v>0</v>
      </c>
      <c r="D21" s="110" t="str">
        <f>'S09 09-02 Rek'!A19</f>
        <v>Kompletační činnost (IČD)</v>
      </c>
      <c r="E21" s="164"/>
      <c r="F21" s="165"/>
      <c r="G21" s="160">
        <f>'S09 09-02 Rek'!I19</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'S09 09-02 Rek'!H21</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6"/>
  <dimension ref="A1:BE72"/>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2252</v>
      </c>
      <c r="I1" s="213"/>
    </row>
    <row r="2" spans="1:57" ht="13.5" thickBot="1" x14ac:dyDescent="0.25">
      <c r="A2" s="214" t="s">
        <v>76</v>
      </c>
      <c r="B2" s="215"/>
      <c r="C2" s="216" t="s">
        <v>2195</v>
      </c>
      <c r="D2" s="217"/>
      <c r="E2" s="218"/>
      <c r="F2" s="217"/>
      <c r="G2" s="219" t="s">
        <v>2253</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ht="13.5" thickBot="1" x14ac:dyDescent="0.25">
      <c r="A7" s="333" t="str">
        <f>'S09 09-02 Pol'!B7</f>
        <v>799</v>
      </c>
      <c r="B7" s="70" t="str">
        <f>'S09 09-02 Pol'!C7</f>
        <v>Ostatní</v>
      </c>
      <c r="D7" s="231"/>
      <c r="E7" s="334">
        <f>'S09 09-02 Pol'!BA49</f>
        <v>0</v>
      </c>
      <c r="F7" s="335">
        <f>'S09 09-02 Pol'!BB49</f>
        <v>0</v>
      </c>
      <c r="G7" s="335">
        <f>'S09 09-02 Pol'!BC49</f>
        <v>0</v>
      </c>
      <c r="H7" s="335">
        <f>'S09 09-02 Pol'!BD49</f>
        <v>0</v>
      </c>
      <c r="I7" s="336">
        <f>'S09 09-02 Pol'!BE49</f>
        <v>0</v>
      </c>
    </row>
    <row r="8" spans="1:57" s="14" customFormat="1" ht="13.5" thickBot="1" x14ac:dyDescent="0.25">
      <c r="A8" s="232"/>
      <c r="B8" s="233" t="s">
        <v>79</v>
      </c>
      <c r="C8" s="233"/>
      <c r="D8" s="234"/>
      <c r="E8" s="235">
        <f>SUM(E7:E7)</f>
        <v>0</v>
      </c>
      <c r="F8" s="236">
        <f>SUM(F7:F7)</f>
        <v>0</v>
      </c>
      <c r="G8" s="236">
        <f>SUM(G7:G7)</f>
        <v>0</v>
      </c>
      <c r="H8" s="236">
        <f>SUM(H7:H7)</f>
        <v>0</v>
      </c>
      <c r="I8" s="237">
        <f>SUM(I7:I7)</f>
        <v>0</v>
      </c>
    </row>
    <row r="9" spans="1:57" x14ac:dyDescent="0.2">
      <c r="A9" s="138"/>
      <c r="B9" s="138"/>
      <c r="C9" s="138"/>
      <c r="D9" s="138"/>
      <c r="E9" s="138"/>
      <c r="F9" s="138"/>
      <c r="G9" s="138"/>
      <c r="H9" s="138"/>
      <c r="I9" s="138"/>
    </row>
    <row r="10" spans="1:57" ht="19.5" customHeight="1" x14ac:dyDescent="0.25">
      <c r="A10" s="223" t="s">
        <v>80</v>
      </c>
      <c r="B10" s="223"/>
      <c r="C10" s="223"/>
      <c r="D10" s="223"/>
      <c r="E10" s="223"/>
      <c r="F10" s="223"/>
      <c r="G10" s="238"/>
      <c r="H10" s="223"/>
      <c r="I10" s="223"/>
      <c r="BA10" s="144"/>
      <c r="BB10" s="144"/>
      <c r="BC10" s="144"/>
      <c r="BD10" s="144"/>
      <c r="BE10" s="144"/>
    </row>
    <row r="11" spans="1:57" ht="13.5" thickBot="1" x14ac:dyDescent="0.25"/>
    <row r="12" spans="1:57" x14ac:dyDescent="0.2">
      <c r="A12" s="176" t="s">
        <v>81</v>
      </c>
      <c r="B12" s="177"/>
      <c r="C12" s="177"/>
      <c r="D12" s="239"/>
      <c r="E12" s="240" t="s">
        <v>82</v>
      </c>
      <c r="F12" s="241" t="s">
        <v>12</v>
      </c>
      <c r="G12" s="242" t="s">
        <v>83</v>
      </c>
      <c r="H12" s="243"/>
      <c r="I12" s="244" t="s">
        <v>82</v>
      </c>
    </row>
    <row r="13" spans="1:57" x14ac:dyDescent="0.2">
      <c r="A13" s="168" t="s">
        <v>145</v>
      </c>
      <c r="B13" s="159"/>
      <c r="C13" s="159"/>
      <c r="D13" s="245"/>
      <c r="E13" s="246"/>
      <c r="F13" s="247"/>
      <c r="G13" s="248">
        <v>0</v>
      </c>
      <c r="H13" s="249"/>
      <c r="I13" s="250">
        <f>E13+F13*G13/100</f>
        <v>0</v>
      </c>
      <c r="BA13" s="1">
        <v>0</v>
      </c>
    </row>
    <row r="14" spans="1:57" x14ac:dyDescent="0.2">
      <c r="A14" s="168" t="s">
        <v>146</v>
      </c>
      <c r="B14" s="159"/>
      <c r="C14" s="159"/>
      <c r="D14" s="245"/>
      <c r="E14" s="246"/>
      <c r="F14" s="247"/>
      <c r="G14" s="248">
        <v>0</v>
      </c>
      <c r="H14" s="249"/>
      <c r="I14" s="250">
        <f>E14+F14*G14/100</f>
        <v>0</v>
      </c>
      <c r="BA14" s="1">
        <v>0</v>
      </c>
    </row>
    <row r="15" spans="1:57" x14ac:dyDescent="0.2">
      <c r="A15" s="168" t="s">
        <v>147</v>
      </c>
      <c r="B15" s="159"/>
      <c r="C15" s="159"/>
      <c r="D15" s="245"/>
      <c r="E15" s="246"/>
      <c r="F15" s="247"/>
      <c r="G15" s="248">
        <v>0</v>
      </c>
      <c r="H15" s="249"/>
      <c r="I15" s="250">
        <f>E15+F15*G15/100</f>
        <v>0</v>
      </c>
      <c r="BA15" s="1">
        <v>0</v>
      </c>
    </row>
    <row r="16" spans="1:57" x14ac:dyDescent="0.2">
      <c r="A16" s="168" t="s">
        <v>148</v>
      </c>
      <c r="B16" s="159"/>
      <c r="C16" s="159"/>
      <c r="D16" s="245"/>
      <c r="E16" s="246"/>
      <c r="F16" s="247"/>
      <c r="G16" s="248">
        <v>0</v>
      </c>
      <c r="H16" s="249"/>
      <c r="I16" s="250">
        <f>E16+F16*G16/100</f>
        <v>0</v>
      </c>
      <c r="BA16" s="1">
        <v>0</v>
      </c>
    </row>
    <row r="17" spans="1:53" x14ac:dyDescent="0.2">
      <c r="A17" s="168" t="s">
        <v>149</v>
      </c>
      <c r="B17" s="159"/>
      <c r="C17" s="159"/>
      <c r="D17" s="245"/>
      <c r="E17" s="246"/>
      <c r="F17" s="247"/>
      <c r="G17" s="248">
        <v>0</v>
      </c>
      <c r="H17" s="249"/>
      <c r="I17" s="250">
        <f>E17+F17*G17/100</f>
        <v>0</v>
      </c>
      <c r="BA17" s="1">
        <v>1</v>
      </c>
    </row>
    <row r="18" spans="1:53" x14ac:dyDescent="0.2">
      <c r="A18" s="168" t="s">
        <v>150</v>
      </c>
      <c r="B18" s="159"/>
      <c r="C18" s="159"/>
      <c r="D18" s="245"/>
      <c r="E18" s="246"/>
      <c r="F18" s="247"/>
      <c r="G18" s="248">
        <v>0</v>
      </c>
      <c r="H18" s="249"/>
      <c r="I18" s="250">
        <f>E18+F18*G18/100</f>
        <v>0</v>
      </c>
      <c r="BA18" s="1">
        <v>1</v>
      </c>
    </row>
    <row r="19" spans="1:53" x14ac:dyDescent="0.2">
      <c r="A19" s="168" t="s">
        <v>151</v>
      </c>
      <c r="B19" s="159"/>
      <c r="C19" s="159"/>
      <c r="D19" s="245"/>
      <c r="E19" s="246"/>
      <c r="F19" s="247"/>
      <c r="G19" s="248">
        <v>0</v>
      </c>
      <c r="H19" s="249"/>
      <c r="I19" s="250">
        <f>E19+F19*G19/100</f>
        <v>0</v>
      </c>
      <c r="BA19" s="1">
        <v>2</v>
      </c>
    </row>
    <row r="20" spans="1:53" x14ac:dyDescent="0.2">
      <c r="A20" s="168" t="s">
        <v>152</v>
      </c>
      <c r="B20" s="159"/>
      <c r="C20" s="159"/>
      <c r="D20" s="245"/>
      <c r="E20" s="246"/>
      <c r="F20" s="247"/>
      <c r="G20" s="248">
        <v>0</v>
      </c>
      <c r="H20" s="249"/>
      <c r="I20" s="250">
        <f>E20+F20*G20/100</f>
        <v>0</v>
      </c>
      <c r="BA20" s="1">
        <v>2</v>
      </c>
    </row>
    <row r="21" spans="1:53" ht="13.5" thickBot="1" x14ac:dyDescent="0.25">
      <c r="A21" s="251"/>
      <c r="B21" s="252" t="s">
        <v>84</v>
      </c>
      <c r="C21" s="253"/>
      <c r="D21" s="254"/>
      <c r="E21" s="255"/>
      <c r="F21" s="256"/>
      <c r="G21" s="256"/>
      <c r="H21" s="257">
        <f>SUM(I13:I20)</f>
        <v>0</v>
      </c>
      <c r="I21" s="258"/>
    </row>
    <row r="23" spans="1:53" x14ac:dyDescent="0.2">
      <c r="B23" s="14"/>
      <c r="F23" s="259"/>
      <c r="G23" s="260"/>
      <c r="H23" s="260"/>
      <c r="I23" s="54"/>
    </row>
    <row r="24" spans="1:53" x14ac:dyDescent="0.2">
      <c r="F24" s="259"/>
      <c r="G24" s="260"/>
      <c r="H24" s="260"/>
      <c r="I24" s="54"/>
    </row>
    <row r="25" spans="1:53" x14ac:dyDescent="0.2">
      <c r="F25" s="259"/>
      <c r="G25" s="260"/>
      <c r="H25" s="260"/>
      <c r="I25" s="54"/>
    </row>
    <row r="26" spans="1:53" x14ac:dyDescent="0.2">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sheetData>
  <mergeCells count="4">
    <mergeCell ref="A1:B1"/>
    <mergeCell ref="A2:B2"/>
    <mergeCell ref="G2:I2"/>
    <mergeCell ref="H21:I21"/>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7"/>
  <dimension ref="A1:CB122"/>
  <sheetViews>
    <sheetView showGridLines="0" showZeros="0" zoomScaleNormal="100" zoomScaleSheetLayoutView="100" workbookViewId="0">
      <selection activeCell="J1" sqref="J1:J65536 K1:K65536"/>
    </sheetView>
  </sheetViews>
  <sheetFormatPr defaultRowHeight="12.75" x14ac:dyDescent="0.2"/>
  <cols>
    <col min="1" max="1" width="4.42578125" style="262" customWidth="1"/>
    <col min="2" max="2" width="11.5703125" style="262" customWidth="1"/>
    <col min="3" max="3" width="40.42578125" style="262" customWidth="1"/>
    <col min="4" max="4" width="5.5703125" style="262" customWidth="1"/>
    <col min="5" max="5" width="8.5703125" style="276" customWidth="1"/>
    <col min="6" max="6" width="9.85546875" style="262" customWidth="1"/>
    <col min="7" max="7" width="13.85546875" style="262" customWidth="1"/>
    <col min="8" max="8" width="11.7109375" style="262" hidden="1" customWidth="1"/>
    <col min="9" max="9" width="11.5703125" style="262" hidden="1" customWidth="1"/>
    <col min="10" max="10" width="11" style="262" hidden="1" customWidth="1"/>
    <col min="11" max="11" width="10.42578125" style="262" hidden="1" customWidth="1"/>
    <col min="12" max="12" width="75.42578125" style="262" customWidth="1"/>
    <col min="13" max="13" width="45.28515625" style="262" customWidth="1"/>
    <col min="14" max="16384" width="9.140625" style="262"/>
  </cols>
  <sheetData>
    <row r="1" spans="1:80" ht="15.75" x14ac:dyDescent="0.25">
      <c r="A1" s="261" t="s">
        <v>103</v>
      </c>
      <c r="B1" s="261"/>
      <c r="C1" s="261"/>
      <c r="D1" s="261"/>
      <c r="E1" s="261"/>
      <c r="F1" s="261"/>
      <c r="G1" s="261"/>
    </row>
    <row r="2" spans="1:80" ht="14.25" customHeight="1" thickBot="1" x14ac:dyDescent="0.25">
      <c r="B2" s="263"/>
      <c r="C2" s="264"/>
      <c r="D2" s="264"/>
      <c r="E2" s="265"/>
      <c r="F2" s="264"/>
      <c r="G2" s="264"/>
    </row>
    <row r="3" spans="1:80" ht="13.5" thickTop="1" x14ac:dyDescent="0.2">
      <c r="A3" s="206" t="s">
        <v>2</v>
      </c>
      <c r="B3" s="207"/>
      <c r="C3" s="208" t="s">
        <v>106</v>
      </c>
      <c r="D3" s="266"/>
      <c r="E3" s="267" t="s">
        <v>85</v>
      </c>
      <c r="F3" s="268" t="str">
        <f>'S09 09-02 Rek'!H1</f>
        <v>09-02</v>
      </c>
      <c r="G3" s="269"/>
    </row>
    <row r="4" spans="1:80" ht="13.5" thickBot="1" x14ac:dyDescent="0.25">
      <c r="A4" s="270" t="s">
        <v>76</v>
      </c>
      <c r="B4" s="215"/>
      <c r="C4" s="216" t="s">
        <v>2195</v>
      </c>
      <c r="D4" s="271"/>
      <c r="E4" s="272" t="str">
        <f>'S09 09-02 Rek'!G2</f>
        <v>Vybavení SO 9</v>
      </c>
      <c r="F4" s="273"/>
      <c r="G4" s="274"/>
    </row>
    <row r="5" spans="1:80" ht="13.5" thickTop="1" x14ac:dyDescent="0.2">
      <c r="A5" s="275"/>
      <c r="G5" s="277"/>
    </row>
    <row r="6" spans="1:80" ht="27" customHeight="1" x14ac:dyDescent="0.2">
      <c r="A6" s="278" t="s">
        <v>86</v>
      </c>
      <c r="B6" s="279" t="s">
        <v>87</v>
      </c>
      <c r="C6" s="279" t="s">
        <v>88</v>
      </c>
      <c r="D6" s="279" t="s">
        <v>89</v>
      </c>
      <c r="E6" s="280" t="s">
        <v>90</v>
      </c>
      <c r="F6" s="279" t="s">
        <v>91</v>
      </c>
      <c r="G6" s="281" t="s">
        <v>92</v>
      </c>
      <c r="H6" s="282" t="s">
        <v>93</v>
      </c>
      <c r="I6" s="282" t="s">
        <v>94</v>
      </c>
      <c r="J6" s="282" t="s">
        <v>95</v>
      </c>
      <c r="K6" s="282" t="s">
        <v>96</v>
      </c>
    </row>
    <row r="7" spans="1:80" x14ac:dyDescent="0.2">
      <c r="A7" s="283" t="s">
        <v>97</v>
      </c>
      <c r="B7" s="284" t="s">
        <v>111</v>
      </c>
      <c r="C7" s="285" t="s">
        <v>112</v>
      </c>
      <c r="D7" s="286"/>
      <c r="E7" s="287"/>
      <c r="F7" s="287"/>
      <c r="G7" s="288"/>
      <c r="H7" s="289"/>
      <c r="I7" s="290"/>
      <c r="J7" s="291"/>
      <c r="K7" s="292"/>
      <c r="O7" s="293">
        <v>1</v>
      </c>
    </row>
    <row r="8" spans="1:80" x14ac:dyDescent="0.2">
      <c r="A8" s="294">
        <v>1</v>
      </c>
      <c r="B8" s="295" t="s">
        <v>2254</v>
      </c>
      <c r="C8" s="296" t="s">
        <v>2255</v>
      </c>
      <c r="D8" s="297" t="s">
        <v>100</v>
      </c>
      <c r="E8" s="298">
        <v>1</v>
      </c>
      <c r="F8" s="298">
        <v>0</v>
      </c>
      <c r="G8" s="299">
        <f>E8*F8</f>
        <v>0</v>
      </c>
      <c r="H8" s="300">
        <v>0</v>
      </c>
      <c r="I8" s="301">
        <f>E8*H8</f>
        <v>0</v>
      </c>
      <c r="J8" s="300">
        <v>0</v>
      </c>
      <c r="K8" s="301">
        <f>E8*J8</f>
        <v>0</v>
      </c>
      <c r="O8" s="293">
        <v>2</v>
      </c>
      <c r="AA8" s="262">
        <v>1</v>
      </c>
      <c r="AB8" s="262">
        <v>7</v>
      </c>
      <c r="AC8" s="262">
        <v>7</v>
      </c>
      <c r="AZ8" s="262">
        <v>2</v>
      </c>
      <c r="BA8" s="262">
        <f>IF(AZ8=1,G8,0)</f>
        <v>0</v>
      </c>
      <c r="BB8" s="262">
        <f>IF(AZ8=2,G8,0)</f>
        <v>0</v>
      </c>
      <c r="BC8" s="262">
        <f>IF(AZ8=3,G8,0)</f>
        <v>0</v>
      </c>
      <c r="BD8" s="262">
        <f>IF(AZ8=4,G8,0)</f>
        <v>0</v>
      </c>
      <c r="BE8" s="262">
        <f>IF(AZ8=5,G8,0)</f>
        <v>0</v>
      </c>
      <c r="CA8" s="293">
        <v>1</v>
      </c>
      <c r="CB8" s="293">
        <v>7</v>
      </c>
    </row>
    <row r="9" spans="1:80" x14ac:dyDescent="0.2">
      <c r="A9" s="302"/>
      <c r="B9" s="303"/>
      <c r="C9" s="304" t="s">
        <v>2256</v>
      </c>
      <c r="D9" s="305"/>
      <c r="E9" s="305"/>
      <c r="F9" s="305"/>
      <c r="G9" s="306"/>
      <c r="I9" s="307"/>
      <c r="K9" s="307"/>
      <c r="L9" s="308" t="s">
        <v>2256</v>
      </c>
      <c r="O9" s="293">
        <v>3</v>
      </c>
    </row>
    <row r="10" spans="1:80" x14ac:dyDescent="0.2">
      <c r="A10" s="302"/>
      <c r="B10" s="303"/>
      <c r="C10" s="304" t="s">
        <v>2257</v>
      </c>
      <c r="D10" s="305"/>
      <c r="E10" s="305"/>
      <c r="F10" s="305"/>
      <c r="G10" s="306"/>
      <c r="I10" s="307"/>
      <c r="K10" s="307"/>
      <c r="L10" s="308" t="s">
        <v>2257</v>
      </c>
      <c r="O10" s="293">
        <v>3</v>
      </c>
    </row>
    <row r="11" spans="1:80" x14ac:dyDescent="0.2">
      <c r="A11" s="302"/>
      <c r="B11" s="303"/>
      <c r="C11" s="304" t="s">
        <v>2258</v>
      </c>
      <c r="D11" s="305"/>
      <c r="E11" s="305"/>
      <c r="F11" s="305"/>
      <c r="G11" s="306"/>
      <c r="I11" s="307"/>
      <c r="K11" s="307"/>
      <c r="L11" s="308" t="s">
        <v>2258</v>
      </c>
      <c r="O11" s="293">
        <v>3</v>
      </c>
    </row>
    <row r="12" spans="1:80" x14ac:dyDescent="0.2">
      <c r="A12" s="294">
        <v>2</v>
      </c>
      <c r="B12" s="295" t="s">
        <v>2259</v>
      </c>
      <c r="C12" s="296" t="s">
        <v>2260</v>
      </c>
      <c r="D12" s="297" t="s">
        <v>100</v>
      </c>
      <c r="E12" s="298">
        <v>1</v>
      </c>
      <c r="F12" s="298">
        <v>0</v>
      </c>
      <c r="G12" s="299">
        <f>E12*F12</f>
        <v>0</v>
      </c>
      <c r="H12" s="300">
        <v>0</v>
      </c>
      <c r="I12" s="301">
        <f>E12*H12</f>
        <v>0</v>
      </c>
      <c r="J12" s="300">
        <v>0</v>
      </c>
      <c r="K12" s="301">
        <f>E12*J12</f>
        <v>0</v>
      </c>
      <c r="O12" s="293">
        <v>2</v>
      </c>
      <c r="AA12" s="262">
        <v>1</v>
      </c>
      <c r="AB12" s="262">
        <v>7</v>
      </c>
      <c r="AC12" s="262">
        <v>7</v>
      </c>
      <c r="AZ12" s="262">
        <v>2</v>
      </c>
      <c r="BA12" s="262">
        <f>IF(AZ12=1,G12,0)</f>
        <v>0</v>
      </c>
      <c r="BB12" s="262">
        <f>IF(AZ12=2,G12,0)</f>
        <v>0</v>
      </c>
      <c r="BC12" s="262">
        <f>IF(AZ12=3,G12,0)</f>
        <v>0</v>
      </c>
      <c r="BD12" s="262">
        <f>IF(AZ12=4,G12,0)</f>
        <v>0</v>
      </c>
      <c r="BE12" s="262">
        <f>IF(AZ12=5,G12,0)</f>
        <v>0</v>
      </c>
      <c r="CA12" s="293">
        <v>1</v>
      </c>
      <c r="CB12" s="293">
        <v>7</v>
      </c>
    </row>
    <row r="13" spans="1:80" x14ac:dyDescent="0.2">
      <c r="A13" s="302"/>
      <c r="B13" s="303"/>
      <c r="C13" s="304" t="s">
        <v>2256</v>
      </c>
      <c r="D13" s="305"/>
      <c r="E13" s="305"/>
      <c r="F13" s="305"/>
      <c r="G13" s="306"/>
      <c r="I13" s="307"/>
      <c r="K13" s="307"/>
      <c r="L13" s="308" t="s">
        <v>2256</v>
      </c>
      <c r="O13" s="293">
        <v>3</v>
      </c>
    </row>
    <row r="14" spans="1:80" x14ac:dyDescent="0.2">
      <c r="A14" s="302"/>
      <c r="B14" s="303"/>
      <c r="C14" s="304" t="s">
        <v>2257</v>
      </c>
      <c r="D14" s="305"/>
      <c r="E14" s="305"/>
      <c r="F14" s="305"/>
      <c r="G14" s="306"/>
      <c r="I14" s="307"/>
      <c r="K14" s="307"/>
      <c r="L14" s="308" t="s">
        <v>2257</v>
      </c>
      <c r="O14" s="293">
        <v>3</v>
      </c>
    </row>
    <row r="15" spans="1:80" x14ac:dyDescent="0.2">
      <c r="A15" s="302"/>
      <c r="B15" s="303"/>
      <c r="C15" s="304" t="s">
        <v>2258</v>
      </c>
      <c r="D15" s="305"/>
      <c r="E15" s="305"/>
      <c r="F15" s="305"/>
      <c r="G15" s="306"/>
      <c r="I15" s="307"/>
      <c r="K15" s="307"/>
      <c r="L15" s="308" t="s">
        <v>2258</v>
      </c>
      <c r="O15" s="293">
        <v>3</v>
      </c>
    </row>
    <row r="16" spans="1:80" x14ac:dyDescent="0.2">
      <c r="A16" s="294">
        <v>3</v>
      </c>
      <c r="B16" s="295" t="s">
        <v>2261</v>
      </c>
      <c r="C16" s="296" t="s">
        <v>2262</v>
      </c>
      <c r="D16" s="297" t="s">
        <v>100</v>
      </c>
      <c r="E16" s="298">
        <v>2</v>
      </c>
      <c r="F16" s="298">
        <v>0</v>
      </c>
      <c r="G16" s="299">
        <f>E16*F16</f>
        <v>0</v>
      </c>
      <c r="H16" s="300">
        <v>0</v>
      </c>
      <c r="I16" s="301">
        <f>E16*H16</f>
        <v>0</v>
      </c>
      <c r="J16" s="300">
        <v>0</v>
      </c>
      <c r="K16" s="301">
        <f>E16*J16</f>
        <v>0</v>
      </c>
      <c r="O16" s="293">
        <v>2</v>
      </c>
      <c r="AA16" s="262">
        <v>1</v>
      </c>
      <c r="AB16" s="262">
        <v>7</v>
      </c>
      <c r="AC16" s="262">
        <v>7</v>
      </c>
      <c r="AZ16" s="262">
        <v>2</v>
      </c>
      <c r="BA16" s="262">
        <f>IF(AZ16=1,G16,0)</f>
        <v>0</v>
      </c>
      <c r="BB16" s="262">
        <f>IF(AZ16=2,G16,0)</f>
        <v>0</v>
      </c>
      <c r="BC16" s="262">
        <f>IF(AZ16=3,G16,0)</f>
        <v>0</v>
      </c>
      <c r="BD16" s="262">
        <f>IF(AZ16=4,G16,0)</f>
        <v>0</v>
      </c>
      <c r="BE16" s="262">
        <f>IF(AZ16=5,G16,0)</f>
        <v>0</v>
      </c>
      <c r="CA16" s="293">
        <v>1</v>
      </c>
      <c r="CB16" s="293">
        <v>7</v>
      </c>
    </row>
    <row r="17" spans="1:80" x14ac:dyDescent="0.2">
      <c r="A17" s="302"/>
      <c r="B17" s="303"/>
      <c r="C17" s="304" t="s">
        <v>2256</v>
      </c>
      <c r="D17" s="305"/>
      <c r="E17" s="305"/>
      <c r="F17" s="305"/>
      <c r="G17" s="306"/>
      <c r="I17" s="307"/>
      <c r="K17" s="307"/>
      <c r="L17" s="308" t="s">
        <v>2256</v>
      </c>
      <c r="O17" s="293">
        <v>3</v>
      </c>
    </row>
    <row r="18" spans="1:80" x14ac:dyDescent="0.2">
      <c r="A18" s="302"/>
      <c r="B18" s="303"/>
      <c r="C18" s="304" t="s">
        <v>2257</v>
      </c>
      <c r="D18" s="305"/>
      <c r="E18" s="305"/>
      <c r="F18" s="305"/>
      <c r="G18" s="306"/>
      <c r="I18" s="307"/>
      <c r="K18" s="307"/>
      <c r="L18" s="308" t="s">
        <v>2257</v>
      </c>
      <c r="O18" s="293">
        <v>3</v>
      </c>
    </row>
    <row r="19" spans="1:80" x14ac:dyDescent="0.2">
      <c r="A19" s="302"/>
      <c r="B19" s="303"/>
      <c r="C19" s="304" t="s">
        <v>2258</v>
      </c>
      <c r="D19" s="305"/>
      <c r="E19" s="305"/>
      <c r="F19" s="305"/>
      <c r="G19" s="306"/>
      <c r="I19" s="307"/>
      <c r="K19" s="307"/>
      <c r="L19" s="308" t="s">
        <v>2258</v>
      </c>
      <c r="O19" s="293">
        <v>3</v>
      </c>
    </row>
    <row r="20" spans="1:80" ht="22.5" x14ac:dyDescent="0.2">
      <c r="A20" s="294">
        <v>4</v>
      </c>
      <c r="B20" s="295" t="s">
        <v>2263</v>
      </c>
      <c r="C20" s="296" t="s">
        <v>2264</v>
      </c>
      <c r="D20" s="297" t="s">
        <v>100</v>
      </c>
      <c r="E20" s="298">
        <v>1</v>
      </c>
      <c r="F20" s="298">
        <v>0</v>
      </c>
      <c r="G20" s="299">
        <f>E20*F20</f>
        <v>0</v>
      </c>
      <c r="H20" s="300">
        <v>0</v>
      </c>
      <c r="I20" s="301">
        <f>E20*H20</f>
        <v>0</v>
      </c>
      <c r="J20" s="300">
        <v>0</v>
      </c>
      <c r="K20" s="301">
        <f>E20*J20</f>
        <v>0</v>
      </c>
      <c r="O20" s="293">
        <v>2</v>
      </c>
      <c r="AA20" s="262">
        <v>1</v>
      </c>
      <c r="AB20" s="262">
        <v>7</v>
      </c>
      <c r="AC20" s="262">
        <v>7</v>
      </c>
      <c r="AZ20" s="262">
        <v>2</v>
      </c>
      <c r="BA20" s="262">
        <f>IF(AZ20=1,G20,0)</f>
        <v>0</v>
      </c>
      <c r="BB20" s="262">
        <f>IF(AZ20=2,G20,0)</f>
        <v>0</v>
      </c>
      <c r="BC20" s="262">
        <f>IF(AZ20=3,G20,0)</f>
        <v>0</v>
      </c>
      <c r="BD20" s="262">
        <f>IF(AZ20=4,G20,0)</f>
        <v>0</v>
      </c>
      <c r="BE20" s="262">
        <f>IF(AZ20=5,G20,0)</f>
        <v>0</v>
      </c>
      <c r="CA20" s="293">
        <v>1</v>
      </c>
      <c r="CB20" s="293">
        <v>7</v>
      </c>
    </row>
    <row r="21" spans="1:80" x14ac:dyDescent="0.2">
      <c r="A21" s="302"/>
      <c r="B21" s="303"/>
      <c r="C21" s="304" t="s">
        <v>2256</v>
      </c>
      <c r="D21" s="305"/>
      <c r="E21" s="305"/>
      <c r="F21" s="305"/>
      <c r="G21" s="306"/>
      <c r="I21" s="307"/>
      <c r="K21" s="307"/>
      <c r="L21" s="308" t="s">
        <v>2256</v>
      </c>
      <c r="O21" s="293">
        <v>3</v>
      </c>
    </row>
    <row r="22" spans="1:80" x14ac:dyDescent="0.2">
      <c r="A22" s="302"/>
      <c r="B22" s="303"/>
      <c r="C22" s="304" t="s">
        <v>2257</v>
      </c>
      <c r="D22" s="305"/>
      <c r="E22" s="305"/>
      <c r="F22" s="305"/>
      <c r="G22" s="306"/>
      <c r="I22" s="307"/>
      <c r="K22" s="307"/>
      <c r="L22" s="308" t="s">
        <v>2257</v>
      </c>
      <c r="O22" s="293">
        <v>3</v>
      </c>
    </row>
    <row r="23" spans="1:80" x14ac:dyDescent="0.2">
      <c r="A23" s="302"/>
      <c r="B23" s="303"/>
      <c r="C23" s="304" t="s">
        <v>2258</v>
      </c>
      <c r="D23" s="305"/>
      <c r="E23" s="305"/>
      <c r="F23" s="305"/>
      <c r="G23" s="306"/>
      <c r="I23" s="307"/>
      <c r="K23" s="307"/>
      <c r="L23" s="308" t="s">
        <v>2258</v>
      </c>
      <c r="O23" s="293">
        <v>3</v>
      </c>
    </row>
    <row r="24" spans="1:80" x14ac:dyDescent="0.2">
      <c r="A24" s="294">
        <v>5</v>
      </c>
      <c r="B24" s="295" t="s">
        <v>2265</v>
      </c>
      <c r="C24" s="296" t="s">
        <v>2266</v>
      </c>
      <c r="D24" s="297" t="s">
        <v>519</v>
      </c>
      <c r="E24" s="298">
        <v>1</v>
      </c>
      <c r="F24" s="298">
        <v>0</v>
      </c>
      <c r="G24" s="299">
        <f>E24*F24</f>
        <v>0</v>
      </c>
      <c r="H24" s="300">
        <v>0</v>
      </c>
      <c r="I24" s="301">
        <f>E24*H24</f>
        <v>0</v>
      </c>
      <c r="J24" s="300">
        <v>0</v>
      </c>
      <c r="K24" s="301">
        <f>E24*J24</f>
        <v>0</v>
      </c>
      <c r="O24" s="293">
        <v>2</v>
      </c>
      <c r="AA24" s="262">
        <v>1</v>
      </c>
      <c r="AB24" s="262">
        <v>7</v>
      </c>
      <c r="AC24" s="262">
        <v>7</v>
      </c>
      <c r="AZ24" s="262">
        <v>2</v>
      </c>
      <c r="BA24" s="262">
        <f>IF(AZ24=1,G24,0)</f>
        <v>0</v>
      </c>
      <c r="BB24" s="262">
        <f>IF(AZ24=2,G24,0)</f>
        <v>0</v>
      </c>
      <c r="BC24" s="262">
        <f>IF(AZ24=3,G24,0)</f>
        <v>0</v>
      </c>
      <c r="BD24" s="262">
        <f>IF(AZ24=4,G24,0)</f>
        <v>0</v>
      </c>
      <c r="BE24" s="262">
        <f>IF(AZ24=5,G24,0)</f>
        <v>0</v>
      </c>
      <c r="CA24" s="293">
        <v>1</v>
      </c>
      <c r="CB24" s="293">
        <v>7</v>
      </c>
    </row>
    <row r="25" spans="1:80" x14ac:dyDescent="0.2">
      <c r="A25" s="302"/>
      <c r="B25" s="303"/>
      <c r="C25" s="304" t="s">
        <v>2267</v>
      </c>
      <c r="D25" s="305"/>
      <c r="E25" s="305"/>
      <c r="F25" s="305"/>
      <c r="G25" s="306"/>
      <c r="I25" s="307"/>
      <c r="K25" s="307"/>
      <c r="L25" s="308" t="s">
        <v>2267</v>
      </c>
      <c r="O25" s="293">
        <v>3</v>
      </c>
    </row>
    <row r="26" spans="1:80" x14ac:dyDescent="0.2">
      <c r="A26" s="302"/>
      <c r="B26" s="303"/>
      <c r="C26" s="304" t="s">
        <v>2268</v>
      </c>
      <c r="D26" s="305"/>
      <c r="E26" s="305"/>
      <c r="F26" s="305"/>
      <c r="G26" s="306"/>
      <c r="I26" s="307"/>
      <c r="K26" s="307"/>
      <c r="L26" s="308" t="s">
        <v>2268</v>
      </c>
      <c r="O26" s="293">
        <v>3</v>
      </c>
    </row>
    <row r="27" spans="1:80" x14ac:dyDescent="0.2">
      <c r="A27" s="302"/>
      <c r="B27" s="303"/>
      <c r="C27" s="304" t="s">
        <v>2269</v>
      </c>
      <c r="D27" s="305"/>
      <c r="E27" s="305"/>
      <c r="F27" s="305"/>
      <c r="G27" s="306"/>
      <c r="I27" s="307"/>
      <c r="K27" s="307"/>
      <c r="L27" s="308" t="s">
        <v>2269</v>
      </c>
      <c r="O27" s="293">
        <v>3</v>
      </c>
    </row>
    <row r="28" spans="1:80" x14ac:dyDescent="0.2">
      <c r="A28" s="302"/>
      <c r="B28" s="303"/>
      <c r="C28" s="304" t="s">
        <v>2270</v>
      </c>
      <c r="D28" s="305"/>
      <c r="E28" s="305"/>
      <c r="F28" s="305"/>
      <c r="G28" s="306"/>
      <c r="I28" s="307"/>
      <c r="K28" s="307"/>
      <c r="L28" s="308" t="s">
        <v>2270</v>
      </c>
      <c r="O28" s="293">
        <v>3</v>
      </c>
    </row>
    <row r="29" spans="1:80" x14ac:dyDescent="0.2">
      <c r="A29" s="302"/>
      <c r="B29" s="303"/>
      <c r="C29" s="304" t="s">
        <v>2271</v>
      </c>
      <c r="D29" s="305"/>
      <c r="E29" s="305"/>
      <c r="F29" s="305"/>
      <c r="G29" s="306"/>
      <c r="I29" s="307"/>
      <c r="K29" s="307"/>
      <c r="L29" s="308" t="s">
        <v>2271</v>
      </c>
      <c r="O29" s="293">
        <v>3</v>
      </c>
    </row>
    <row r="30" spans="1:80" x14ac:dyDescent="0.2">
      <c r="A30" s="302"/>
      <c r="B30" s="303"/>
      <c r="C30" s="304" t="s">
        <v>2272</v>
      </c>
      <c r="D30" s="305"/>
      <c r="E30" s="305"/>
      <c r="F30" s="305"/>
      <c r="G30" s="306"/>
      <c r="I30" s="307"/>
      <c r="K30" s="307"/>
      <c r="L30" s="308" t="s">
        <v>2272</v>
      </c>
      <c r="O30" s="293">
        <v>3</v>
      </c>
    </row>
    <row r="31" spans="1:80" x14ac:dyDescent="0.2">
      <c r="A31" s="302"/>
      <c r="B31" s="303"/>
      <c r="C31" s="304" t="s">
        <v>2273</v>
      </c>
      <c r="D31" s="305"/>
      <c r="E31" s="305"/>
      <c r="F31" s="305"/>
      <c r="G31" s="306"/>
      <c r="I31" s="307"/>
      <c r="K31" s="307"/>
      <c r="L31" s="308" t="s">
        <v>2273</v>
      </c>
      <c r="O31" s="293">
        <v>3</v>
      </c>
    </row>
    <row r="32" spans="1:80" x14ac:dyDescent="0.2">
      <c r="A32" s="302"/>
      <c r="B32" s="303"/>
      <c r="C32" s="304" t="s">
        <v>2274</v>
      </c>
      <c r="D32" s="305"/>
      <c r="E32" s="305"/>
      <c r="F32" s="305"/>
      <c r="G32" s="306"/>
      <c r="I32" s="307"/>
      <c r="K32" s="307"/>
      <c r="L32" s="308" t="s">
        <v>2274</v>
      </c>
      <c r="O32" s="293">
        <v>3</v>
      </c>
    </row>
    <row r="33" spans="1:80" x14ac:dyDescent="0.2">
      <c r="A33" s="302"/>
      <c r="B33" s="303"/>
      <c r="C33" s="304" t="s">
        <v>2275</v>
      </c>
      <c r="D33" s="305"/>
      <c r="E33" s="305"/>
      <c r="F33" s="305"/>
      <c r="G33" s="306"/>
      <c r="I33" s="307"/>
      <c r="K33" s="307"/>
      <c r="L33" s="308" t="s">
        <v>2275</v>
      </c>
      <c r="O33" s="293">
        <v>3</v>
      </c>
    </row>
    <row r="34" spans="1:80" x14ac:dyDescent="0.2">
      <c r="A34" s="302"/>
      <c r="B34" s="303"/>
      <c r="C34" s="304"/>
      <c r="D34" s="305"/>
      <c r="E34" s="305"/>
      <c r="F34" s="305"/>
      <c r="G34" s="306"/>
      <c r="I34" s="307"/>
      <c r="K34" s="307"/>
      <c r="L34" s="308"/>
      <c r="O34" s="293">
        <v>3</v>
      </c>
    </row>
    <row r="35" spans="1:80" x14ac:dyDescent="0.2">
      <c r="A35" s="302"/>
      <c r="B35" s="303"/>
      <c r="C35" s="304" t="s">
        <v>2276</v>
      </c>
      <c r="D35" s="305"/>
      <c r="E35" s="305"/>
      <c r="F35" s="305"/>
      <c r="G35" s="306"/>
      <c r="I35" s="307"/>
      <c r="K35" s="307"/>
      <c r="L35" s="308" t="s">
        <v>2276</v>
      </c>
      <c r="O35" s="293">
        <v>3</v>
      </c>
    </row>
    <row r="36" spans="1:80" x14ac:dyDescent="0.2">
      <c r="A36" s="302"/>
      <c r="B36" s="303"/>
      <c r="C36" s="304" t="s">
        <v>2257</v>
      </c>
      <c r="D36" s="305"/>
      <c r="E36" s="305"/>
      <c r="F36" s="305"/>
      <c r="G36" s="306"/>
      <c r="I36" s="307"/>
      <c r="K36" s="307"/>
      <c r="L36" s="308" t="s">
        <v>2257</v>
      </c>
      <c r="O36" s="293">
        <v>3</v>
      </c>
    </row>
    <row r="37" spans="1:80" x14ac:dyDescent="0.2">
      <c r="A37" s="302"/>
      <c r="B37" s="303"/>
      <c r="C37" s="304" t="s">
        <v>2258</v>
      </c>
      <c r="D37" s="305"/>
      <c r="E37" s="305"/>
      <c r="F37" s="305"/>
      <c r="G37" s="306"/>
      <c r="I37" s="307"/>
      <c r="K37" s="307"/>
      <c r="L37" s="308" t="s">
        <v>2258</v>
      </c>
      <c r="O37" s="293">
        <v>3</v>
      </c>
    </row>
    <row r="38" spans="1:80" x14ac:dyDescent="0.2">
      <c r="A38" s="294">
        <v>6</v>
      </c>
      <c r="B38" s="295" t="s">
        <v>2277</v>
      </c>
      <c r="C38" s="296" t="s">
        <v>2278</v>
      </c>
      <c r="D38" s="297" t="s">
        <v>100</v>
      </c>
      <c r="E38" s="298">
        <v>2</v>
      </c>
      <c r="F38" s="298">
        <v>0</v>
      </c>
      <c r="G38" s="299">
        <f>E38*F38</f>
        <v>0</v>
      </c>
      <c r="H38" s="300">
        <v>0</v>
      </c>
      <c r="I38" s="301">
        <f>E38*H38</f>
        <v>0</v>
      </c>
      <c r="J38" s="300">
        <v>0</v>
      </c>
      <c r="K38" s="301">
        <f>E38*J38</f>
        <v>0</v>
      </c>
      <c r="O38" s="293">
        <v>2</v>
      </c>
      <c r="AA38" s="262">
        <v>1</v>
      </c>
      <c r="AB38" s="262">
        <v>7</v>
      </c>
      <c r="AC38" s="262">
        <v>7</v>
      </c>
      <c r="AZ38" s="262">
        <v>2</v>
      </c>
      <c r="BA38" s="262">
        <f>IF(AZ38=1,G38,0)</f>
        <v>0</v>
      </c>
      <c r="BB38" s="262">
        <f>IF(AZ38=2,G38,0)</f>
        <v>0</v>
      </c>
      <c r="BC38" s="262">
        <f>IF(AZ38=3,G38,0)</f>
        <v>0</v>
      </c>
      <c r="BD38" s="262">
        <f>IF(AZ38=4,G38,0)</f>
        <v>0</v>
      </c>
      <c r="BE38" s="262">
        <f>IF(AZ38=5,G38,0)</f>
        <v>0</v>
      </c>
      <c r="CA38" s="293">
        <v>1</v>
      </c>
      <c r="CB38" s="293">
        <v>7</v>
      </c>
    </row>
    <row r="39" spans="1:80" x14ac:dyDescent="0.2">
      <c r="A39" s="302"/>
      <c r="B39" s="303"/>
      <c r="C39" s="304" t="s">
        <v>2276</v>
      </c>
      <c r="D39" s="305"/>
      <c r="E39" s="305"/>
      <c r="F39" s="305"/>
      <c r="G39" s="306"/>
      <c r="I39" s="307"/>
      <c r="K39" s="307"/>
      <c r="L39" s="308" t="s">
        <v>2276</v>
      </c>
      <c r="O39" s="293">
        <v>3</v>
      </c>
    </row>
    <row r="40" spans="1:80" x14ac:dyDescent="0.2">
      <c r="A40" s="302"/>
      <c r="B40" s="303"/>
      <c r="C40" s="304" t="s">
        <v>2257</v>
      </c>
      <c r="D40" s="305"/>
      <c r="E40" s="305"/>
      <c r="F40" s="305"/>
      <c r="G40" s="306"/>
      <c r="I40" s="307"/>
      <c r="K40" s="307"/>
      <c r="L40" s="308" t="s">
        <v>2257</v>
      </c>
      <c r="O40" s="293">
        <v>3</v>
      </c>
    </row>
    <row r="41" spans="1:80" x14ac:dyDescent="0.2">
      <c r="A41" s="302"/>
      <c r="B41" s="303"/>
      <c r="C41" s="304" t="s">
        <v>2258</v>
      </c>
      <c r="D41" s="305"/>
      <c r="E41" s="305"/>
      <c r="F41" s="305"/>
      <c r="G41" s="306"/>
      <c r="I41" s="307"/>
      <c r="K41" s="307"/>
      <c r="L41" s="308" t="s">
        <v>2258</v>
      </c>
      <c r="O41" s="293">
        <v>3</v>
      </c>
    </row>
    <row r="42" spans="1:80" x14ac:dyDescent="0.2">
      <c r="A42" s="294">
        <v>7</v>
      </c>
      <c r="B42" s="295" t="s">
        <v>2279</v>
      </c>
      <c r="C42" s="296" t="s">
        <v>2280</v>
      </c>
      <c r="D42" s="297" t="s">
        <v>100</v>
      </c>
      <c r="E42" s="298">
        <v>1</v>
      </c>
      <c r="F42" s="298">
        <v>0</v>
      </c>
      <c r="G42" s="299">
        <f>E42*F42</f>
        <v>0</v>
      </c>
      <c r="H42" s="300">
        <v>0</v>
      </c>
      <c r="I42" s="301">
        <f>E42*H42</f>
        <v>0</v>
      </c>
      <c r="J42" s="300">
        <v>0</v>
      </c>
      <c r="K42" s="301">
        <f>E42*J42</f>
        <v>0</v>
      </c>
      <c r="O42" s="293">
        <v>2</v>
      </c>
      <c r="AA42" s="262">
        <v>1</v>
      </c>
      <c r="AB42" s="262">
        <v>7</v>
      </c>
      <c r="AC42" s="262">
        <v>7</v>
      </c>
      <c r="AZ42" s="262">
        <v>2</v>
      </c>
      <c r="BA42" s="262">
        <f>IF(AZ42=1,G42,0)</f>
        <v>0</v>
      </c>
      <c r="BB42" s="262">
        <f>IF(AZ42=2,G42,0)</f>
        <v>0</v>
      </c>
      <c r="BC42" s="262">
        <f>IF(AZ42=3,G42,0)</f>
        <v>0</v>
      </c>
      <c r="BD42" s="262">
        <f>IF(AZ42=4,G42,0)</f>
        <v>0</v>
      </c>
      <c r="BE42" s="262">
        <f>IF(AZ42=5,G42,0)</f>
        <v>0</v>
      </c>
      <c r="CA42" s="293">
        <v>1</v>
      </c>
      <c r="CB42" s="293">
        <v>7</v>
      </c>
    </row>
    <row r="43" spans="1:80" x14ac:dyDescent="0.2">
      <c r="A43" s="302"/>
      <c r="B43" s="303"/>
      <c r="C43" s="304" t="s">
        <v>2281</v>
      </c>
      <c r="D43" s="305"/>
      <c r="E43" s="305"/>
      <c r="F43" s="305"/>
      <c r="G43" s="306"/>
      <c r="I43" s="307"/>
      <c r="K43" s="307"/>
      <c r="L43" s="308" t="s">
        <v>2281</v>
      </c>
      <c r="O43" s="293">
        <v>3</v>
      </c>
    </row>
    <row r="44" spans="1:80" x14ac:dyDescent="0.2">
      <c r="A44" s="302"/>
      <c r="B44" s="303"/>
      <c r="C44" s="304" t="s">
        <v>2282</v>
      </c>
      <c r="D44" s="305"/>
      <c r="E44" s="305"/>
      <c r="F44" s="305"/>
      <c r="G44" s="306"/>
      <c r="I44" s="307"/>
      <c r="K44" s="307"/>
      <c r="L44" s="308" t="s">
        <v>2282</v>
      </c>
      <c r="O44" s="293">
        <v>3</v>
      </c>
    </row>
    <row r="45" spans="1:80" x14ac:dyDescent="0.2">
      <c r="A45" s="302"/>
      <c r="B45" s="303"/>
      <c r="C45" s="304" t="s">
        <v>2258</v>
      </c>
      <c r="D45" s="305"/>
      <c r="E45" s="305"/>
      <c r="F45" s="305"/>
      <c r="G45" s="306"/>
      <c r="I45" s="307"/>
      <c r="K45" s="307"/>
      <c r="L45" s="308" t="s">
        <v>2258</v>
      </c>
      <c r="O45" s="293">
        <v>3</v>
      </c>
    </row>
    <row r="46" spans="1:80" x14ac:dyDescent="0.2">
      <c r="A46" s="294">
        <v>8</v>
      </c>
      <c r="B46" s="295" t="s">
        <v>2283</v>
      </c>
      <c r="C46" s="296" t="s">
        <v>2284</v>
      </c>
      <c r="D46" s="297" t="s">
        <v>116</v>
      </c>
      <c r="E46" s="298">
        <v>1</v>
      </c>
      <c r="F46" s="298">
        <v>0</v>
      </c>
      <c r="G46" s="299">
        <f>E46*F46</f>
        <v>0</v>
      </c>
      <c r="H46" s="300">
        <v>0</v>
      </c>
      <c r="I46" s="301">
        <f>E46*H46</f>
        <v>0</v>
      </c>
      <c r="J46" s="300">
        <v>0</v>
      </c>
      <c r="K46" s="301">
        <f>E46*J46</f>
        <v>0</v>
      </c>
      <c r="O46" s="293">
        <v>2</v>
      </c>
      <c r="AA46" s="262">
        <v>1</v>
      </c>
      <c r="AB46" s="262">
        <v>7</v>
      </c>
      <c r="AC46" s="262">
        <v>7</v>
      </c>
      <c r="AZ46" s="262">
        <v>2</v>
      </c>
      <c r="BA46" s="262">
        <f>IF(AZ46=1,G46,0)</f>
        <v>0</v>
      </c>
      <c r="BB46" s="262">
        <f>IF(AZ46=2,G46,0)</f>
        <v>0</v>
      </c>
      <c r="BC46" s="262">
        <f>IF(AZ46=3,G46,0)</f>
        <v>0</v>
      </c>
      <c r="BD46" s="262">
        <f>IF(AZ46=4,G46,0)</f>
        <v>0</v>
      </c>
      <c r="BE46" s="262">
        <f>IF(AZ46=5,G46,0)</f>
        <v>0</v>
      </c>
      <c r="CA46" s="293">
        <v>1</v>
      </c>
      <c r="CB46" s="293">
        <v>7</v>
      </c>
    </row>
    <row r="47" spans="1:80" x14ac:dyDescent="0.2">
      <c r="A47" s="302"/>
      <c r="B47" s="303"/>
      <c r="C47" s="304" t="s">
        <v>2285</v>
      </c>
      <c r="D47" s="305"/>
      <c r="E47" s="305"/>
      <c r="F47" s="305"/>
      <c r="G47" s="306"/>
      <c r="I47" s="307"/>
      <c r="K47" s="307"/>
      <c r="L47" s="308" t="s">
        <v>2285</v>
      </c>
      <c r="O47" s="293">
        <v>3</v>
      </c>
    </row>
    <row r="48" spans="1:80" x14ac:dyDescent="0.2">
      <c r="A48" s="294">
        <v>9</v>
      </c>
      <c r="B48" s="295" t="s">
        <v>2286</v>
      </c>
      <c r="C48" s="296" t="s">
        <v>2287</v>
      </c>
      <c r="D48" s="297" t="s">
        <v>116</v>
      </c>
      <c r="E48" s="298">
        <v>1</v>
      </c>
      <c r="F48" s="298">
        <v>0</v>
      </c>
      <c r="G48" s="299">
        <f>E48*F48</f>
        <v>0</v>
      </c>
      <c r="H48" s="300">
        <v>0</v>
      </c>
      <c r="I48" s="301">
        <f>E48*H48</f>
        <v>0</v>
      </c>
      <c r="J48" s="300">
        <v>0</v>
      </c>
      <c r="K48" s="301">
        <f>E48*J48</f>
        <v>0</v>
      </c>
      <c r="O48" s="293">
        <v>2</v>
      </c>
      <c r="AA48" s="262">
        <v>1</v>
      </c>
      <c r="AB48" s="262">
        <v>7</v>
      </c>
      <c r="AC48" s="262">
        <v>7</v>
      </c>
      <c r="AZ48" s="262">
        <v>2</v>
      </c>
      <c r="BA48" s="262">
        <f>IF(AZ48=1,G48,0)</f>
        <v>0</v>
      </c>
      <c r="BB48" s="262">
        <f>IF(AZ48=2,G48,0)</f>
        <v>0</v>
      </c>
      <c r="BC48" s="262">
        <f>IF(AZ48=3,G48,0)</f>
        <v>0</v>
      </c>
      <c r="BD48" s="262">
        <f>IF(AZ48=4,G48,0)</f>
        <v>0</v>
      </c>
      <c r="BE48" s="262">
        <f>IF(AZ48=5,G48,0)</f>
        <v>0</v>
      </c>
      <c r="CA48" s="293">
        <v>1</v>
      </c>
      <c r="CB48" s="293">
        <v>7</v>
      </c>
    </row>
    <row r="49" spans="1:57" x14ac:dyDescent="0.2">
      <c r="A49" s="317"/>
      <c r="B49" s="318" t="s">
        <v>101</v>
      </c>
      <c r="C49" s="319" t="s">
        <v>113</v>
      </c>
      <c r="D49" s="320"/>
      <c r="E49" s="321"/>
      <c r="F49" s="322"/>
      <c r="G49" s="323">
        <f>SUM(G7:G48)</f>
        <v>0</v>
      </c>
      <c r="H49" s="324"/>
      <c r="I49" s="325">
        <f>SUM(I7:I48)</f>
        <v>0</v>
      </c>
      <c r="J49" s="324"/>
      <c r="K49" s="325">
        <f>SUM(K7:K48)</f>
        <v>0</v>
      </c>
      <c r="O49" s="293">
        <v>4</v>
      </c>
      <c r="BA49" s="326">
        <f>SUM(BA7:BA48)</f>
        <v>0</v>
      </c>
      <c r="BB49" s="326">
        <f>SUM(BB7:BB48)</f>
        <v>0</v>
      </c>
      <c r="BC49" s="326">
        <f>SUM(BC7:BC48)</f>
        <v>0</v>
      </c>
      <c r="BD49" s="326">
        <f>SUM(BD7:BD48)</f>
        <v>0</v>
      </c>
      <c r="BE49" s="326">
        <f>SUM(BE7:BE48)</f>
        <v>0</v>
      </c>
    </row>
    <row r="50" spans="1:57" x14ac:dyDescent="0.2">
      <c r="E50" s="262"/>
    </row>
    <row r="51" spans="1:57" x14ac:dyDescent="0.2">
      <c r="E51" s="262"/>
    </row>
    <row r="52" spans="1:57" x14ac:dyDescent="0.2">
      <c r="E52" s="262"/>
    </row>
    <row r="53" spans="1:57" x14ac:dyDescent="0.2">
      <c r="E53" s="262"/>
    </row>
    <row r="54" spans="1:57" x14ac:dyDescent="0.2">
      <c r="E54" s="262"/>
    </row>
    <row r="55" spans="1:57" x14ac:dyDescent="0.2">
      <c r="E55" s="262"/>
    </row>
    <row r="56" spans="1:57" x14ac:dyDescent="0.2">
      <c r="E56" s="262"/>
    </row>
    <row r="57" spans="1:57" x14ac:dyDescent="0.2">
      <c r="E57" s="262"/>
    </row>
    <row r="58" spans="1:57" x14ac:dyDescent="0.2">
      <c r="E58" s="262"/>
    </row>
    <row r="59" spans="1:57" x14ac:dyDescent="0.2">
      <c r="E59" s="262"/>
    </row>
    <row r="60" spans="1:57" x14ac:dyDescent="0.2">
      <c r="E60" s="262"/>
    </row>
    <row r="61" spans="1:57" x14ac:dyDescent="0.2">
      <c r="E61" s="262"/>
    </row>
    <row r="62" spans="1:57" x14ac:dyDescent="0.2">
      <c r="E62" s="262"/>
    </row>
    <row r="63" spans="1:57" x14ac:dyDescent="0.2">
      <c r="E63" s="262"/>
    </row>
    <row r="64" spans="1:57" x14ac:dyDescent="0.2">
      <c r="E64" s="262"/>
    </row>
    <row r="65" spans="1:7" x14ac:dyDescent="0.2">
      <c r="E65" s="262"/>
    </row>
    <row r="66" spans="1:7" x14ac:dyDescent="0.2">
      <c r="E66" s="262"/>
    </row>
    <row r="67" spans="1:7" x14ac:dyDescent="0.2">
      <c r="E67" s="262"/>
    </row>
    <row r="68" spans="1:7" x14ac:dyDescent="0.2">
      <c r="E68" s="262"/>
    </row>
    <row r="69" spans="1:7" x14ac:dyDescent="0.2">
      <c r="E69" s="262"/>
    </row>
    <row r="70" spans="1:7" x14ac:dyDescent="0.2">
      <c r="E70" s="262"/>
    </row>
    <row r="71" spans="1:7" x14ac:dyDescent="0.2">
      <c r="E71" s="262"/>
    </row>
    <row r="72" spans="1:7" x14ac:dyDescent="0.2">
      <c r="E72" s="262"/>
    </row>
    <row r="73" spans="1:7" x14ac:dyDescent="0.2">
      <c r="A73" s="316"/>
      <c r="B73" s="316"/>
      <c r="C73" s="316"/>
      <c r="D73" s="316"/>
      <c r="E73" s="316"/>
      <c r="F73" s="316"/>
      <c r="G73" s="316"/>
    </row>
    <row r="74" spans="1:7" x14ac:dyDescent="0.2">
      <c r="A74" s="316"/>
      <c r="B74" s="316"/>
      <c r="C74" s="316"/>
      <c r="D74" s="316"/>
      <c r="E74" s="316"/>
      <c r="F74" s="316"/>
      <c r="G74" s="316"/>
    </row>
    <row r="75" spans="1:7" x14ac:dyDescent="0.2">
      <c r="A75" s="316"/>
      <c r="B75" s="316"/>
      <c r="C75" s="316"/>
      <c r="D75" s="316"/>
      <c r="E75" s="316"/>
      <c r="F75" s="316"/>
      <c r="G75" s="316"/>
    </row>
    <row r="76" spans="1:7" x14ac:dyDescent="0.2">
      <c r="A76" s="316"/>
      <c r="B76" s="316"/>
      <c r="C76" s="316"/>
      <c r="D76" s="316"/>
      <c r="E76" s="316"/>
      <c r="F76" s="316"/>
      <c r="G76" s="316"/>
    </row>
    <row r="77" spans="1:7" x14ac:dyDescent="0.2">
      <c r="E77" s="262"/>
    </row>
    <row r="78" spans="1:7" x14ac:dyDescent="0.2">
      <c r="E78" s="262"/>
    </row>
    <row r="79" spans="1:7" x14ac:dyDescent="0.2">
      <c r="E79" s="262"/>
    </row>
    <row r="80" spans="1:7" x14ac:dyDescent="0.2">
      <c r="E80" s="262"/>
    </row>
    <row r="81" spans="5:5" x14ac:dyDescent="0.2">
      <c r="E81" s="262"/>
    </row>
    <row r="82" spans="5:5" x14ac:dyDescent="0.2">
      <c r="E82" s="262"/>
    </row>
    <row r="83" spans="5:5" x14ac:dyDescent="0.2">
      <c r="E83" s="262"/>
    </row>
    <row r="84" spans="5:5" x14ac:dyDescent="0.2">
      <c r="E84" s="262"/>
    </row>
    <row r="85" spans="5:5" x14ac:dyDescent="0.2">
      <c r="E85" s="262"/>
    </row>
    <row r="86" spans="5:5" x14ac:dyDescent="0.2">
      <c r="E86" s="262"/>
    </row>
    <row r="87" spans="5:5" x14ac:dyDescent="0.2">
      <c r="E87" s="262"/>
    </row>
    <row r="88" spans="5:5" x14ac:dyDescent="0.2">
      <c r="E88" s="262"/>
    </row>
    <row r="89" spans="5:5" x14ac:dyDescent="0.2">
      <c r="E89" s="262"/>
    </row>
    <row r="90" spans="5:5" x14ac:dyDescent="0.2">
      <c r="E90" s="262"/>
    </row>
    <row r="91" spans="5:5" x14ac:dyDescent="0.2">
      <c r="E91" s="262"/>
    </row>
    <row r="92" spans="5:5" x14ac:dyDescent="0.2">
      <c r="E92" s="262"/>
    </row>
    <row r="93" spans="5:5" x14ac:dyDescent="0.2">
      <c r="E93" s="262"/>
    </row>
    <row r="94" spans="5:5" x14ac:dyDescent="0.2">
      <c r="E94" s="262"/>
    </row>
    <row r="95" spans="5:5" x14ac:dyDescent="0.2">
      <c r="E95" s="262"/>
    </row>
    <row r="96" spans="5:5" x14ac:dyDescent="0.2">
      <c r="E96" s="262"/>
    </row>
    <row r="97" spans="1:7" x14ac:dyDescent="0.2">
      <c r="E97" s="262"/>
    </row>
    <row r="98" spans="1:7" x14ac:dyDescent="0.2">
      <c r="E98" s="262"/>
    </row>
    <row r="99" spans="1:7" x14ac:dyDescent="0.2">
      <c r="E99" s="262"/>
    </row>
    <row r="100" spans="1:7" x14ac:dyDescent="0.2">
      <c r="E100" s="262"/>
    </row>
    <row r="101" spans="1:7" x14ac:dyDescent="0.2">
      <c r="E101" s="262"/>
    </row>
    <row r="102" spans="1:7" x14ac:dyDescent="0.2">
      <c r="E102" s="262"/>
    </row>
    <row r="103" spans="1:7" x14ac:dyDescent="0.2">
      <c r="E103" s="262"/>
    </row>
    <row r="104" spans="1:7" x14ac:dyDescent="0.2">
      <c r="E104" s="262"/>
    </row>
    <row r="105" spans="1:7" x14ac:dyDescent="0.2">
      <c r="E105" s="262"/>
    </row>
    <row r="106" spans="1:7" x14ac:dyDescent="0.2">
      <c r="E106" s="262"/>
    </row>
    <row r="107" spans="1:7" x14ac:dyDescent="0.2">
      <c r="E107" s="262"/>
    </row>
    <row r="108" spans="1:7" x14ac:dyDescent="0.2">
      <c r="A108" s="327"/>
      <c r="B108" s="327"/>
    </row>
    <row r="109" spans="1:7" x14ac:dyDescent="0.2">
      <c r="A109" s="316"/>
      <c r="B109" s="316"/>
      <c r="C109" s="328"/>
      <c r="D109" s="328"/>
      <c r="E109" s="329"/>
      <c r="F109" s="328"/>
      <c r="G109" s="330"/>
    </row>
    <row r="110" spans="1:7" x14ac:dyDescent="0.2">
      <c r="A110" s="331"/>
      <c r="B110" s="331"/>
      <c r="C110" s="316"/>
      <c r="D110" s="316"/>
      <c r="E110" s="332"/>
      <c r="F110" s="316"/>
      <c r="G110" s="316"/>
    </row>
    <row r="111" spans="1:7" x14ac:dyDescent="0.2">
      <c r="A111" s="316"/>
      <c r="B111" s="316"/>
      <c r="C111" s="316"/>
      <c r="D111" s="316"/>
      <c r="E111" s="332"/>
      <c r="F111" s="316"/>
      <c r="G111" s="316"/>
    </row>
    <row r="112" spans="1:7" x14ac:dyDescent="0.2">
      <c r="A112" s="316"/>
      <c r="B112" s="316"/>
      <c r="C112" s="316"/>
      <c r="D112" s="316"/>
      <c r="E112" s="332"/>
      <c r="F112" s="316"/>
      <c r="G112" s="316"/>
    </row>
    <row r="113" spans="1:7" x14ac:dyDescent="0.2">
      <c r="A113" s="316"/>
      <c r="B113" s="316"/>
      <c r="C113" s="316"/>
      <c r="D113" s="316"/>
      <c r="E113" s="332"/>
      <c r="F113" s="316"/>
      <c r="G113" s="316"/>
    </row>
    <row r="114" spans="1:7" x14ac:dyDescent="0.2">
      <c r="A114" s="316"/>
      <c r="B114" s="316"/>
      <c r="C114" s="316"/>
      <c r="D114" s="316"/>
      <c r="E114" s="332"/>
      <c r="F114" s="316"/>
      <c r="G114" s="316"/>
    </row>
    <row r="115" spans="1:7" x14ac:dyDescent="0.2">
      <c r="A115" s="316"/>
      <c r="B115" s="316"/>
      <c r="C115" s="316"/>
      <c r="D115" s="316"/>
      <c r="E115" s="332"/>
      <c r="F115" s="316"/>
      <c r="G115" s="316"/>
    </row>
    <row r="116" spans="1:7" x14ac:dyDescent="0.2">
      <c r="A116" s="316"/>
      <c r="B116" s="316"/>
      <c r="C116" s="316"/>
      <c r="D116" s="316"/>
      <c r="E116" s="332"/>
      <c r="F116" s="316"/>
      <c r="G116" s="316"/>
    </row>
    <row r="117" spans="1:7" x14ac:dyDescent="0.2">
      <c r="A117" s="316"/>
      <c r="B117" s="316"/>
      <c r="C117" s="316"/>
      <c r="D117" s="316"/>
      <c r="E117" s="332"/>
      <c r="F117" s="316"/>
      <c r="G117" s="316"/>
    </row>
    <row r="118" spans="1:7" x14ac:dyDescent="0.2">
      <c r="A118" s="316"/>
      <c r="B118" s="316"/>
      <c r="C118" s="316"/>
      <c r="D118" s="316"/>
      <c r="E118" s="332"/>
      <c r="F118" s="316"/>
      <c r="G118" s="316"/>
    </row>
    <row r="119" spans="1:7" x14ac:dyDescent="0.2">
      <c r="A119" s="316"/>
      <c r="B119" s="316"/>
      <c r="C119" s="316"/>
      <c r="D119" s="316"/>
      <c r="E119" s="332"/>
      <c r="F119" s="316"/>
      <c r="G119" s="316"/>
    </row>
    <row r="120" spans="1:7" x14ac:dyDescent="0.2">
      <c r="A120" s="316"/>
      <c r="B120" s="316"/>
      <c r="C120" s="316"/>
      <c r="D120" s="316"/>
      <c r="E120" s="332"/>
      <c r="F120" s="316"/>
      <c r="G120" s="316"/>
    </row>
    <row r="121" spans="1:7" x14ac:dyDescent="0.2">
      <c r="A121" s="316"/>
      <c r="B121" s="316"/>
      <c r="C121" s="316"/>
      <c r="D121" s="316"/>
      <c r="E121" s="332"/>
      <c r="F121" s="316"/>
      <c r="G121" s="316"/>
    </row>
    <row r="122" spans="1:7" x14ac:dyDescent="0.2">
      <c r="A122" s="316"/>
      <c r="B122" s="316"/>
      <c r="C122" s="316"/>
      <c r="D122" s="316"/>
      <c r="E122" s="332"/>
      <c r="F122" s="316"/>
      <c r="G122" s="316"/>
    </row>
  </sheetData>
  <mergeCells count="36">
    <mergeCell ref="C43:G43"/>
    <mergeCell ref="C44:G44"/>
    <mergeCell ref="C45:G45"/>
    <mergeCell ref="C47:G47"/>
    <mergeCell ref="C35:G35"/>
    <mergeCell ref="C36:G36"/>
    <mergeCell ref="C37:G37"/>
    <mergeCell ref="C39:G39"/>
    <mergeCell ref="C40:G40"/>
    <mergeCell ref="C41:G41"/>
    <mergeCell ref="C29:G29"/>
    <mergeCell ref="C30:G30"/>
    <mergeCell ref="C31:G31"/>
    <mergeCell ref="C32:G32"/>
    <mergeCell ref="C33:G33"/>
    <mergeCell ref="C34:G34"/>
    <mergeCell ref="C22:G22"/>
    <mergeCell ref="C23:G23"/>
    <mergeCell ref="C25:G25"/>
    <mergeCell ref="C26:G26"/>
    <mergeCell ref="C27:G27"/>
    <mergeCell ref="C28:G28"/>
    <mergeCell ref="C14:G14"/>
    <mergeCell ref="C15:G15"/>
    <mergeCell ref="C17:G17"/>
    <mergeCell ref="C18:G18"/>
    <mergeCell ref="C19:G19"/>
    <mergeCell ref="C21:G21"/>
    <mergeCell ref="A1:G1"/>
    <mergeCell ref="A3:B3"/>
    <mergeCell ref="A4:B4"/>
    <mergeCell ref="E4:G4"/>
    <mergeCell ref="C9:G9"/>
    <mergeCell ref="C10:G10"/>
    <mergeCell ref="C11:G11"/>
    <mergeCell ref="C13:G13"/>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8"/>
  <dimension ref="A1:BE51"/>
  <sheetViews>
    <sheetView topLeftCell="A34" zoomScaleNormal="100" workbookViewId="0"/>
  </sheetViews>
  <sheetFormatPr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x14ac:dyDescent="0.25">
      <c r="A1" s="102" t="s">
        <v>102</v>
      </c>
      <c r="B1" s="103"/>
      <c r="C1" s="103"/>
      <c r="D1" s="103"/>
      <c r="E1" s="103"/>
      <c r="F1" s="103"/>
      <c r="G1" s="103"/>
    </row>
    <row r="2" spans="1:57" ht="12.75" customHeight="1" x14ac:dyDescent="0.2">
      <c r="A2" s="104" t="s">
        <v>32</v>
      </c>
      <c r="B2" s="105"/>
      <c r="C2" s="106" t="s">
        <v>2292</v>
      </c>
      <c r="D2" s="106" t="s">
        <v>2293</v>
      </c>
      <c r="E2" s="107"/>
      <c r="F2" s="108" t="s">
        <v>33</v>
      </c>
      <c r="G2" s="109"/>
    </row>
    <row r="3" spans="1:57" ht="3" hidden="1" customHeight="1" x14ac:dyDescent="0.2">
      <c r="A3" s="110"/>
      <c r="B3" s="111"/>
      <c r="C3" s="112"/>
      <c r="D3" s="112"/>
      <c r="E3" s="113"/>
      <c r="F3" s="114"/>
      <c r="G3" s="115"/>
    </row>
    <row r="4" spans="1:57" ht="12" customHeight="1" x14ac:dyDescent="0.2">
      <c r="A4" s="116" t="s">
        <v>34</v>
      </c>
      <c r="B4" s="111"/>
      <c r="C4" s="112"/>
      <c r="D4" s="112"/>
      <c r="E4" s="113"/>
      <c r="F4" s="114" t="s">
        <v>35</v>
      </c>
      <c r="G4" s="117"/>
    </row>
    <row r="5" spans="1:57" ht="12.95" customHeight="1" x14ac:dyDescent="0.2">
      <c r="A5" s="118" t="s">
        <v>2289</v>
      </c>
      <c r="B5" s="119"/>
      <c r="C5" s="120" t="s">
        <v>2290</v>
      </c>
      <c r="D5" s="121"/>
      <c r="E5" s="119"/>
      <c r="F5" s="114" t="s">
        <v>36</v>
      </c>
      <c r="G5" s="115"/>
    </row>
    <row r="6" spans="1:57" ht="12.95" customHeight="1" x14ac:dyDescent="0.2">
      <c r="A6" s="116" t="s">
        <v>37</v>
      </c>
      <c r="B6" s="111"/>
      <c r="C6" s="112"/>
      <c r="D6" s="112"/>
      <c r="E6" s="113"/>
      <c r="F6" s="122" t="s">
        <v>38</v>
      </c>
      <c r="G6" s="123"/>
      <c r="O6" s="124"/>
    </row>
    <row r="7" spans="1:57" ht="12.95" customHeight="1" x14ac:dyDescent="0.2">
      <c r="A7" s="125" t="s">
        <v>104</v>
      </c>
      <c r="B7" s="126"/>
      <c r="C7" s="127" t="s">
        <v>105</v>
      </c>
      <c r="D7" s="128"/>
      <c r="E7" s="128"/>
      <c r="F7" s="129" t="s">
        <v>39</v>
      </c>
      <c r="G7" s="123">
        <f>IF(G6=0,,ROUND((F30+F32)/G6,1))</f>
        <v>0</v>
      </c>
    </row>
    <row r="8" spans="1:57" x14ac:dyDescent="0.2">
      <c r="A8" s="130" t="s">
        <v>40</v>
      </c>
      <c r="B8" s="114"/>
      <c r="C8" s="131"/>
      <c r="D8" s="131"/>
      <c r="E8" s="132"/>
      <c r="F8" s="133" t="s">
        <v>41</v>
      </c>
      <c r="G8" s="134"/>
      <c r="H8" s="135"/>
      <c r="I8" s="136"/>
    </row>
    <row r="9" spans="1:57" x14ac:dyDescent="0.2">
      <c r="A9" s="130" t="s">
        <v>42</v>
      </c>
      <c r="B9" s="114"/>
      <c r="C9" s="131"/>
      <c r="D9" s="131"/>
      <c r="E9" s="132"/>
      <c r="F9" s="114"/>
      <c r="G9" s="137"/>
      <c r="H9" s="138"/>
    </row>
    <row r="10" spans="1:57" x14ac:dyDescent="0.2">
      <c r="A10" s="130" t="s">
        <v>43</v>
      </c>
      <c r="B10" s="114"/>
      <c r="C10" s="131"/>
      <c r="D10" s="131"/>
      <c r="E10" s="131"/>
      <c r="F10" s="139"/>
      <c r="G10" s="140"/>
      <c r="H10" s="141"/>
    </row>
    <row r="11" spans="1:57" ht="13.5" customHeight="1" x14ac:dyDescent="0.2">
      <c r="A11" s="130" t="s">
        <v>44</v>
      </c>
      <c r="B11" s="114"/>
      <c r="C11" s="131"/>
      <c r="D11" s="131"/>
      <c r="E11" s="131"/>
      <c r="F11" s="142" t="s">
        <v>45</v>
      </c>
      <c r="G11" s="143"/>
      <c r="H11" s="138"/>
      <c r="BA11" s="144"/>
      <c r="BB11" s="144"/>
      <c r="BC11" s="144"/>
      <c r="BD11" s="144"/>
      <c r="BE11" s="144"/>
    </row>
    <row r="12" spans="1:57" ht="12.75" customHeight="1" x14ac:dyDescent="0.2">
      <c r="A12" s="145" t="s">
        <v>46</v>
      </c>
      <c r="B12" s="111"/>
      <c r="C12" s="146"/>
      <c r="D12" s="146"/>
      <c r="E12" s="146"/>
      <c r="F12" s="147" t="s">
        <v>47</v>
      </c>
      <c r="G12" s="148"/>
      <c r="H12" s="138"/>
    </row>
    <row r="13" spans="1:57" ht="28.5" customHeight="1" thickBot="1" x14ac:dyDescent="0.25">
      <c r="A13" s="149" t="s">
        <v>48</v>
      </c>
      <c r="B13" s="150"/>
      <c r="C13" s="150"/>
      <c r="D13" s="150"/>
      <c r="E13" s="151"/>
      <c r="F13" s="151"/>
      <c r="G13" s="152"/>
      <c r="H13" s="138"/>
    </row>
    <row r="14" spans="1:57" ht="17.25" customHeight="1" thickBot="1" x14ac:dyDescent="0.25">
      <c r="A14" s="153" t="s">
        <v>49</v>
      </c>
      <c r="B14" s="154"/>
      <c r="C14" s="155"/>
      <c r="D14" s="156" t="s">
        <v>50</v>
      </c>
      <c r="E14" s="157"/>
      <c r="F14" s="157"/>
      <c r="G14" s="155"/>
    </row>
    <row r="15" spans="1:57" ht="15.95" customHeight="1" x14ac:dyDescent="0.2">
      <c r="A15" s="158"/>
      <c r="B15" s="159" t="s">
        <v>51</v>
      </c>
      <c r="C15" s="160">
        <f>'S10 10-01 Rek'!E11</f>
        <v>0</v>
      </c>
      <c r="D15" s="161" t="str">
        <f>'S10 10-01 Rek'!A16</f>
        <v>Ztížené výrobní podmínky</v>
      </c>
      <c r="E15" s="162"/>
      <c r="F15" s="163"/>
      <c r="G15" s="160">
        <f>'S10 10-01 Rek'!I16</f>
        <v>0</v>
      </c>
    </row>
    <row r="16" spans="1:57" ht="15.95" customHeight="1" x14ac:dyDescent="0.2">
      <c r="A16" s="158" t="s">
        <v>52</v>
      </c>
      <c r="B16" s="159" t="s">
        <v>53</v>
      </c>
      <c r="C16" s="160">
        <f>'S10 10-01 Rek'!F11</f>
        <v>0</v>
      </c>
      <c r="D16" s="110" t="str">
        <f>'S10 10-01 Rek'!A17</f>
        <v>Oborová přirážka</v>
      </c>
      <c r="E16" s="164"/>
      <c r="F16" s="165"/>
      <c r="G16" s="160">
        <f>'S10 10-01 Rek'!I17</f>
        <v>0</v>
      </c>
    </row>
    <row r="17" spans="1:7" ht="15.95" customHeight="1" x14ac:dyDescent="0.2">
      <c r="A17" s="158" t="s">
        <v>54</v>
      </c>
      <c r="B17" s="159" t="s">
        <v>55</v>
      </c>
      <c r="C17" s="160">
        <f>'S10 10-01 Rek'!H11</f>
        <v>0</v>
      </c>
      <c r="D17" s="110" t="str">
        <f>'S10 10-01 Rek'!A18</f>
        <v>Přesun stavebních kapacit</v>
      </c>
      <c r="E17" s="164"/>
      <c r="F17" s="165"/>
      <c r="G17" s="160">
        <f>'S10 10-01 Rek'!I18</f>
        <v>0</v>
      </c>
    </row>
    <row r="18" spans="1:7" ht="15.95" customHeight="1" x14ac:dyDescent="0.2">
      <c r="A18" s="166" t="s">
        <v>56</v>
      </c>
      <c r="B18" s="167" t="s">
        <v>57</v>
      </c>
      <c r="C18" s="160">
        <f>'S10 10-01 Rek'!G11</f>
        <v>0</v>
      </c>
      <c r="D18" s="110" t="str">
        <f>'S10 10-01 Rek'!A19</f>
        <v>Mimostaveništní doprava</v>
      </c>
      <c r="E18" s="164"/>
      <c r="F18" s="165"/>
      <c r="G18" s="160">
        <f>'S10 10-01 Rek'!I19</f>
        <v>0</v>
      </c>
    </row>
    <row r="19" spans="1:7" ht="15.95" customHeight="1" x14ac:dyDescent="0.2">
      <c r="A19" s="168" t="s">
        <v>58</v>
      </c>
      <c r="B19" s="159"/>
      <c r="C19" s="160">
        <f>SUM(C15:C18)</f>
        <v>0</v>
      </c>
      <c r="D19" s="110" t="str">
        <f>'S10 10-01 Rek'!A20</f>
        <v>Zařízení staveniště</v>
      </c>
      <c r="E19" s="164"/>
      <c r="F19" s="165"/>
      <c r="G19" s="160">
        <f>'S10 10-01 Rek'!I20</f>
        <v>0</v>
      </c>
    </row>
    <row r="20" spans="1:7" ht="15.95" customHeight="1" x14ac:dyDescent="0.2">
      <c r="A20" s="168"/>
      <c r="B20" s="159"/>
      <c r="C20" s="160"/>
      <c r="D20" s="110" t="str">
        <f>'S10 10-01 Rek'!A21</f>
        <v>Provoz investora</v>
      </c>
      <c r="E20" s="164"/>
      <c r="F20" s="165"/>
      <c r="G20" s="160">
        <f>'S10 10-01 Rek'!I21</f>
        <v>0</v>
      </c>
    </row>
    <row r="21" spans="1:7" ht="15.95" customHeight="1" x14ac:dyDescent="0.2">
      <c r="A21" s="168" t="s">
        <v>29</v>
      </c>
      <c r="B21" s="159"/>
      <c r="C21" s="160">
        <f>'S10 10-01 Rek'!I11</f>
        <v>0</v>
      </c>
      <c r="D21" s="110" t="str">
        <f>'S10 10-01 Rek'!A22</f>
        <v>Kompletační činnost (IČD)</v>
      </c>
      <c r="E21" s="164"/>
      <c r="F21" s="165"/>
      <c r="G21" s="160">
        <f>'S10 10-01 Rek'!I22</f>
        <v>0</v>
      </c>
    </row>
    <row r="22" spans="1:7" ht="15.95" customHeight="1" x14ac:dyDescent="0.2">
      <c r="A22" s="169" t="s">
        <v>59</v>
      </c>
      <c r="B22" s="138"/>
      <c r="C22" s="160">
        <f>C19+C21</f>
        <v>0</v>
      </c>
      <c r="D22" s="110" t="s">
        <v>60</v>
      </c>
      <c r="E22" s="164"/>
      <c r="F22" s="165"/>
      <c r="G22" s="160">
        <f>G23-SUM(G15:G21)</f>
        <v>0</v>
      </c>
    </row>
    <row r="23" spans="1:7" ht="15.95" customHeight="1" thickBot="1" x14ac:dyDescent="0.25">
      <c r="A23" s="170" t="s">
        <v>61</v>
      </c>
      <c r="B23" s="171"/>
      <c r="C23" s="172">
        <f>C22+G23</f>
        <v>0</v>
      </c>
      <c r="D23" s="173" t="s">
        <v>62</v>
      </c>
      <c r="E23" s="174"/>
      <c r="F23" s="175"/>
      <c r="G23" s="160">
        <f>'S10 10-01 Rek'!H24</f>
        <v>0</v>
      </c>
    </row>
    <row r="24" spans="1:7" x14ac:dyDescent="0.2">
      <c r="A24" s="176" t="s">
        <v>63</v>
      </c>
      <c r="B24" s="177"/>
      <c r="C24" s="178"/>
      <c r="D24" s="177" t="s">
        <v>64</v>
      </c>
      <c r="E24" s="177"/>
      <c r="F24" s="179" t="s">
        <v>65</v>
      </c>
      <c r="G24" s="180"/>
    </row>
    <row r="25" spans="1:7" x14ac:dyDescent="0.2">
      <c r="A25" s="169" t="s">
        <v>66</v>
      </c>
      <c r="B25" s="138"/>
      <c r="C25" s="181"/>
      <c r="D25" s="138" t="s">
        <v>66</v>
      </c>
      <c r="F25" s="182" t="s">
        <v>66</v>
      </c>
      <c r="G25" s="183"/>
    </row>
    <row r="26" spans="1:7" ht="37.5" customHeight="1" x14ac:dyDescent="0.2">
      <c r="A26" s="169" t="s">
        <v>67</v>
      </c>
      <c r="B26" s="184"/>
      <c r="C26" s="181"/>
      <c r="D26" s="138" t="s">
        <v>67</v>
      </c>
      <c r="F26" s="182" t="s">
        <v>67</v>
      </c>
      <c r="G26" s="183"/>
    </row>
    <row r="27" spans="1:7" x14ac:dyDescent="0.2">
      <c r="A27" s="169"/>
      <c r="B27" s="185"/>
      <c r="C27" s="181"/>
      <c r="D27" s="138"/>
      <c r="F27" s="182"/>
      <c r="G27" s="183"/>
    </row>
    <row r="28" spans="1:7" x14ac:dyDescent="0.2">
      <c r="A28" s="169" t="s">
        <v>68</v>
      </c>
      <c r="B28" s="138"/>
      <c r="C28" s="181"/>
      <c r="D28" s="182" t="s">
        <v>69</v>
      </c>
      <c r="E28" s="181"/>
      <c r="F28" s="186" t="s">
        <v>69</v>
      </c>
      <c r="G28" s="183"/>
    </row>
    <row r="29" spans="1:7" ht="69" customHeight="1" x14ac:dyDescent="0.2">
      <c r="A29" s="169"/>
      <c r="B29" s="138"/>
      <c r="C29" s="187"/>
      <c r="D29" s="188"/>
      <c r="E29" s="187"/>
      <c r="F29" s="138"/>
      <c r="G29" s="183"/>
    </row>
    <row r="30" spans="1:7" x14ac:dyDescent="0.2">
      <c r="A30" s="189" t="s">
        <v>11</v>
      </c>
      <c r="B30" s="190"/>
      <c r="C30" s="191">
        <v>21</v>
      </c>
      <c r="D30" s="190" t="s">
        <v>70</v>
      </c>
      <c r="E30" s="192"/>
      <c r="F30" s="193">
        <f>C23-F32</f>
        <v>0</v>
      </c>
      <c r="G30" s="194"/>
    </row>
    <row r="31" spans="1:7" x14ac:dyDescent="0.2">
      <c r="A31" s="189" t="s">
        <v>71</v>
      </c>
      <c r="B31" s="190"/>
      <c r="C31" s="191">
        <f>C30</f>
        <v>21</v>
      </c>
      <c r="D31" s="190" t="s">
        <v>72</v>
      </c>
      <c r="E31" s="192"/>
      <c r="F31" s="193">
        <f>ROUND(PRODUCT(F30,C31/100),0)</f>
        <v>0</v>
      </c>
      <c r="G31" s="194"/>
    </row>
    <row r="32" spans="1:7" x14ac:dyDescent="0.2">
      <c r="A32" s="189" t="s">
        <v>11</v>
      </c>
      <c r="B32" s="190"/>
      <c r="C32" s="191">
        <v>0</v>
      </c>
      <c r="D32" s="190" t="s">
        <v>72</v>
      </c>
      <c r="E32" s="192"/>
      <c r="F32" s="193">
        <v>0</v>
      </c>
      <c r="G32" s="194"/>
    </row>
    <row r="33" spans="1:8" x14ac:dyDescent="0.2">
      <c r="A33" s="189" t="s">
        <v>71</v>
      </c>
      <c r="B33" s="195"/>
      <c r="C33" s="196">
        <f>C32</f>
        <v>0</v>
      </c>
      <c r="D33" s="190" t="s">
        <v>72</v>
      </c>
      <c r="E33" s="165"/>
      <c r="F33" s="193">
        <f>ROUND(PRODUCT(F32,C33/100),0)</f>
        <v>0</v>
      </c>
      <c r="G33" s="194"/>
    </row>
    <row r="34" spans="1:8" s="202" customFormat="1" ht="19.5" customHeight="1" thickBot="1" x14ac:dyDescent="0.3">
      <c r="A34" s="197" t="s">
        <v>73</v>
      </c>
      <c r="B34" s="198"/>
      <c r="C34" s="198"/>
      <c r="D34" s="198"/>
      <c r="E34" s="199"/>
      <c r="F34" s="200">
        <f>ROUND(SUM(F30:F33),0)</f>
        <v>0</v>
      </c>
      <c r="G34" s="201"/>
    </row>
    <row r="36" spans="1:8" x14ac:dyDescent="0.2">
      <c r="A36" s="2" t="s">
        <v>74</v>
      </c>
      <c r="B36" s="2"/>
      <c r="C36" s="2"/>
      <c r="D36" s="2"/>
      <c r="E36" s="2"/>
      <c r="F36" s="2"/>
      <c r="G36" s="2"/>
      <c r="H36" s="1" t="s">
        <v>1</v>
      </c>
    </row>
    <row r="37" spans="1:8" ht="14.25" customHeight="1" x14ac:dyDescent="0.2">
      <c r="A37" s="2"/>
      <c r="B37" s="203"/>
      <c r="C37" s="203"/>
      <c r="D37" s="203"/>
      <c r="E37" s="203"/>
      <c r="F37" s="203"/>
      <c r="G37" s="203"/>
      <c r="H37" s="1" t="s">
        <v>1</v>
      </c>
    </row>
    <row r="38" spans="1:8" ht="12.75" customHeight="1" x14ac:dyDescent="0.2">
      <c r="A38" s="204"/>
      <c r="B38" s="203"/>
      <c r="C38" s="203"/>
      <c r="D38" s="203"/>
      <c r="E38" s="203"/>
      <c r="F38" s="203"/>
      <c r="G38" s="203"/>
      <c r="H38" s="1" t="s">
        <v>1</v>
      </c>
    </row>
    <row r="39" spans="1:8" x14ac:dyDescent="0.2">
      <c r="A39" s="204"/>
      <c r="B39" s="203"/>
      <c r="C39" s="203"/>
      <c r="D39" s="203"/>
      <c r="E39" s="203"/>
      <c r="F39" s="203"/>
      <c r="G39" s="203"/>
      <c r="H39" s="1" t="s">
        <v>1</v>
      </c>
    </row>
    <row r="40" spans="1:8" x14ac:dyDescent="0.2">
      <c r="A40" s="204"/>
      <c r="B40" s="203"/>
      <c r="C40" s="203"/>
      <c r="D40" s="203"/>
      <c r="E40" s="203"/>
      <c r="F40" s="203"/>
      <c r="G40" s="203"/>
      <c r="H40" s="1" t="s">
        <v>1</v>
      </c>
    </row>
    <row r="41" spans="1:8" x14ac:dyDescent="0.2">
      <c r="A41" s="204"/>
      <c r="B41" s="203"/>
      <c r="C41" s="203"/>
      <c r="D41" s="203"/>
      <c r="E41" s="203"/>
      <c r="F41" s="203"/>
      <c r="G41" s="203"/>
      <c r="H41" s="1" t="s">
        <v>1</v>
      </c>
    </row>
    <row r="42" spans="1:8" x14ac:dyDescent="0.2">
      <c r="A42" s="204"/>
      <c r="B42" s="203"/>
      <c r="C42" s="203"/>
      <c r="D42" s="203"/>
      <c r="E42" s="203"/>
      <c r="F42" s="203"/>
      <c r="G42" s="203"/>
      <c r="H42" s="1" t="s">
        <v>1</v>
      </c>
    </row>
    <row r="43" spans="1:8" x14ac:dyDescent="0.2">
      <c r="A43" s="204"/>
      <c r="B43" s="203"/>
      <c r="C43" s="203"/>
      <c r="D43" s="203"/>
      <c r="E43" s="203"/>
      <c r="F43" s="203"/>
      <c r="G43" s="203"/>
      <c r="H43" s="1" t="s">
        <v>1</v>
      </c>
    </row>
    <row r="44" spans="1:8" ht="12.75" customHeight="1" x14ac:dyDescent="0.2">
      <c r="A44" s="204"/>
      <c r="B44" s="203"/>
      <c r="C44" s="203"/>
      <c r="D44" s="203"/>
      <c r="E44" s="203"/>
      <c r="F44" s="203"/>
      <c r="G44" s="203"/>
      <c r="H44" s="1" t="s">
        <v>1</v>
      </c>
    </row>
    <row r="45" spans="1:8" ht="12.75" customHeight="1" x14ac:dyDescent="0.2">
      <c r="A45" s="204"/>
      <c r="B45" s="203"/>
      <c r="C45" s="203"/>
      <c r="D45" s="203"/>
      <c r="E45" s="203"/>
      <c r="F45" s="203"/>
      <c r="G45" s="203"/>
      <c r="H45" s="1" t="s">
        <v>1</v>
      </c>
    </row>
    <row r="46" spans="1:8" x14ac:dyDescent="0.2">
      <c r="B46" s="205"/>
      <c r="C46" s="205"/>
      <c r="D46" s="205"/>
      <c r="E46" s="205"/>
      <c r="F46" s="205"/>
      <c r="G46" s="205"/>
    </row>
    <row r="47" spans="1:8" x14ac:dyDescent="0.2">
      <c r="B47" s="205"/>
      <c r="C47" s="205"/>
      <c r="D47" s="205"/>
      <c r="E47" s="205"/>
      <c r="F47" s="205"/>
      <c r="G47" s="205"/>
    </row>
    <row r="48" spans="1:8" x14ac:dyDescent="0.2">
      <c r="B48" s="205"/>
      <c r="C48" s="205"/>
      <c r="D48" s="205"/>
      <c r="E48" s="205"/>
      <c r="F48" s="205"/>
      <c r="G48" s="205"/>
    </row>
    <row r="49" spans="2:7" x14ac:dyDescent="0.2">
      <c r="B49" s="205"/>
      <c r="C49" s="205"/>
      <c r="D49" s="205"/>
      <c r="E49" s="205"/>
      <c r="F49" s="205"/>
      <c r="G49" s="205"/>
    </row>
    <row r="50" spans="2:7" x14ac:dyDescent="0.2">
      <c r="B50" s="205"/>
      <c r="C50" s="205"/>
      <c r="D50" s="205"/>
      <c r="E50" s="205"/>
      <c r="F50" s="205"/>
      <c r="G50" s="205"/>
    </row>
    <row r="51" spans="2:7" x14ac:dyDescent="0.2">
      <c r="B51" s="205"/>
      <c r="C51" s="205"/>
      <c r="D51" s="205"/>
      <c r="E51" s="205"/>
      <c r="F51" s="205"/>
      <c r="G51" s="205"/>
    </row>
  </sheetData>
  <mergeCells count="18">
    <mergeCell ref="B46:G46"/>
    <mergeCell ref="B47:G47"/>
    <mergeCell ref="B48:G48"/>
    <mergeCell ref="B49:G49"/>
    <mergeCell ref="B50:G50"/>
    <mergeCell ref="B51:G51"/>
    <mergeCell ref="F30:G30"/>
    <mergeCell ref="F31:G31"/>
    <mergeCell ref="F32:G32"/>
    <mergeCell ref="F33:G33"/>
    <mergeCell ref="F34:G34"/>
    <mergeCell ref="B37:G45"/>
    <mergeCell ref="C8:E8"/>
    <mergeCell ref="C9:E9"/>
    <mergeCell ref="C10:E10"/>
    <mergeCell ref="C11:E11"/>
    <mergeCell ref="C12:E12"/>
    <mergeCell ref="A23:B23"/>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9"/>
  <dimension ref="A1:BE75"/>
  <sheetViews>
    <sheetView workbookViewId="0">
      <selection sqref="A1:B1"/>
    </sheetView>
  </sheetViews>
  <sheetFormatPr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x14ac:dyDescent="0.2">
      <c r="A1" s="206" t="s">
        <v>2</v>
      </c>
      <c r="B1" s="207"/>
      <c r="C1" s="208" t="s">
        <v>106</v>
      </c>
      <c r="D1" s="209"/>
      <c r="E1" s="210"/>
      <c r="F1" s="209"/>
      <c r="G1" s="211" t="s">
        <v>75</v>
      </c>
      <c r="H1" s="212" t="s">
        <v>2292</v>
      </c>
      <c r="I1" s="213"/>
    </row>
    <row r="2" spans="1:57" ht="13.5" thickBot="1" x14ac:dyDescent="0.25">
      <c r="A2" s="214" t="s">
        <v>76</v>
      </c>
      <c r="B2" s="215"/>
      <c r="C2" s="216" t="s">
        <v>2291</v>
      </c>
      <c r="D2" s="217"/>
      <c r="E2" s="218"/>
      <c r="F2" s="217"/>
      <c r="G2" s="219" t="s">
        <v>2293</v>
      </c>
      <c r="H2" s="220"/>
      <c r="I2" s="221"/>
    </row>
    <row r="3" spans="1:57" ht="13.5" thickTop="1" x14ac:dyDescent="0.2">
      <c r="F3" s="138"/>
    </row>
    <row r="4" spans="1:57" ht="19.5" customHeight="1" x14ac:dyDescent="0.25">
      <c r="A4" s="222" t="s">
        <v>77</v>
      </c>
      <c r="B4" s="223"/>
      <c r="C4" s="223"/>
      <c r="D4" s="223"/>
      <c r="E4" s="224"/>
      <c r="F4" s="223"/>
      <c r="G4" s="223"/>
      <c r="H4" s="223"/>
      <c r="I4" s="223"/>
    </row>
    <row r="5" spans="1:57" ht="13.5" thickBot="1" x14ac:dyDescent="0.25"/>
    <row r="6" spans="1:57" s="138" customFormat="1" ht="13.5" thickBot="1" x14ac:dyDescent="0.25">
      <c r="A6" s="225"/>
      <c r="B6" s="226" t="s">
        <v>78</v>
      </c>
      <c r="C6" s="226"/>
      <c r="D6" s="227"/>
      <c r="E6" s="228" t="s">
        <v>25</v>
      </c>
      <c r="F6" s="229" t="s">
        <v>26</v>
      </c>
      <c r="G6" s="229" t="s">
        <v>27</v>
      </c>
      <c r="H6" s="229" t="s">
        <v>28</v>
      </c>
      <c r="I6" s="230" t="s">
        <v>29</v>
      </c>
    </row>
    <row r="7" spans="1:57" s="138" customFormat="1" x14ac:dyDescent="0.2">
      <c r="A7" s="333" t="str">
        <f>'S10 10-01 Pol'!B7</f>
        <v>1</v>
      </c>
      <c r="B7" s="70" t="str">
        <f>'S10 10-01 Pol'!C7</f>
        <v>Zemní práce</v>
      </c>
      <c r="D7" s="231"/>
      <c r="E7" s="334">
        <f>'S10 10-01 Pol'!BA34</f>
        <v>0</v>
      </c>
      <c r="F7" s="335">
        <f>'S10 10-01 Pol'!BB34</f>
        <v>0</v>
      </c>
      <c r="G7" s="335">
        <f>'S10 10-01 Pol'!BC34</f>
        <v>0</v>
      </c>
      <c r="H7" s="335">
        <f>'S10 10-01 Pol'!BD34</f>
        <v>0</v>
      </c>
      <c r="I7" s="336">
        <f>'S10 10-01 Pol'!BE34</f>
        <v>0</v>
      </c>
    </row>
    <row r="8" spans="1:57" s="138" customFormat="1" x14ac:dyDescent="0.2">
      <c r="A8" s="333" t="str">
        <f>'S10 10-01 Pol'!B35</f>
        <v>63</v>
      </c>
      <c r="B8" s="70" t="str">
        <f>'S10 10-01 Pol'!C35</f>
        <v>Podlahy a podlahové konstrukce</v>
      </c>
      <c r="D8" s="231"/>
      <c r="E8" s="334">
        <f>'S10 10-01 Pol'!BA41</f>
        <v>0</v>
      </c>
      <c r="F8" s="335">
        <f>'S10 10-01 Pol'!BB41</f>
        <v>0</v>
      </c>
      <c r="G8" s="335">
        <f>'S10 10-01 Pol'!BC41</f>
        <v>0</v>
      </c>
      <c r="H8" s="335">
        <f>'S10 10-01 Pol'!BD41</f>
        <v>0</v>
      </c>
      <c r="I8" s="336">
        <f>'S10 10-01 Pol'!BE41</f>
        <v>0</v>
      </c>
    </row>
    <row r="9" spans="1:57" s="138" customFormat="1" x14ac:dyDescent="0.2">
      <c r="A9" s="333" t="str">
        <f>'S10 10-01 Pol'!B42</f>
        <v>91</v>
      </c>
      <c r="B9" s="70" t="str">
        <f>'S10 10-01 Pol'!C42</f>
        <v>Doplňující práce na komunikaci</v>
      </c>
      <c r="D9" s="231"/>
      <c r="E9" s="334">
        <f>'S10 10-01 Pol'!BA54</f>
        <v>0</v>
      </c>
      <c r="F9" s="335">
        <f>'S10 10-01 Pol'!BB54</f>
        <v>0</v>
      </c>
      <c r="G9" s="335">
        <f>'S10 10-01 Pol'!BC54</f>
        <v>0</v>
      </c>
      <c r="H9" s="335">
        <f>'S10 10-01 Pol'!BD54</f>
        <v>0</v>
      </c>
      <c r="I9" s="336">
        <f>'S10 10-01 Pol'!BE54</f>
        <v>0</v>
      </c>
    </row>
    <row r="10" spans="1:57" s="138" customFormat="1" ht="13.5" thickBot="1" x14ac:dyDescent="0.25">
      <c r="A10" s="333" t="str">
        <f>'S10 10-01 Pol'!B55</f>
        <v>99</v>
      </c>
      <c r="B10" s="70" t="str">
        <f>'S10 10-01 Pol'!C55</f>
        <v>Staveništní přesun hmot</v>
      </c>
      <c r="D10" s="231"/>
      <c r="E10" s="334">
        <f>'S10 10-01 Pol'!BA57</f>
        <v>0</v>
      </c>
      <c r="F10" s="335">
        <f>'S10 10-01 Pol'!BB57</f>
        <v>0</v>
      </c>
      <c r="G10" s="335">
        <f>'S10 10-01 Pol'!BC57</f>
        <v>0</v>
      </c>
      <c r="H10" s="335">
        <f>'S10 10-01 Pol'!BD57</f>
        <v>0</v>
      </c>
      <c r="I10" s="336">
        <f>'S10 10-01 Pol'!BE57</f>
        <v>0</v>
      </c>
    </row>
    <row r="11" spans="1:57" s="14" customFormat="1" ht="13.5" thickBot="1" x14ac:dyDescent="0.25">
      <c r="A11" s="232"/>
      <c r="B11" s="233" t="s">
        <v>79</v>
      </c>
      <c r="C11" s="233"/>
      <c r="D11" s="234"/>
      <c r="E11" s="235">
        <f>SUM(E7:E10)</f>
        <v>0</v>
      </c>
      <c r="F11" s="236">
        <f>SUM(F7:F10)</f>
        <v>0</v>
      </c>
      <c r="G11" s="236">
        <f>SUM(G7:G10)</f>
        <v>0</v>
      </c>
      <c r="H11" s="236">
        <f>SUM(H7:H10)</f>
        <v>0</v>
      </c>
      <c r="I11" s="237">
        <f>SUM(I7:I10)</f>
        <v>0</v>
      </c>
    </row>
    <row r="12" spans="1:57" x14ac:dyDescent="0.2">
      <c r="A12" s="138"/>
      <c r="B12" s="138"/>
      <c r="C12" s="138"/>
      <c r="D12" s="138"/>
      <c r="E12" s="138"/>
      <c r="F12" s="138"/>
      <c r="G12" s="138"/>
      <c r="H12" s="138"/>
      <c r="I12" s="138"/>
    </row>
    <row r="13" spans="1:57" ht="19.5" customHeight="1" x14ac:dyDescent="0.25">
      <c r="A13" s="223" t="s">
        <v>80</v>
      </c>
      <c r="B13" s="223"/>
      <c r="C13" s="223"/>
      <c r="D13" s="223"/>
      <c r="E13" s="223"/>
      <c r="F13" s="223"/>
      <c r="G13" s="238"/>
      <c r="H13" s="223"/>
      <c r="I13" s="223"/>
      <c r="BA13" s="144"/>
      <c r="BB13" s="144"/>
      <c r="BC13" s="144"/>
      <c r="BD13" s="144"/>
      <c r="BE13" s="144"/>
    </row>
    <row r="14" spans="1:57" ht="13.5" thickBot="1" x14ac:dyDescent="0.25"/>
    <row r="15" spans="1:57" x14ac:dyDescent="0.2">
      <c r="A15" s="176" t="s">
        <v>81</v>
      </c>
      <c r="B15" s="177"/>
      <c r="C15" s="177"/>
      <c r="D15" s="239"/>
      <c r="E15" s="240" t="s">
        <v>82</v>
      </c>
      <c r="F15" s="241" t="s">
        <v>12</v>
      </c>
      <c r="G15" s="242" t="s">
        <v>83</v>
      </c>
      <c r="H15" s="243"/>
      <c r="I15" s="244" t="s">
        <v>82</v>
      </c>
    </row>
    <row r="16" spans="1:57" x14ac:dyDescent="0.2">
      <c r="A16" s="168" t="s">
        <v>145</v>
      </c>
      <c r="B16" s="159"/>
      <c r="C16" s="159"/>
      <c r="D16" s="245"/>
      <c r="E16" s="246"/>
      <c r="F16" s="247"/>
      <c r="G16" s="248">
        <v>0</v>
      </c>
      <c r="H16" s="249"/>
      <c r="I16" s="250">
        <f>E16+F16*G16/100</f>
        <v>0</v>
      </c>
      <c r="BA16" s="1">
        <v>0</v>
      </c>
    </row>
    <row r="17" spans="1:53" x14ac:dyDescent="0.2">
      <c r="A17" s="168" t="s">
        <v>146</v>
      </c>
      <c r="B17" s="159"/>
      <c r="C17" s="159"/>
      <c r="D17" s="245"/>
      <c r="E17" s="246"/>
      <c r="F17" s="247"/>
      <c r="G17" s="248">
        <v>0</v>
      </c>
      <c r="H17" s="249"/>
      <c r="I17" s="250">
        <f>E17+F17*G17/100</f>
        <v>0</v>
      </c>
      <c r="BA17" s="1">
        <v>0</v>
      </c>
    </row>
    <row r="18" spans="1:53" x14ac:dyDescent="0.2">
      <c r="A18" s="168" t="s">
        <v>147</v>
      </c>
      <c r="B18" s="159"/>
      <c r="C18" s="159"/>
      <c r="D18" s="245"/>
      <c r="E18" s="246"/>
      <c r="F18" s="247"/>
      <c r="G18" s="248">
        <v>0</v>
      </c>
      <c r="H18" s="249"/>
      <c r="I18" s="250">
        <f>E18+F18*G18/100</f>
        <v>0</v>
      </c>
      <c r="BA18" s="1">
        <v>0</v>
      </c>
    </row>
    <row r="19" spans="1:53" x14ac:dyDescent="0.2">
      <c r="A19" s="168" t="s">
        <v>148</v>
      </c>
      <c r="B19" s="159"/>
      <c r="C19" s="159"/>
      <c r="D19" s="245"/>
      <c r="E19" s="246"/>
      <c r="F19" s="247"/>
      <c r="G19" s="248">
        <v>0</v>
      </c>
      <c r="H19" s="249"/>
      <c r="I19" s="250">
        <f>E19+F19*G19/100</f>
        <v>0</v>
      </c>
      <c r="BA19" s="1">
        <v>0</v>
      </c>
    </row>
    <row r="20" spans="1:53" x14ac:dyDescent="0.2">
      <c r="A20" s="168" t="s">
        <v>149</v>
      </c>
      <c r="B20" s="159"/>
      <c r="C20" s="159"/>
      <c r="D20" s="245"/>
      <c r="E20" s="246"/>
      <c r="F20" s="247"/>
      <c r="G20" s="248">
        <v>0</v>
      </c>
      <c r="H20" s="249"/>
      <c r="I20" s="250">
        <f>E20+F20*G20/100</f>
        <v>0</v>
      </c>
      <c r="BA20" s="1">
        <v>1</v>
      </c>
    </row>
    <row r="21" spans="1:53" x14ac:dyDescent="0.2">
      <c r="A21" s="168" t="s">
        <v>150</v>
      </c>
      <c r="B21" s="159"/>
      <c r="C21" s="159"/>
      <c r="D21" s="245"/>
      <c r="E21" s="246"/>
      <c r="F21" s="247"/>
      <c r="G21" s="248">
        <v>0</v>
      </c>
      <c r="H21" s="249"/>
      <c r="I21" s="250">
        <f>E21+F21*G21/100</f>
        <v>0</v>
      </c>
      <c r="BA21" s="1">
        <v>1</v>
      </c>
    </row>
    <row r="22" spans="1:53" x14ac:dyDescent="0.2">
      <c r="A22" s="168" t="s">
        <v>151</v>
      </c>
      <c r="B22" s="159"/>
      <c r="C22" s="159"/>
      <c r="D22" s="245"/>
      <c r="E22" s="246"/>
      <c r="F22" s="247"/>
      <c r="G22" s="248">
        <v>0</v>
      </c>
      <c r="H22" s="249"/>
      <c r="I22" s="250">
        <f>E22+F22*G22/100</f>
        <v>0</v>
      </c>
      <c r="BA22" s="1">
        <v>2</v>
      </c>
    </row>
    <row r="23" spans="1:53" x14ac:dyDescent="0.2">
      <c r="A23" s="168" t="s">
        <v>152</v>
      </c>
      <c r="B23" s="159"/>
      <c r="C23" s="159"/>
      <c r="D23" s="245"/>
      <c r="E23" s="246"/>
      <c r="F23" s="247"/>
      <c r="G23" s="248">
        <v>0</v>
      </c>
      <c r="H23" s="249"/>
      <c r="I23" s="250">
        <f>E23+F23*G23/100</f>
        <v>0</v>
      </c>
      <c r="BA23" s="1">
        <v>2</v>
      </c>
    </row>
    <row r="24" spans="1:53" ht="13.5" thickBot="1" x14ac:dyDescent="0.25">
      <c r="A24" s="251"/>
      <c r="B24" s="252" t="s">
        <v>84</v>
      </c>
      <c r="C24" s="253"/>
      <c r="D24" s="254"/>
      <c r="E24" s="255"/>
      <c r="F24" s="256"/>
      <c r="G24" s="256"/>
      <c r="H24" s="257">
        <f>SUM(I16:I23)</f>
        <v>0</v>
      </c>
      <c r="I24" s="258"/>
    </row>
    <row r="26" spans="1:53" x14ac:dyDescent="0.2">
      <c r="B26" s="14"/>
      <c r="F26" s="259"/>
      <c r="G26" s="260"/>
      <c r="H26" s="260"/>
      <c r="I26" s="54"/>
    </row>
    <row r="27" spans="1:53" x14ac:dyDescent="0.2">
      <c r="F27" s="259"/>
      <c r="G27" s="260"/>
      <c r="H27" s="260"/>
      <c r="I27" s="54"/>
    </row>
    <row r="28" spans="1:53" x14ac:dyDescent="0.2">
      <c r="F28" s="259"/>
      <c r="G28" s="260"/>
      <c r="H28" s="260"/>
      <c r="I28" s="54"/>
    </row>
    <row r="29" spans="1:53" x14ac:dyDescent="0.2">
      <c r="F29" s="259"/>
      <c r="G29" s="260"/>
      <c r="H29" s="260"/>
      <c r="I29" s="54"/>
    </row>
    <row r="30" spans="1:53" x14ac:dyDescent="0.2">
      <c r="F30" s="259"/>
      <c r="G30" s="260"/>
      <c r="H30" s="260"/>
      <c r="I30" s="54"/>
    </row>
    <row r="31" spans="1:53" x14ac:dyDescent="0.2">
      <c r="F31" s="259"/>
      <c r="G31" s="260"/>
      <c r="H31" s="260"/>
      <c r="I31" s="54"/>
    </row>
    <row r="32" spans="1:53" x14ac:dyDescent="0.2">
      <c r="F32" s="259"/>
      <c r="G32" s="260"/>
      <c r="H32" s="260"/>
      <c r="I32" s="54"/>
    </row>
    <row r="33" spans="6:9" x14ac:dyDescent="0.2">
      <c r="F33" s="259"/>
      <c r="G33" s="260"/>
      <c r="H33" s="260"/>
      <c r="I33" s="54"/>
    </row>
    <row r="34" spans="6:9" x14ac:dyDescent="0.2">
      <c r="F34" s="259"/>
      <c r="G34" s="260"/>
      <c r="H34" s="260"/>
      <c r="I34" s="54"/>
    </row>
    <row r="35" spans="6:9" x14ac:dyDescent="0.2">
      <c r="F35" s="259"/>
      <c r="G35" s="260"/>
      <c r="H35" s="260"/>
      <c r="I35" s="54"/>
    </row>
    <row r="36" spans="6:9" x14ac:dyDescent="0.2">
      <c r="F36" s="259"/>
      <c r="G36" s="260"/>
      <c r="H36" s="260"/>
      <c r="I36" s="54"/>
    </row>
    <row r="37" spans="6:9" x14ac:dyDescent="0.2">
      <c r="F37" s="259"/>
      <c r="G37" s="260"/>
      <c r="H37" s="260"/>
      <c r="I37" s="54"/>
    </row>
    <row r="38" spans="6:9" x14ac:dyDescent="0.2">
      <c r="F38" s="259"/>
      <c r="G38" s="260"/>
      <c r="H38" s="260"/>
      <c r="I38" s="54"/>
    </row>
    <row r="39" spans="6:9" x14ac:dyDescent="0.2">
      <c r="F39" s="259"/>
      <c r="G39" s="260"/>
      <c r="H39" s="260"/>
      <c r="I39" s="54"/>
    </row>
    <row r="40" spans="6:9" x14ac:dyDescent="0.2">
      <c r="F40" s="259"/>
      <c r="G40" s="260"/>
      <c r="H40" s="260"/>
      <c r="I40" s="54"/>
    </row>
    <row r="41" spans="6:9" x14ac:dyDescent="0.2">
      <c r="F41" s="259"/>
      <c r="G41" s="260"/>
      <c r="H41" s="260"/>
      <c r="I41" s="54"/>
    </row>
    <row r="42" spans="6:9" x14ac:dyDescent="0.2">
      <c r="F42" s="259"/>
      <c r="G42" s="260"/>
      <c r="H42" s="260"/>
      <c r="I42" s="54"/>
    </row>
    <row r="43" spans="6:9" x14ac:dyDescent="0.2">
      <c r="F43" s="259"/>
      <c r="G43" s="260"/>
      <c r="H43" s="260"/>
      <c r="I43" s="54"/>
    </row>
    <row r="44" spans="6:9" x14ac:dyDescent="0.2">
      <c r="F44" s="259"/>
      <c r="G44" s="260"/>
      <c r="H44" s="260"/>
      <c r="I44" s="54"/>
    </row>
    <row r="45" spans="6:9" x14ac:dyDescent="0.2">
      <c r="F45" s="259"/>
      <c r="G45" s="260"/>
      <c r="H45" s="260"/>
      <c r="I45" s="54"/>
    </row>
    <row r="46" spans="6:9" x14ac:dyDescent="0.2">
      <c r="F46" s="259"/>
      <c r="G46" s="260"/>
      <c r="H46" s="260"/>
      <c r="I46" s="54"/>
    </row>
    <row r="47" spans="6:9" x14ac:dyDescent="0.2">
      <c r="F47" s="259"/>
      <c r="G47" s="260"/>
      <c r="H47" s="260"/>
      <c r="I47" s="54"/>
    </row>
    <row r="48" spans="6:9" x14ac:dyDescent="0.2">
      <c r="F48" s="259"/>
      <c r="G48" s="260"/>
      <c r="H48" s="260"/>
      <c r="I48" s="54"/>
    </row>
    <row r="49" spans="6:9" x14ac:dyDescent="0.2">
      <c r="F49" s="259"/>
      <c r="G49" s="260"/>
      <c r="H49" s="260"/>
      <c r="I49" s="54"/>
    </row>
    <row r="50" spans="6:9" x14ac:dyDescent="0.2">
      <c r="F50" s="259"/>
      <c r="G50" s="260"/>
      <c r="H50" s="260"/>
      <c r="I50" s="54"/>
    </row>
    <row r="51" spans="6:9" x14ac:dyDescent="0.2">
      <c r="F51" s="259"/>
      <c r="G51" s="260"/>
      <c r="H51" s="260"/>
      <c r="I51" s="54"/>
    </row>
    <row r="52" spans="6:9" x14ac:dyDescent="0.2">
      <c r="F52" s="259"/>
      <c r="G52" s="260"/>
      <c r="H52" s="260"/>
      <c r="I52" s="54"/>
    </row>
    <row r="53" spans="6:9" x14ac:dyDescent="0.2">
      <c r="F53" s="259"/>
      <c r="G53" s="260"/>
      <c r="H53" s="260"/>
      <c r="I53" s="54"/>
    </row>
    <row r="54" spans="6:9" x14ac:dyDescent="0.2">
      <c r="F54" s="259"/>
      <c r="G54" s="260"/>
      <c r="H54" s="260"/>
      <c r="I54" s="54"/>
    </row>
    <row r="55" spans="6:9" x14ac:dyDescent="0.2">
      <c r="F55" s="259"/>
      <c r="G55" s="260"/>
      <c r="H55" s="260"/>
      <c r="I55" s="54"/>
    </row>
    <row r="56" spans="6:9" x14ac:dyDescent="0.2">
      <c r="F56" s="259"/>
      <c r="G56" s="260"/>
      <c r="H56" s="260"/>
      <c r="I56" s="54"/>
    </row>
    <row r="57" spans="6:9" x14ac:dyDescent="0.2">
      <c r="F57" s="259"/>
      <c r="G57" s="260"/>
      <c r="H57" s="260"/>
      <c r="I57" s="54"/>
    </row>
    <row r="58" spans="6:9" x14ac:dyDescent="0.2">
      <c r="F58" s="259"/>
      <c r="G58" s="260"/>
      <c r="H58" s="260"/>
      <c r="I58" s="54"/>
    </row>
    <row r="59" spans="6:9" x14ac:dyDescent="0.2">
      <c r="F59" s="259"/>
      <c r="G59" s="260"/>
      <c r="H59" s="260"/>
      <c r="I59" s="54"/>
    </row>
    <row r="60" spans="6:9" x14ac:dyDescent="0.2">
      <c r="F60" s="259"/>
      <c r="G60" s="260"/>
      <c r="H60" s="260"/>
      <c r="I60" s="54"/>
    </row>
    <row r="61" spans="6:9" x14ac:dyDescent="0.2">
      <c r="F61" s="259"/>
      <c r="G61" s="260"/>
      <c r="H61" s="260"/>
      <c r="I61" s="54"/>
    </row>
    <row r="62" spans="6:9" x14ac:dyDescent="0.2">
      <c r="F62" s="259"/>
      <c r="G62" s="260"/>
      <c r="H62" s="260"/>
      <c r="I62" s="54"/>
    </row>
    <row r="63" spans="6:9" x14ac:dyDescent="0.2">
      <c r="F63" s="259"/>
      <c r="G63" s="260"/>
      <c r="H63" s="260"/>
      <c r="I63" s="54"/>
    </row>
    <row r="64" spans="6:9" x14ac:dyDescent="0.2">
      <c r="F64" s="259"/>
      <c r="G64" s="260"/>
      <c r="H64" s="260"/>
      <c r="I64" s="54"/>
    </row>
    <row r="65" spans="6:9" x14ac:dyDescent="0.2">
      <c r="F65" s="259"/>
      <c r="G65" s="260"/>
      <c r="H65" s="260"/>
      <c r="I65" s="54"/>
    </row>
    <row r="66" spans="6:9" x14ac:dyDescent="0.2">
      <c r="F66" s="259"/>
      <c r="G66" s="260"/>
      <c r="H66" s="260"/>
      <c r="I66" s="54"/>
    </row>
    <row r="67" spans="6:9" x14ac:dyDescent="0.2">
      <c r="F67" s="259"/>
      <c r="G67" s="260"/>
      <c r="H67" s="260"/>
      <c r="I67" s="54"/>
    </row>
    <row r="68" spans="6:9" x14ac:dyDescent="0.2">
      <c r="F68" s="259"/>
      <c r="G68" s="260"/>
      <c r="H68" s="260"/>
      <c r="I68" s="54"/>
    </row>
    <row r="69" spans="6:9" x14ac:dyDescent="0.2">
      <c r="F69" s="259"/>
      <c r="G69" s="260"/>
      <c r="H69" s="260"/>
      <c r="I69" s="54"/>
    </row>
    <row r="70" spans="6:9" x14ac:dyDescent="0.2">
      <c r="F70" s="259"/>
      <c r="G70" s="260"/>
      <c r="H70" s="260"/>
      <c r="I70" s="54"/>
    </row>
    <row r="71" spans="6:9" x14ac:dyDescent="0.2">
      <c r="F71" s="259"/>
      <c r="G71" s="260"/>
      <c r="H71" s="260"/>
      <c r="I71" s="54"/>
    </row>
    <row r="72" spans="6:9" x14ac:dyDescent="0.2">
      <c r="F72" s="259"/>
      <c r="G72" s="260"/>
      <c r="H72" s="260"/>
      <c r="I72" s="54"/>
    </row>
    <row r="73" spans="6:9" x14ac:dyDescent="0.2">
      <c r="F73" s="259"/>
      <c r="G73" s="260"/>
      <c r="H73" s="260"/>
      <c r="I73" s="54"/>
    </row>
    <row r="74" spans="6:9" x14ac:dyDescent="0.2">
      <c r="F74" s="259"/>
      <c r="G74" s="260"/>
      <c r="H74" s="260"/>
      <c r="I74" s="54"/>
    </row>
    <row r="75" spans="6:9" x14ac:dyDescent="0.2">
      <c r="F75" s="259"/>
      <c r="G75" s="260"/>
      <c r="H75" s="260"/>
      <c r="I75" s="54"/>
    </row>
  </sheetData>
  <mergeCells count="4">
    <mergeCell ref="A1:B1"/>
    <mergeCell ref="A2:B2"/>
    <mergeCell ref="G2:I2"/>
    <mergeCell ref="H24:I24"/>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139</vt:i4>
      </vt:variant>
      <vt:variant>
        <vt:lpstr>Pojmenované oblasti</vt:lpstr>
      </vt:variant>
      <vt:variant>
        <vt:i4>252</vt:i4>
      </vt:variant>
    </vt:vector>
  </HeadingPairs>
  <TitlesOfParts>
    <vt:vector size="391" baseType="lpstr">
      <vt:lpstr>Stavba</vt:lpstr>
      <vt:lpstr>00 1 KL</vt:lpstr>
      <vt:lpstr>00 1 Rek</vt:lpstr>
      <vt:lpstr>00 1 Pol</vt:lpstr>
      <vt:lpstr>00 2 KL</vt:lpstr>
      <vt:lpstr>00 2 Rek</vt:lpstr>
      <vt:lpstr>00 2 Pol</vt:lpstr>
      <vt:lpstr>I0 1 01-01 KL</vt:lpstr>
      <vt:lpstr>I0 1 01-01 Rek</vt:lpstr>
      <vt:lpstr>I0 1 01-01 Pol</vt:lpstr>
      <vt:lpstr>I0 2 02-01 KL</vt:lpstr>
      <vt:lpstr>I0 2 02-01 Rek</vt:lpstr>
      <vt:lpstr>I0 2 02-01 Pol</vt:lpstr>
      <vt:lpstr>I0 3 03-01 KL</vt:lpstr>
      <vt:lpstr>I0 3 03-01 Rek</vt:lpstr>
      <vt:lpstr>I0 3 03-01 Pol</vt:lpstr>
      <vt:lpstr>I0 3 03-02 KL</vt:lpstr>
      <vt:lpstr>I0 3 03-02 Rek</vt:lpstr>
      <vt:lpstr>I0 3 03-02 Pol</vt:lpstr>
      <vt:lpstr>I0 4 04-01 KL</vt:lpstr>
      <vt:lpstr>I0 4 04-01 Rek</vt:lpstr>
      <vt:lpstr>I0 4 04-01 Pol</vt:lpstr>
      <vt:lpstr>I0 5 05-01 KL</vt:lpstr>
      <vt:lpstr>I0 5 05-01 Rek</vt:lpstr>
      <vt:lpstr>I0 5 05-01 Pol</vt:lpstr>
      <vt:lpstr>S01 01-01 KL</vt:lpstr>
      <vt:lpstr>S01 01-01 Rek</vt:lpstr>
      <vt:lpstr>S01 01-01 Pol</vt:lpstr>
      <vt:lpstr>S01 01-02 KL</vt:lpstr>
      <vt:lpstr>S01 01-02 Rek</vt:lpstr>
      <vt:lpstr>S01 01-02 Pol</vt:lpstr>
      <vt:lpstr>S01 01-03 KL</vt:lpstr>
      <vt:lpstr>S01 01-03 Rek</vt:lpstr>
      <vt:lpstr>S01 01-03 Pol</vt:lpstr>
      <vt:lpstr>S01 01-04 KL</vt:lpstr>
      <vt:lpstr>S01 01-04 Rek</vt:lpstr>
      <vt:lpstr>S01 01-04 Pol</vt:lpstr>
      <vt:lpstr>S02 02-01 KL</vt:lpstr>
      <vt:lpstr>S02 02-01 Rek</vt:lpstr>
      <vt:lpstr>S02 02-01 Pol</vt:lpstr>
      <vt:lpstr>S02 02-02 KL</vt:lpstr>
      <vt:lpstr>S02 02-02 Rek</vt:lpstr>
      <vt:lpstr>S02 02-02 Pol</vt:lpstr>
      <vt:lpstr>S03 03-01 KL</vt:lpstr>
      <vt:lpstr>S03 03-01 Rek</vt:lpstr>
      <vt:lpstr>S03 03-01 Pol</vt:lpstr>
      <vt:lpstr>S03 03-02 KL</vt:lpstr>
      <vt:lpstr>S03 03-02 Rek</vt:lpstr>
      <vt:lpstr>S03 03-02 Pol</vt:lpstr>
      <vt:lpstr>S03 03-03 KL</vt:lpstr>
      <vt:lpstr>S03 03-03 Rek</vt:lpstr>
      <vt:lpstr>S03 03-03 Pol</vt:lpstr>
      <vt:lpstr>S04 04-01 KL</vt:lpstr>
      <vt:lpstr>S04 04-01 Rek</vt:lpstr>
      <vt:lpstr>S04 04-01 Pol</vt:lpstr>
      <vt:lpstr>S04 04-02 KL</vt:lpstr>
      <vt:lpstr>S04 04-02 Rek</vt:lpstr>
      <vt:lpstr>S04 04-02 Pol</vt:lpstr>
      <vt:lpstr>S05 05-01 KL</vt:lpstr>
      <vt:lpstr>S05 05-01 Rek</vt:lpstr>
      <vt:lpstr>S05 05-01 Pol</vt:lpstr>
      <vt:lpstr>S05 05-02 KL</vt:lpstr>
      <vt:lpstr>S05 05-02 Rek</vt:lpstr>
      <vt:lpstr>S05 05-02 Pol</vt:lpstr>
      <vt:lpstr>S05 05-03 KL</vt:lpstr>
      <vt:lpstr>S05 05-03 Rek</vt:lpstr>
      <vt:lpstr>S05 05-03 Pol</vt:lpstr>
      <vt:lpstr>S05 05-04 KL</vt:lpstr>
      <vt:lpstr>S05 05-04 Rek</vt:lpstr>
      <vt:lpstr>S05 05-04 Pol</vt:lpstr>
      <vt:lpstr>S06 06-01 KL</vt:lpstr>
      <vt:lpstr>S06 06-01 Rek</vt:lpstr>
      <vt:lpstr>S06 06-01 Pol</vt:lpstr>
      <vt:lpstr>S06 06-02 KL</vt:lpstr>
      <vt:lpstr>S06 06-02 Rek</vt:lpstr>
      <vt:lpstr>S06 06-02 Pol</vt:lpstr>
      <vt:lpstr>S06 06-03 KL</vt:lpstr>
      <vt:lpstr>S06 06-03 Rek</vt:lpstr>
      <vt:lpstr>S06 06-03 Pol</vt:lpstr>
      <vt:lpstr>S06 06-04 KL</vt:lpstr>
      <vt:lpstr>S06 06-04 Rek</vt:lpstr>
      <vt:lpstr>S06 06-04 Pol</vt:lpstr>
      <vt:lpstr>S06 06-05 KL</vt:lpstr>
      <vt:lpstr>S06 06-05 Rek</vt:lpstr>
      <vt:lpstr>S06 06-05 Pol</vt:lpstr>
      <vt:lpstr>S07 07-01 KL</vt:lpstr>
      <vt:lpstr>S07 07-01 Rek</vt:lpstr>
      <vt:lpstr>S07 07-01 Pol</vt:lpstr>
      <vt:lpstr>S08 08-01 KL</vt:lpstr>
      <vt:lpstr>S08 08-01 Rek</vt:lpstr>
      <vt:lpstr>S08 08-01 Pol</vt:lpstr>
      <vt:lpstr>S09 09-01 KL</vt:lpstr>
      <vt:lpstr>S09 09-01 Rek</vt:lpstr>
      <vt:lpstr>S09 09-01 Pol</vt:lpstr>
      <vt:lpstr>S09 09-02 KL</vt:lpstr>
      <vt:lpstr>S09 09-02 Rek</vt:lpstr>
      <vt:lpstr>S09 09-02 Pol</vt:lpstr>
      <vt:lpstr>S10 10-01 KL</vt:lpstr>
      <vt:lpstr>S10 10-01 Rek</vt:lpstr>
      <vt:lpstr>S10 10-01 Pol</vt:lpstr>
      <vt:lpstr>Z01 01-01 KL</vt:lpstr>
      <vt:lpstr>Z01 01-01 Rek</vt:lpstr>
      <vt:lpstr>Z01 01-01 Pol</vt:lpstr>
      <vt:lpstr>Z01 01-02 KL</vt:lpstr>
      <vt:lpstr>Z01 01-02 Rek</vt:lpstr>
      <vt:lpstr>Z01 01-02 Pol</vt:lpstr>
      <vt:lpstr>Z01 01-03 KL</vt:lpstr>
      <vt:lpstr>Z01 01-03 Rek</vt:lpstr>
      <vt:lpstr>Z01 01-03 Pol</vt:lpstr>
      <vt:lpstr>Z01 01-04 KL</vt:lpstr>
      <vt:lpstr>Z01 01-04 Rek</vt:lpstr>
      <vt:lpstr>Z01 01-04 Pol</vt:lpstr>
      <vt:lpstr>Z01 01-05 KL</vt:lpstr>
      <vt:lpstr>Z01 01-05 Rek</vt:lpstr>
      <vt:lpstr>Z01 01-05 Pol</vt:lpstr>
      <vt:lpstr>Z01 01-06 KL</vt:lpstr>
      <vt:lpstr>Z01 01-06 Rek</vt:lpstr>
      <vt:lpstr>Z01 01-06 Pol</vt:lpstr>
      <vt:lpstr>Z01 01-07 KL</vt:lpstr>
      <vt:lpstr>Z01 01-07 Rek</vt:lpstr>
      <vt:lpstr>Z01 01-07 Pol</vt:lpstr>
      <vt:lpstr>Z01 01-08 KL</vt:lpstr>
      <vt:lpstr>Z01 01-08 Rek</vt:lpstr>
      <vt:lpstr>Z01 01-08 Pol</vt:lpstr>
      <vt:lpstr>Z01 01-09 KL</vt:lpstr>
      <vt:lpstr>Z01 01-09 Rek</vt:lpstr>
      <vt:lpstr>Z01 01-09 Pol</vt:lpstr>
      <vt:lpstr>Z01 01-10 KL</vt:lpstr>
      <vt:lpstr>Z01 01-10 Rek</vt:lpstr>
      <vt:lpstr>Z01 01-10 Pol</vt:lpstr>
      <vt:lpstr>Z01 01-11 KL</vt:lpstr>
      <vt:lpstr>Z01 01-11 Rek</vt:lpstr>
      <vt:lpstr>Z01 01-11 Pol</vt:lpstr>
      <vt:lpstr>Z02 02-01 KL</vt:lpstr>
      <vt:lpstr>Z02 02-01 Rek</vt:lpstr>
      <vt:lpstr>Z02 02-01 Pol</vt:lpstr>
      <vt:lpstr>Z02 02-02 KL</vt:lpstr>
      <vt:lpstr>Z02 02-02 Rek</vt:lpstr>
      <vt:lpstr>Z02 02-02 Pol</vt:lpstr>
      <vt:lpstr>Stavba!CelkemObjekty</vt:lpstr>
      <vt:lpstr>Stavba!CisloStavby</vt:lpstr>
      <vt:lpstr>Stavba!dadresa</vt:lpstr>
      <vt:lpstr>Stavba!DIČ</vt:lpstr>
      <vt:lpstr>Stavba!dmisto</vt:lpstr>
      <vt:lpstr>Stavba!dpsc</vt:lpstr>
      <vt:lpstr>Stavba!IČO</vt:lpstr>
      <vt:lpstr>Stavba!NazevObjektu</vt:lpstr>
      <vt:lpstr>Stavba!NazevStavby</vt:lpstr>
      <vt:lpstr>'00 1 Pol'!Názvy_tisku</vt:lpstr>
      <vt:lpstr>'00 1 Rek'!Názvy_tisku</vt:lpstr>
      <vt:lpstr>'00 2 Pol'!Názvy_tisku</vt:lpstr>
      <vt:lpstr>'00 2 Rek'!Názvy_tisku</vt:lpstr>
      <vt:lpstr>'I0 1 01-01 Pol'!Názvy_tisku</vt:lpstr>
      <vt:lpstr>'I0 1 01-01 Rek'!Názvy_tisku</vt:lpstr>
      <vt:lpstr>'I0 2 02-01 Pol'!Názvy_tisku</vt:lpstr>
      <vt:lpstr>'I0 2 02-01 Rek'!Názvy_tisku</vt:lpstr>
      <vt:lpstr>'I0 3 03-01 Pol'!Názvy_tisku</vt:lpstr>
      <vt:lpstr>'I0 3 03-01 Rek'!Názvy_tisku</vt:lpstr>
      <vt:lpstr>'I0 3 03-02 Pol'!Názvy_tisku</vt:lpstr>
      <vt:lpstr>'I0 3 03-02 Rek'!Názvy_tisku</vt:lpstr>
      <vt:lpstr>'I0 4 04-01 Pol'!Názvy_tisku</vt:lpstr>
      <vt:lpstr>'I0 4 04-01 Rek'!Názvy_tisku</vt:lpstr>
      <vt:lpstr>'I0 5 05-01 Pol'!Názvy_tisku</vt:lpstr>
      <vt:lpstr>'I0 5 05-01 Rek'!Názvy_tisku</vt:lpstr>
      <vt:lpstr>'S01 01-01 Pol'!Názvy_tisku</vt:lpstr>
      <vt:lpstr>'S01 01-01 Rek'!Názvy_tisku</vt:lpstr>
      <vt:lpstr>'S01 01-02 Pol'!Názvy_tisku</vt:lpstr>
      <vt:lpstr>'S01 01-02 Rek'!Názvy_tisku</vt:lpstr>
      <vt:lpstr>'S01 01-03 Pol'!Názvy_tisku</vt:lpstr>
      <vt:lpstr>'S01 01-03 Rek'!Názvy_tisku</vt:lpstr>
      <vt:lpstr>'S01 01-04 Pol'!Názvy_tisku</vt:lpstr>
      <vt:lpstr>'S01 01-04 Rek'!Názvy_tisku</vt:lpstr>
      <vt:lpstr>'S02 02-01 Pol'!Názvy_tisku</vt:lpstr>
      <vt:lpstr>'S02 02-01 Rek'!Názvy_tisku</vt:lpstr>
      <vt:lpstr>'S02 02-02 Pol'!Názvy_tisku</vt:lpstr>
      <vt:lpstr>'S02 02-02 Rek'!Názvy_tisku</vt:lpstr>
      <vt:lpstr>'S03 03-01 Pol'!Názvy_tisku</vt:lpstr>
      <vt:lpstr>'S03 03-01 Rek'!Názvy_tisku</vt:lpstr>
      <vt:lpstr>'S03 03-02 Pol'!Názvy_tisku</vt:lpstr>
      <vt:lpstr>'S03 03-02 Rek'!Názvy_tisku</vt:lpstr>
      <vt:lpstr>'S03 03-03 Pol'!Názvy_tisku</vt:lpstr>
      <vt:lpstr>'S03 03-03 Rek'!Názvy_tisku</vt:lpstr>
      <vt:lpstr>'S04 04-01 Pol'!Názvy_tisku</vt:lpstr>
      <vt:lpstr>'S04 04-01 Rek'!Názvy_tisku</vt:lpstr>
      <vt:lpstr>'S04 04-02 Pol'!Názvy_tisku</vt:lpstr>
      <vt:lpstr>'S04 04-02 Rek'!Názvy_tisku</vt:lpstr>
      <vt:lpstr>'S05 05-01 Pol'!Názvy_tisku</vt:lpstr>
      <vt:lpstr>'S05 05-01 Rek'!Názvy_tisku</vt:lpstr>
      <vt:lpstr>'S05 05-02 Pol'!Názvy_tisku</vt:lpstr>
      <vt:lpstr>'S05 05-02 Rek'!Názvy_tisku</vt:lpstr>
      <vt:lpstr>'S05 05-03 Pol'!Názvy_tisku</vt:lpstr>
      <vt:lpstr>'S05 05-03 Rek'!Názvy_tisku</vt:lpstr>
      <vt:lpstr>'S05 05-04 Pol'!Názvy_tisku</vt:lpstr>
      <vt:lpstr>'S05 05-04 Rek'!Názvy_tisku</vt:lpstr>
      <vt:lpstr>'S06 06-01 Pol'!Názvy_tisku</vt:lpstr>
      <vt:lpstr>'S06 06-01 Rek'!Názvy_tisku</vt:lpstr>
      <vt:lpstr>'S06 06-02 Pol'!Názvy_tisku</vt:lpstr>
      <vt:lpstr>'S06 06-02 Rek'!Názvy_tisku</vt:lpstr>
      <vt:lpstr>'S06 06-03 Pol'!Názvy_tisku</vt:lpstr>
      <vt:lpstr>'S06 06-03 Rek'!Názvy_tisku</vt:lpstr>
      <vt:lpstr>'S06 06-04 Pol'!Názvy_tisku</vt:lpstr>
      <vt:lpstr>'S06 06-04 Rek'!Názvy_tisku</vt:lpstr>
      <vt:lpstr>'S06 06-05 Pol'!Názvy_tisku</vt:lpstr>
      <vt:lpstr>'S06 06-05 Rek'!Názvy_tisku</vt:lpstr>
      <vt:lpstr>'S07 07-01 Pol'!Názvy_tisku</vt:lpstr>
      <vt:lpstr>'S07 07-01 Rek'!Názvy_tisku</vt:lpstr>
      <vt:lpstr>'S08 08-01 Pol'!Názvy_tisku</vt:lpstr>
      <vt:lpstr>'S08 08-01 Rek'!Názvy_tisku</vt:lpstr>
      <vt:lpstr>'S09 09-01 Pol'!Názvy_tisku</vt:lpstr>
      <vt:lpstr>'S09 09-01 Rek'!Názvy_tisku</vt:lpstr>
      <vt:lpstr>'S09 09-02 Pol'!Názvy_tisku</vt:lpstr>
      <vt:lpstr>'S09 09-02 Rek'!Názvy_tisku</vt:lpstr>
      <vt:lpstr>'S10 10-01 Pol'!Názvy_tisku</vt:lpstr>
      <vt:lpstr>'S10 10-01 Rek'!Názvy_tisku</vt:lpstr>
      <vt:lpstr>'Z01 01-01 Pol'!Názvy_tisku</vt:lpstr>
      <vt:lpstr>'Z01 01-01 Rek'!Názvy_tisku</vt:lpstr>
      <vt:lpstr>'Z01 01-02 Pol'!Názvy_tisku</vt:lpstr>
      <vt:lpstr>'Z01 01-02 Rek'!Názvy_tisku</vt:lpstr>
      <vt:lpstr>'Z01 01-03 Pol'!Názvy_tisku</vt:lpstr>
      <vt:lpstr>'Z01 01-03 Rek'!Názvy_tisku</vt:lpstr>
      <vt:lpstr>'Z01 01-04 Pol'!Názvy_tisku</vt:lpstr>
      <vt:lpstr>'Z01 01-04 Rek'!Názvy_tisku</vt:lpstr>
      <vt:lpstr>'Z01 01-05 Pol'!Názvy_tisku</vt:lpstr>
      <vt:lpstr>'Z01 01-05 Rek'!Názvy_tisku</vt:lpstr>
      <vt:lpstr>'Z01 01-06 Pol'!Názvy_tisku</vt:lpstr>
      <vt:lpstr>'Z01 01-06 Rek'!Názvy_tisku</vt:lpstr>
      <vt:lpstr>'Z01 01-07 Pol'!Názvy_tisku</vt:lpstr>
      <vt:lpstr>'Z01 01-07 Rek'!Názvy_tisku</vt:lpstr>
      <vt:lpstr>'Z01 01-08 Pol'!Názvy_tisku</vt:lpstr>
      <vt:lpstr>'Z01 01-08 Rek'!Názvy_tisku</vt:lpstr>
      <vt:lpstr>'Z01 01-09 Pol'!Názvy_tisku</vt:lpstr>
      <vt:lpstr>'Z01 01-09 Rek'!Názvy_tisku</vt:lpstr>
      <vt:lpstr>'Z01 01-10 Pol'!Názvy_tisku</vt:lpstr>
      <vt:lpstr>'Z01 01-10 Rek'!Názvy_tisku</vt:lpstr>
      <vt:lpstr>'Z01 01-11 Pol'!Názvy_tisku</vt:lpstr>
      <vt:lpstr>'Z01 01-11 Rek'!Názvy_tisku</vt:lpstr>
      <vt:lpstr>'Z02 02-01 Pol'!Názvy_tisku</vt:lpstr>
      <vt:lpstr>'Z02 02-01 Rek'!Názvy_tisku</vt:lpstr>
      <vt:lpstr>'Z02 02-02 Pol'!Názvy_tisku</vt:lpstr>
      <vt:lpstr>'Z02 02-02 Rek'!Názvy_tisku</vt:lpstr>
      <vt:lpstr>Stavba!Objednatel</vt:lpstr>
      <vt:lpstr>Stavba!Objekt</vt:lpstr>
      <vt:lpstr>'00 1 KL'!Oblast_tisku</vt:lpstr>
      <vt:lpstr>'00 1 Pol'!Oblast_tisku</vt:lpstr>
      <vt:lpstr>'00 1 Rek'!Oblast_tisku</vt:lpstr>
      <vt:lpstr>'00 2 KL'!Oblast_tisku</vt:lpstr>
      <vt:lpstr>'00 2 Pol'!Oblast_tisku</vt:lpstr>
      <vt:lpstr>'00 2 Rek'!Oblast_tisku</vt:lpstr>
      <vt:lpstr>'I0 1 01-01 KL'!Oblast_tisku</vt:lpstr>
      <vt:lpstr>'I0 1 01-01 Pol'!Oblast_tisku</vt:lpstr>
      <vt:lpstr>'I0 1 01-01 Rek'!Oblast_tisku</vt:lpstr>
      <vt:lpstr>'I0 2 02-01 KL'!Oblast_tisku</vt:lpstr>
      <vt:lpstr>'I0 2 02-01 Pol'!Oblast_tisku</vt:lpstr>
      <vt:lpstr>'I0 2 02-01 Rek'!Oblast_tisku</vt:lpstr>
      <vt:lpstr>'I0 3 03-01 KL'!Oblast_tisku</vt:lpstr>
      <vt:lpstr>'I0 3 03-01 Pol'!Oblast_tisku</vt:lpstr>
      <vt:lpstr>'I0 3 03-01 Rek'!Oblast_tisku</vt:lpstr>
      <vt:lpstr>'I0 3 03-02 KL'!Oblast_tisku</vt:lpstr>
      <vt:lpstr>'I0 3 03-02 Pol'!Oblast_tisku</vt:lpstr>
      <vt:lpstr>'I0 3 03-02 Rek'!Oblast_tisku</vt:lpstr>
      <vt:lpstr>'I0 4 04-01 KL'!Oblast_tisku</vt:lpstr>
      <vt:lpstr>'I0 4 04-01 Pol'!Oblast_tisku</vt:lpstr>
      <vt:lpstr>'I0 4 04-01 Rek'!Oblast_tisku</vt:lpstr>
      <vt:lpstr>'I0 5 05-01 KL'!Oblast_tisku</vt:lpstr>
      <vt:lpstr>'I0 5 05-01 Pol'!Oblast_tisku</vt:lpstr>
      <vt:lpstr>'I0 5 05-01 Rek'!Oblast_tisku</vt:lpstr>
      <vt:lpstr>'S01 01-01 KL'!Oblast_tisku</vt:lpstr>
      <vt:lpstr>'S01 01-01 Pol'!Oblast_tisku</vt:lpstr>
      <vt:lpstr>'S01 01-01 Rek'!Oblast_tisku</vt:lpstr>
      <vt:lpstr>'S01 01-02 KL'!Oblast_tisku</vt:lpstr>
      <vt:lpstr>'S01 01-02 Pol'!Oblast_tisku</vt:lpstr>
      <vt:lpstr>'S01 01-02 Rek'!Oblast_tisku</vt:lpstr>
      <vt:lpstr>'S01 01-03 KL'!Oblast_tisku</vt:lpstr>
      <vt:lpstr>'S01 01-03 Pol'!Oblast_tisku</vt:lpstr>
      <vt:lpstr>'S01 01-03 Rek'!Oblast_tisku</vt:lpstr>
      <vt:lpstr>'S01 01-04 KL'!Oblast_tisku</vt:lpstr>
      <vt:lpstr>'S01 01-04 Pol'!Oblast_tisku</vt:lpstr>
      <vt:lpstr>'S01 01-04 Rek'!Oblast_tisku</vt:lpstr>
      <vt:lpstr>'S02 02-01 KL'!Oblast_tisku</vt:lpstr>
      <vt:lpstr>'S02 02-01 Pol'!Oblast_tisku</vt:lpstr>
      <vt:lpstr>'S02 02-01 Rek'!Oblast_tisku</vt:lpstr>
      <vt:lpstr>'S02 02-02 KL'!Oblast_tisku</vt:lpstr>
      <vt:lpstr>'S02 02-02 Pol'!Oblast_tisku</vt:lpstr>
      <vt:lpstr>'S02 02-02 Rek'!Oblast_tisku</vt:lpstr>
      <vt:lpstr>'S03 03-01 KL'!Oblast_tisku</vt:lpstr>
      <vt:lpstr>'S03 03-01 Pol'!Oblast_tisku</vt:lpstr>
      <vt:lpstr>'S03 03-01 Rek'!Oblast_tisku</vt:lpstr>
      <vt:lpstr>'S03 03-02 KL'!Oblast_tisku</vt:lpstr>
      <vt:lpstr>'S03 03-02 Pol'!Oblast_tisku</vt:lpstr>
      <vt:lpstr>'S03 03-02 Rek'!Oblast_tisku</vt:lpstr>
      <vt:lpstr>'S03 03-03 KL'!Oblast_tisku</vt:lpstr>
      <vt:lpstr>'S03 03-03 Pol'!Oblast_tisku</vt:lpstr>
      <vt:lpstr>'S03 03-03 Rek'!Oblast_tisku</vt:lpstr>
      <vt:lpstr>'S04 04-01 KL'!Oblast_tisku</vt:lpstr>
      <vt:lpstr>'S04 04-01 Pol'!Oblast_tisku</vt:lpstr>
      <vt:lpstr>'S04 04-01 Rek'!Oblast_tisku</vt:lpstr>
      <vt:lpstr>'S04 04-02 KL'!Oblast_tisku</vt:lpstr>
      <vt:lpstr>'S04 04-02 Pol'!Oblast_tisku</vt:lpstr>
      <vt:lpstr>'S04 04-02 Rek'!Oblast_tisku</vt:lpstr>
      <vt:lpstr>'S05 05-01 KL'!Oblast_tisku</vt:lpstr>
      <vt:lpstr>'S05 05-01 Pol'!Oblast_tisku</vt:lpstr>
      <vt:lpstr>'S05 05-01 Rek'!Oblast_tisku</vt:lpstr>
      <vt:lpstr>'S05 05-02 KL'!Oblast_tisku</vt:lpstr>
      <vt:lpstr>'S05 05-02 Pol'!Oblast_tisku</vt:lpstr>
      <vt:lpstr>'S05 05-02 Rek'!Oblast_tisku</vt:lpstr>
      <vt:lpstr>'S05 05-03 KL'!Oblast_tisku</vt:lpstr>
      <vt:lpstr>'S05 05-03 Pol'!Oblast_tisku</vt:lpstr>
      <vt:lpstr>'S05 05-03 Rek'!Oblast_tisku</vt:lpstr>
      <vt:lpstr>'S05 05-04 KL'!Oblast_tisku</vt:lpstr>
      <vt:lpstr>'S05 05-04 Pol'!Oblast_tisku</vt:lpstr>
      <vt:lpstr>'S05 05-04 Rek'!Oblast_tisku</vt:lpstr>
      <vt:lpstr>'S06 06-01 KL'!Oblast_tisku</vt:lpstr>
      <vt:lpstr>'S06 06-01 Pol'!Oblast_tisku</vt:lpstr>
      <vt:lpstr>'S06 06-01 Rek'!Oblast_tisku</vt:lpstr>
      <vt:lpstr>'S06 06-02 KL'!Oblast_tisku</vt:lpstr>
      <vt:lpstr>'S06 06-02 Pol'!Oblast_tisku</vt:lpstr>
      <vt:lpstr>'S06 06-02 Rek'!Oblast_tisku</vt:lpstr>
      <vt:lpstr>'S06 06-03 KL'!Oblast_tisku</vt:lpstr>
      <vt:lpstr>'S06 06-03 Pol'!Oblast_tisku</vt:lpstr>
      <vt:lpstr>'S06 06-03 Rek'!Oblast_tisku</vt:lpstr>
      <vt:lpstr>'S06 06-04 KL'!Oblast_tisku</vt:lpstr>
      <vt:lpstr>'S06 06-04 Pol'!Oblast_tisku</vt:lpstr>
      <vt:lpstr>'S06 06-04 Rek'!Oblast_tisku</vt:lpstr>
      <vt:lpstr>'S06 06-05 KL'!Oblast_tisku</vt:lpstr>
      <vt:lpstr>'S06 06-05 Pol'!Oblast_tisku</vt:lpstr>
      <vt:lpstr>'S06 06-05 Rek'!Oblast_tisku</vt:lpstr>
      <vt:lpstr>'S07 07-01 KL'!Oblast_tisku</vt:lpstr>
      <vt:lpstr>'S07 07-01 Pol'!Oblast_tisku</vt:lpstr>
      <vt:lpstr>'S07 07-01 Rek'!Oblast_tisku</vt:lpstr>
      <vt:lpstr>'S08 08-01 KL'!Oblast_tisku</vt:lpstr>
      <vt:lpstr>'S08 08-01 Pol'!Oblast_tisku</vt:lpstr>
      <vt:lpstr>'S08 08-01 Rek'!Oblast_tisku</vt:lpstr>
      <vt:lpstr>'S09 09-01 KL'!Oblast_tisku</vt:lpstr>
      <vt:lpstr>'S09 09-01 Pol'!Oblast_tisku</vt:lpstr>
      <vt:lpstr>'S09 09-01 Rek'!Oblast_tisku</vt:lpstr>
      <vt:lpstr>'S09 09-02 KL'!Oblast_tisku</vt:lpstr>
      <vt:lpstr>'S09 09-02 Pol'!Oblast_tisku</vt:lpstr>
      <vt:lpstr>'S09 09-02 Rek'!Oblast_tisku</vt:lpstr>
      <vt:lpstr>'S10 10-01 KL'!Oblast_tisku</vt:lpstr>
      <vt:lpstr>'S10 10-01 Pol'!Oblast_tisku</vt:lpstr>
      <vt:lpstr>'S10 10-01 Rek'!Oblast_tisku</vt:lpstr>
      <vt:lpstr>Stavba!Oblast_tisku</vt:lpstr>
      <vt:lpstr>'Z01 01-01 KL'!Oblast_tisku</vt:lpstr>
      <vt:lpstr>'Z01 01-01 Pol'!Oblast_tisku</vt:lpstr>
      <vt:lpstr>'Z01 01-01 Rek'!Oblast_tisku</vt:lpstr>
      <vt:lpstr>'Z01 01-02 KL'!Oblast_tisku</vt:lpstr>
      <vt:lpstr>'Z01 01-02 Pol'!Oblast_tisku</vt:lpstr>
      <vt:lpstr>'Z01 01-02 Rek'!Oblast_tisku</vt:lpstr>
      <vt:lpstr>'Z01 01-03 KL'!Oblast_tisku</vt:lpstr>
      <vt:lpstr>'Z01 01-03 Pol'!Oblast_tisku</vt:lpstr>
      <vt:lpstr>'Z01 01-03 Rek'!Oblast_tisku</vt:lpstr>
      <vt:lpstr>'Z01 01-04 KL'!Oblast_tisku</vt:lpstr>
      <vt:lpstr>'Z01 01-04 Pol'!Oblast_tisku</vt:lpstr>
      <vt:lpstr>'Z01 01-04 Rek'!Oblast_tisku</vt:lpstr>
      <vt:lpstr>'Z01 01-05 KL'!Oblast_tisku</vt:lpstr>
      <vt:lpstr>'Z01 01-05 Pol'!Oblast_tisku</vt:lpstr>
      <vt:lpstr>'Z01 01-05 Rek'!Oblast_tisku</vt:lpstr>
      <vt:lpstr>'Z01 01-06 KL'!Oblast_tisku</vt:lpstr>
      <vt:lpstr>'Z01 01-06 Pol'!Oblast_tisku</vt:lpstr>
      <vt:lpstr>'Z01 01-06 Rek'!Oblast_tisku</vt:lpstr>
      <vt:lpstr>'Z01 01-07 KL'!Oblast_tisku</vt:lpstr>
      <vt:lpstr>'Z01 01-07 Pol'!Oblast_tisku</vt:lpstr>
      <vt:lpstr>'Z01 01-07 Rek'!Oblast_tisku</vt:lpstr>
      <vt:lpstr>'Z01 01-08 KL'!Oblast_tisku</vt:lpstr>
      <vt:lpstr>'Z01 01-08 Pol'!Oblast_tisku</vt:lpstr>
      <vt:lpstr>'Z01 01-08 Rek'!Oblast_tisku</vt:lpstr>
      <vt:lpstr>'Z01 01-09 KL'!Oblast_tisku</vt:lpstr>
      <vt:lpstr>'Z01 01-09 Pol'!Oblast_tisku</vt:lpstr>
      <vt:lpstr>'Z01 01-09 Rek'!Oblast_tisku</vt:lpstr>
      <vt:lpstr>'Z01 01-10 KL'!Oblast_tisku</vt:lpstr>
      <vt:lpstr>'Z01 01-10 Pol'!Oblast_tisku</vt:lpstr>
      <vt:lpstr>'Z01 01-10 Rek'!Oblast_tisku</vt:lpstr>
      <vt:lpstr>'Z01 01-11 KL'!Oblast_tisku</vt:lpstr>
      <vt:lpstr>'Z01 01-11 Pol'!Oblast_tisku</vt:lpstr>
      <vt:lpstr>'Z01 01-11 Rek'!Oblast_tisku</vt:lpstr>
      <vt:lpstr>'Z02 02-01 KL'!Oblast_tisku</vt:lpstr>
      <vt:lpstr>'Z02 02-01 Pol'!Oblast_tisku</vt:lpstr>
      <vt:lpstr>'Z02 02-01 Rek'!Oblast_tisku</vt:lpstr>
      <vt:lpstr>'Z02 02-02 KL'!Oblast_tisku</vt:lpstr>
      <vt:lpstr>'Z02 02-02 Pol'!Oblast_tisku</vt:lpstr>
      <vt:lpstr>'Z02 02-02 Rek'!Oblast_tisku</vt:lpstr>
      <vt:lpstr>Stavba!odic</vt:lpstr>
      <vt:lpstr>Stavba!oico</vt:lpstr>
      <vt:lpstr>Stavba!omisto</vt:lpstr>
      <vt:lpstr>Stavba!onazev</vt:lpstr>
      <vt:lpstr>Stavba!opsc</vt:lpstr>
      <vt:lpstr>Stavba!SazbaDPH1</vt:lpstr>
      <vt:lpstr>Stavba!SazbaDPH2</vt:lpstr>
      <vt:lpstr>Stavba!SoucetDilu</vt:lpstr>
      <vt:lpstr>Stavba!StavbaCelkem</vt:lpstr>
      <vt:lpstr>Stavba!Zhotovitel</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dc:creator>
  <cp:lastModifiedBy>mg</cp:lastModifiedBy>
  <dcterms:created xsi:type="dcterms:W3CDTF">2020-12-18T05:54:49Z</dcterms:created>
  <dcterms:modified xsi:type="dcterms:W3CDTF">2020-12-18T06:04:23Z</dcterms:modified>
</cp:coreProperties>
</file>