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90" yWindow="30" windowWidth="22725" windowHeight="12330"/>
  </bookViews>
  <sheets>
    <sheet name="List1" sheetId="1" r:id="rId1"/>
  </sheets>
  <definedNames>
    <definedName name="_xlnm.Print_Titles" localSheetId="0">List1!$1:$10</definedName>
    <definedName name="_xlnm.Print_Area" localSheetId="0">List1!$B$1:$M$380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63" i="1" l="1"/>
  <c r="M365" i="1" s="1"/>
  <c r="M357" i="1"/>
  <c r="M359" i="1"/>
  <c r="M351" i="1"/>
  <c r="M353" i="1"/>
  <c r="M345" i="1"/>
  <c r="M347" i="1"/>
  <c r="M339" i="1"/>
  <c r="M341" i="1"/>
  <c r="M333" i="1"/>
  <c r="M335" i="1"/>
  <c r="M327" i="1"/>
  <c r="M326" i="1"/>
  <c r="M329" i="1"/>
  <c r="M320" i="1"/>
  <c r="M322" i="1" s="1"/>
  <c r="M319" i="1"/>
  <c r="M311" i="1"/>
  <c r="S311" i="1" s="1"/>
  <c r="M312" i="1"/>
  <c r="U312" i="1" s="1"/>
  <c r="M313" i="1"/>
  <c r="M310" i="1"/>
  <c r="M299" i="1"/>
  <c r="M306" i="1" s="1"/>
  <c r="M300" i="1"/>
  <c r="S300" i="1" s="1"/>
  <c r="M301" i="1"/>
  <c r="M302" i="1"/>
  <c r="S302" i="1" s="1"/>
  <c r="M303" i="1"/>
  <c r="M304" i="1"/>
  <c r="U304" i="1" s="1"/>
  <c r="M298" i="1"/>
  <c r="M292" i="1"/>
  <c r="M291" i="1"/>
  <c r="S291" i="1" s="1"/>
  <c r="M285" i="1"/>
  <c r="M284" i="1"/>
  <c r="S284" i="1" s="1"/>
  <c r="M287" i="1"/>
  <c r="M266" i="1"/>
  <c r="M267" i="1"/>
  <c r="M268" i="1"/>
  <c r="M269" i="1"/>
  <c r="S269" i="1" s="1"/>
  <c r="M270" i="1"/>
  <c r="S270" i="1" s="1"/>
  <c r="M271" i="1"/>
  <c r="M272" i="1"/>
  <c r="M273" i="1"/>
  <c r="S273" i="1" s="1"/>
  <c r="M274" i="1"/>
  <c r="S274" i="1" s="1"/>
  <c r="M275" i="1"/>
  <c r="M276" i="1"/>
  <c r="M277" i="1"/>
  <c r="S277" i="1" s="1"/>
  <c r="M278" i="1"/>
  <c r="S278" i="1" s="1"/>
  <c r="M265" i="1"/>
  <c r="M257" i="1"/>
  <c r="M258" i="1"/>
  <c r="M261" i="1" s="1"/>
  <c r="M259" i="1"/>
  <c r="S259" i="1" s="1"/>
  <c r="M256" i="1"/>
  <c r="M250" i="1"/>
  <c r="U250" i="1" s="1"/>
  <c r="U252" i="1" s="1"/>
  <c r="M244" i="1"/>
  <c r="M246" i="1"/>
  <c r="M236" i="1"/>
  <c r="M237" i="1"/>
  <c r="U237" i="1" s="1"/>
  <c r="M238" i="1"/>
  <c r="U238" i="1"/>
  <c r="M235" i="1"/>
  <c r="S235" i="1" s="1"/>
  <c r="M221" i="1"/>
  <c r="M222" i="1"/>
  <c r="M223" i="1"/>
  <c r="M224" i="1"/>
  <c r="M231" i="1" s="1"/>
  <c r="M225" i="1"/>
  <c r="M226" i="1"/>
  <c r="M227" i="1"/>
  <c r="M228" i="1"/>
  <c r="U228" i="1" s="1"/>
  <c r="M229" i="1"/>
  <c r="M220" i="1"/>
  <c r="M214" i="1"/>
  <c r="M213" i="1"/>
  <c r="S213" i="1" s="1"/>
  <c r="M207" i="1"/>
  <c r="M209" i="1"/>
  <c r="M201" i="1"/>
  <c r="M203" i="1" s="1"/>
  <c r="M179" i="1"/>
  <c r="M180" i="1"/>
  <c r="M181" i="1"/>
  <c r="M182" i="1"/>
  <c r="U182" i="1" s="1"/>
  <c r="M183" i="1"/>
  <c r="U183" i="1" s="1"/>
  <c r="M184" i="1"/>
  <c r="M185" i="1"/>
  <c r="M186" i="1"/>
  <c r="S186" i="1" s="1"/>
  <c r="M187" i="1"/>
  <c r="M188" i="1"/>
  <c r="M189" i="1"/>
  <c r="M190" i="1"/>
  <c r="S190" i="1" s="1"/>
  <c r="M191" i="1"/>
  <c r="S191" i="1" s="1"/>
  <c r="M192" i="1"/>
  <c r="M193" i="1"/>
  <c r="M194" i="1"/>
  <c r="S194" i="1" s="1"/>
  <c r="M195" i="1"/>
  <c r="S195" i="1" s="1"/>
  <c r="M178" i="1"/>
  <c r="M167" i="1"/>
  <c r="M168" i="1"/>
  <c r="M169" i="1"/>
  <c r="U169" i="1" s="1"/>
  <c r="M170" i="1"/>
  <c r="U170" i="1" s="1"/>
  <c r="M171" i="1"/>
  <c r="M172" i="1"/>
  <c r="M166" i="1"/>
  <c r="M174" i="1" s="1"/>
  <c r="M150" i="1"/>
  <c r="M151" i="1"/>
  <c r="M152" i="1"/>
  <c r="M153" i="1"/>
  <c r="S153" i="1" s="1"/>
  <c r="M154" i="1"/>
  <c r="U154" i="1" s="1"/>
  <c r="M155" i="1"/>
  <c r="U155" i="1" s="1"/>
  <c r="M156" i="1"/>
  <c r="M157" i="1"/>
  <c r="U157" i="1" s="1"/>
  <c r="M158" i="1"/>
  <c r="U158" i="1" s="1"/>
  <c r="M159" i="1"/>
  <c r="U159" i="1" s="1"/>
  <c r="M160" i="1"/>
  <c r="M149" i="1"/>
  <c r="M162" i="1" s="1"/>
  <c r="M139" i="1"/>
  <c r="M140" i="1"/>
  <c r="U140" i="1" s="1"/>
  <c r="M141" i="1"/>
  <c r="M142" i="1"/>
  <c r="U142" i="1" s="1"/>
  <c r="M143" i="1"/>
  <c r="M138" i="1"/>
  <c r="U138" i="1" s="1"/>
  <c r="M118" i="1"/>
  <c r="M119" i="1"/>
  <c r="M120" i="1"/>
  <c r="M126" i="1" s="1"/>
  <c r="M121" i="1"/>
  <c r="U121" i="1" s="1"/>
  <c r="M122" i="1"/>
  <c r="M123" i="1"/>
  <c r="M124" i="1"/>
  <c r="S124" i="1" s="1"/>
  <c r="M117" i="1"/>
  <c r="M104" i="1"/>
  <c r="M105" i="1"/>
  <c r="M106" i="1"/>
  <c r="U106" i="1" s="1"/>
  <c r="M107" i="1"/>
  <c r="M108" i="1"/>
  <c r="M109" i="1"/>
  <c r="M110" i="1"/>
  <c r="S110" i="1" s="1"/>
  <c r="M111" i="1"/>
  <c r="S111" i="1" s="1"/>
  <c r="M103" i="1"/>
  <c r="M93" i="1"/>
  <c r="M94" i="1"/>
  <c r="M95" i="1"/>
  <c r="M96" i="1"/>
  <c r="S96" i="1" s="1"/>
  <c r="M97" i="1"/>
  <c r="M92" i="1"/>
  <c r="M78" i="1"/>
  <c r="M79" i="1"/>
  <c r="M80" i="1"/>
  <c r="M81" i="1"/>
  <c r="M82" i="1"/>
  <c r="M83" i="1"/>
  <c r="M84" i="1"/>
  <c r="S84" i="1" s="1"/>
  <c r="M85" i="1"/>
  <c r="U85" i="1" s="1"/>
  <c r="M86" i="1"/>
  <c r="M77" i="1"/>
  <c r="M88" i="1" s="1"/>
  <c r="M73" i="1"/>
  <c r="M62" i="1"/>
  <c r="M63" i="1"/>
  <c r="M64" i="1"/>
  <c r="M65" i="1"/>
  <c r="U65" i="1" s="1"/>
  <c r="M66" i="1"/>
  <c r="M67" i="1"/>
  <c r="M68" i="1"/>
  <c r="U68" i="1" s="1"/>
  <c r="M69" i="1"/>
  <c r="U69" i="1" s="1"/>
  <c r="M70" i="1"/>
  <c r="M71" i="1"/>
  <c r="M61" i="1"/>
  <c r="M44" i="1"/>
  <c r="M45" i="1"/>
  <c r="M46" i="1"/>
  <c r="U46" i="1" s="1"/>
  <c r="M47" i="1"/>
  <c r="U47" i="1" s="1"/>
  <c r="M48" i="1"/>
  <c r="M49" i="1"/>
  <c r="M50" i="1"/>
  <c r="S50" i="1" s="1"/>
  <c r="M51" i="1"/>
  <c r="U51" i="1" s="1"/>
  <c r="M52" i="1"/>
  <c r="M53" i="1"/>
  <c r="M54" i="1"/>
  <c r="S54" i="1" s="1"/>
  <c r="M55" i="1"/>
  <c r="U55" i="1" s="1"/>
  <c r="M43" i="1"/>
  <c r="M37" i="1"/>
  <c r="M36" i="1"/>
  <c r="S36" i="1" s="1"/>
  <c r="M35" i="1"/>
  <c r="M34" i="1"/>
  <c r="U34" i="1" s="1"/>
  <c r="M33" i="1"/>
  <c r="M32" i="1"/>
  <c r="M31" i="1"/>
  <c r="M30" i="1"/>
  <c r="U30" i="1" s="1"/>
  <c r="M29" i="1"/>
  <c r="U29" i="1" s="1"/>
  <c r="M28" i="1"/>
  <c r="S28" i="1" s="1"/>
  <c r="M27" i="1"/>
  <c r="M26" i="1"/>
  <c r="U26" i="1" s="1"/>
  <c r="M25" i="1"/>
  <c r="S25" i="1" s="1"/>
  <c r="M24" i="1"/>
  <c r="M23" i="1"/>
  <c r="M22" i="1"/>
  <c r="M21" i="1"/>
  <c r="M20" i="1"/>
  <c r="S20" i="1" s="1"/>
  <c r="M19" i="1"/>
  <c r="M18" i="1"/>
  <c r="M17" i="1"/>
  <c r="M16" i="1"/>
  <c r="S16" i="1" s="1"/>
  <c r="M15" i="1"/>
  <c r="M14" i="1"/>
  <c r="U14" i="1" s="1"/>
  <c r="S17" i="1"/>
  <c r="U21" i="1"/>
  <c r="U33" i="1"/>
  <c r="S37" i="1"/>
  <c r="S15" i="1"/>
  <c r="U19" i="1"/>
  <c r="S27" i="1"/>
  <c r="S35" i="1"/>
  <c r="M13" i="1"/>
  <c r="M39" i="1" s="1"/>
  <c r="I6" i="1"/>
  <c r="M1" i="1"/>
  <c r="Q365" i="1"/>
  <c r="O365" i="1"/>
  <c r="S357" i="1"/>
  <c r="S359" i="1" s="1"/>
  <c r="Q359" i="1"/>
  <c r="O359" i="1"/>
  <c r="S351" i="1"/>
  <c r="S353" i="1" s="1"/>
  <c r="Q353" i="1"/>
  <c r="O353" i="1"/>
  <c r="S345" i="1"/>
  <c r="S347" i="1" s="1"/>
  <c r="Q347" i="1"/>
  <c r="O347" i="1"/>
  <c r="S339" i="1"/>
  <c r="S341" i="1" s="1"/>
  <c r="Q341" i="1"/>
  <c r="O341" i="1"/>
  <c r="S333" i="1"/>
  <c r="S335" i="1" s="1"/>
  <c r="Q335" i="1"/>
  <c r="O335" i="1"/>
  <c r="O327" i="1"/>
  <c r="U327" i="1"/>
  <c r="O326" i="1"/>
  <c r="O329" i="1" s="1"/>
  <c r="U326" i="1"/>
  <c r="Q329" i="1"/>
  <c r="O320" i="1"/>
  <c r="O319" i="1"/>
  <c r="O322" i="1" s="1"/>
  <c r="S319" i="1"/>
  <c r="Q322" i="1"/>
  <c r="U313" i="1"/>
  <c r="S313" i="1"/>
  <c r="O313" i="1"/>
  <c r="U311" i="1"/>
  <c r="O310" i="1"/>
  <c r="O315" i="1" s="1"/>
  <c r="S310" i="1"/>
  <c r="Q315" i="1"/>
  <c r="O303" i="1"/>
  <c r="S303" i="1"/>
  <c r="U302" i="1"/>
  <c r="O302" i="1"/>
  <c r="U301" i="1"/>
  <c r="O301" i="1"/>
  <c r="S301" i="1"/>
  <c r="U299" i="1"/>
  <c r="S299" i="1"/>
  <c r="U298" i="1"/>
  <c r="S298" i="1"/>
  <c r="O298" i="1"/>
  <c r="Q306" i="1"/>
  <c r="U292" i="1"/>
  <c r="O291" i="1"/>
  <c r="O294" i="1" s="1"/>
  <c r="Q294" i="1"/>
  <c r="Q285" i="1"/>
  <c r="S285" i="1"/>
  <c r="Q284" i="1"/>
  <c r="O287" i="1"/>
  <c r="O277" i="1"/>
  <c r="O276" i="1"/>
  <c r="S276" i="1"/>
  <c r="O275" i="1"/>
  <c r="S275" i="1"/>
  <c r="O274" i="1"/>
  <c r="O273" i="1"/>
  <c r="O272" i="1"/>
  <c r="S272" i="1"/>
  <c r="O271" i="1"/>
  <c r="S271" i="1"/>
  <c r="O270" i="1"/>
  <c r="O269" i="1"/>
  <c r="O268" i="1"/>
  <c r="S268" i="1"/>
  <c r="Q267" i="1"/>
  <c r="S267" i="1"/>
  <c r="Q266" i="1"/>
  <c r="S266" i="1"/>
  <c r="Q265" i="1"/>
  <c r="S265" i="1"/>
  <c r="Q280" i="1"/>
  <c r="O280" i="1"/>
  <c r="O258" i="1"/>
  <c r="S258" i="1"/>
  <c r="O257" i="1"/>
  <c r="S257" i="1"/>
  <c r="Q256" i="1"/>
  <c r="Q261" i="1" s="1"/>
  <c r="O256" i="1"/>
  <c r="U256" i="1"/>
  <c r="Q252" i="1"/>
  <c r="O252" i="1"/>
  <c r="U244" i="1"/>
  <c r="U246" i="1" s="1"/>
  <c r="Q246" i="1"/>
  <c r="O246" i="1"/>
  <c r="O238" i="1"/>
  <c r="O240" i="1" s="1"/>
  <c r="S236" i="1"/>
  <c r="U235" i="1"/>
  <c r="Q240" i="1"/>
  <c r="U229" i="1"/>
  <c r="O228" i="1"/>
  <c r="O231" i="1" s="1"/>
  <c r="S227" i="1"/>
  <c r="S226" i="1"/>
  <c r="O226" i="1"/>
  <c r="U226" i="1"/>
  <c r="S225" i="1"/>
  <c r="O225" i="1"/>
  <c r="U225" i="1"/>
  <c r="S223" i="1"/>
  <c r="U222" i="1"/>
  <c r="U221" i="1"/>
  <c r="S221" i="1"/>
  <c r="U220" i="1"/>
  <c r="Q231" i="1"/>
  <c r="U214" i="1"/>
  <c r="S214" i="1"/>
  <c r="Q216" i="1"/>
  <c r="O216" i="1"/>
  <c r="S207" i="1"/>
  <c r="S209" i="1" s="1"/>
  <c r="Q209" i="1"/>
  <c r="O209" i="1"/>
  <c r="S201" i="1"/>
  <c r="S203" i="1" s="1"/>
  <c r="Q203" i="1"/>
  <c r="O203" i="1"/>
  <c r="S193" i="1"/>
  <c r="U192" i="1"/>
  <c r="S192" i="1"/>
  <c r="U190" i="1"/>
  <c r="S189" i="1"/>
  <c r="U188" i="1"/>
  <c r="S188" i="1"/>
  <c r="S187" i="1"/>
  <c r="Q185" i="1"/>
  <c r="S185" i="1"/>
  <c r="Q184" i="1"/>
  <c r="S184" i="1"/>
  <c r="Q183" i="1"/>
  <c r="O183" i="1"/>
  <c r="Q182" i="1"/>
  <c r="O182" i="1"/>
  <c r="Q181" i="1"/>
  <c r="O181" i="1"/>
  <c r="S181" i="1"/>
  <c r="Q180" i="1"/>
  <c r="S180" i="1"/>
  <c r="Q179" i="1"/>
  <c r="S179" i="1"/>
  <c r="Q178" i="1"/>
  <c r="O178" i="1"/>
  <c r="U178" i="1"/>
  <c r="S172" i="1"/>
  <c r="Q172" i="1"/>
  <c r="O172" i="1"/>
  <c r="U172" i="1"/>
  <c r="Q171" i="1"/>
  <c r="O171" i="1"/>
  <c r="S171" i="1"/>
  <c r="Q170" i="1"/>
  <c r="O170" i="1"/>
  <c r="Q169" i="1"/>
  <c r="O169" i="1"/>
  <c r="Q168" i="1"/>
  <c r="U168" i="1"/>
  <c r="Q167" i="1"/>
  <c r="U167" i="1"/>
  <c r="S166" i="1"/>
  <c r="Q166" i="1"/>
  <c r="S160" i="1"/>
  <c r="S159" i="1"/>
  <c r="S157" i="1"/>
  <c r="S156" i="1"/>
  <c r="S155" i="1"/>
  <c r="U153" i="1"/>
  <c r="S152" i="1"/>
  <c r="U151" i="1"/>
  <c r="U150" i="1"/>
  <c r="S149" i="1"/>
  <c r="Q162" i="1"/>
  <c r="O162" i="1"/>
  <c r="U143" i="1"/>
  <c r="S143" i="1"/>
  <c r="O142" i="1"/>
  <c r="U141" i="1"/>
  <c r="S141" i="1"/>
  <c r="O141" i="1"/>
  <c r="S140" i="1"/>
  <c r="O140" i="1"/>
  <c r="U139" i="1"/>
  <c r="S139" i="1"/>
  <c r="O139" i="1"/>
  <c r="O138" i="1"/>
  <c r="Q145" i="1"/>
  <c r="O132" i="1"/>
  <c r="M132" i="1"/>
  <c r="S132" i="1" s="1"/>
  <c r="O131" i="1"/>
  <c r="O134" i="1" s="1"/>
  <c r="M131" i="1"/>
  <c r="S131" i="1" s="1"/>
  <c r="M130" i="1"/>
  <c r="S130" i="1" s="1"/>
  <c r="Q134" i="1"/>
  <c r="O124" i="1"/>
  <c r="U123" i="1"/>
  <c r="U122" i="1"/>
  <c r="O122" i="1"/>
  <c r="S122" i="1"/>
  <c r="O121" i="1"/>
  <c r="S119" i="1"/>
  <c r="U119" i="1"/>
  <c r="O118" i="1"/>
  <c r="S118" i="1"/>
  <c r="O117" i="1"/>
  <c r="S117" i="1"/>
  <c r="Q126" i="1"/>
  <c r="O111" i="1"/>
  <c r="O110" i="1"/>
  <c r="O109" i="1"/>
  <c r="S109" i="1"/>
  <c r="O108" i="1"/>
  <c r="S108" i="1"/>
  <c r="O107" i="1"/>
  <c r="S106" i="1"/>
  <c r="O105" i="1"/>
  <c r="S105" i="1"/>
  <c r="O104" i="1"/>
  <c r="S104" i="1"/>
  <c r="U103" i="1"/>
  <c r="O103" i="1"/>
  <c r="S103" i="1"/>
  <c r="Q113" i="1"/>
  <c r="O97" i="1"/>
  <c r="S97" i="1"/>
  <c r="O96" i="1"/>
  <c r="O95" i="1"/>
  <c r="S95" i="1"/>
  <c r="O94" i="1"/>
  <c r="S94" i="1"/>
  <c r="O93" i="1"/>
  <c r="S93" i="1"/>
  <c r="O92" i="1"/>
  <c r="S92" i="1"/>
  <c r="Q99" i="1"/>
  <c r="U86" i="1"/>
  <c r="S86" i="1"/>
  <c r="O86" i="1"/>
  <c r="O85" i="1"/>
  <c r="O84" i="1"/>
  <c r="U83" i="1"/>
  <c r="S83" i="1"/>
  <c r="O83" i="1"/>
  <c r="U82" i="1"/>
  <c r="S82" i="1"/>
  <c r="O82" i="1"/>
  <c r="O80" i="1"/>
  <c r="S80" i="1"/>
  <c r="U79" i="1"/>
  <c r="U78" i="1"/>
  <c r="O78" i="1"/>
  <c r="S78" i="1"/>
  <c r="U77" i="1"/>
  <c r="O77" i="1"/>
  <c r="S77" i="1"/>
  <c r="Q88" i="1"/>
  <c r="S71" i="1"/>
  <c r="O71" i="1"/>
  <c r="U71" i="1"/>
  <c r="S70" i="1"/>
  <c r="O70" i="1"/>
  <c r="U70" i="1"/>
  <c r="O69" i="1"/>
  <c r="O68" i="1"/>
  <c r="S67" i="1"/>
  <c r="O67" i="1"/>
  <c r="U67" i="1"/>
  <c r="S66" i="1"/>
  <c r="O66" i="1"/>
  <c r="U66" i="1"/>
  <c r="O65" i="1"/>
  <c r="O64" i="1"/>
  <c r="U64" i="1"/>
  <c r="S63" i="1"/>
  <c r="O63" i="1"/>
  <c r="U63" i="1"/>
  <c r="S62" i="1"/>
  <c r="O62" i="1"/>
  <c r="U62" i="1"/>
  <c r="O61" i="1"/>
  <c r="O73" i="1" s="1"/>
  <c r="U61" i="1"/>
  <c r="Q73" i="1"/>
  <c r="O55" i="1"/>
  <c r="U54" i="1"/>
  <c r="O53" i="1"/>
  <c r="U53" i="1"/>
  <c r="S52" i="1"/>
  <c r="U52" i="1"/>
  <c r="O51" i="1"/>
  <c r="O50" i="1"/>
  <c r="O49" i="1"/>
  <c r="S49" i="1"/>
  <c r="U48" i="1"/>
  <c r="O48" i="1"/>
  <c r="S48" i="1"/>
  <c r="O46" i="1"/>
  <c r="O45" i="1"/>
  <c r="S45" i="1"/>
  <c r="O44" i="1"/>
  <c r="U44" i="1"/>
  <c r="O43" i="1"/>
  <c r="U43" i="1"/>
  <c r="Q57" i="1"/>
  <c r="O37" i="1"/>
  <c r="U32" i="1"/>
  <c r="S31" i="1"/>
  <c r="O25" i="1"/>
  <c r="U24" i="1"/>
  <c r="U23" i="1"/>
  <c r="O23" i="1"/>
  <c r="S23" i="1"/>
  <c r="U22" i="1"/>
  <c r="O21" i="1"/>
  <c r="S19" i="1"/>
  <c r="U18" i="1"/>
  <c r="U15" i="1"/>
  <c r="Q39" i="1"/>
  <c r="O261" i="1" l="1"/>
  <c r="U291" i="1"/>
  <c r="S320" i="1"/>
  <c r="S322" i="1" s="1"/>
  <c r="M216" i="1"/>
  <c r="S237" i="1"/>
  <c r="M252" i="1"/>
  <c r="M294" i="1"/>
  <c r="M57" i="1"/>
  <c r="O99" i="1"/>
  <c r="O145" i="1"/>
  <c r="S51" i="1"/>
  <c r="O88" i="1"/>
  <c r="U84" i="1"/>
  <c r="S138" i="1"/>
  <c r="U166" i="1"/>
  <c r="O174" i="1"/>
  <c r="O197" i="1"/>
  <c r="S250" i="1"/>
  <c r="S252" i="1" s="1"/>
  <c r="M315" i="1"/>
  <c r="O57" i="1"/>
  <c r="Q197" i="1"/>
  <c r="U224" i="1"/>
  <c r="S228" i="1"/>
  <c r="Q287" i="1"/>
  <c r="M113" i="1"/>
  <c r="M134" i="1"/>
  <c r="S363" i="1"/>
  <c r="S365" i="1" s="1"/>
  <c r="U294" i="1"/>
  <c r="M280" i="1"/>
  <c r="M240" i="1"/>
  <c r="M197" i="1"/>
  <c r="M368" i="1" s="1"/>
  <c r="M372" i="1" s="1"/>
  <c r="M378" i="1" s="1"/>
  <c r="M379" i="1" s="1"/>
  <c r="S182" i="1"/>
  <c r="U186" i="1"/>
  <c r="U194" i="1"/>
  <c r="S170" i="1"/>
  <c r="S142" i="1"/>
  <c r="M145" i="1"/>
  <c r="U145" i="1"/>
  <c r="S121" i="1"/>
  <c r="S126" i="1" s="1"/>
  <c r="S120" i="1"/>
  <c r="S107" i="1"/>
  <c r="M99" i="1"/>
  <c r="S99" i="1"/>
  <c r="S85" i="1"/>
  <c r="S81" i="1"/>
  <c r="U73" i="1"/>
  <c r="S55" i="1"/>
  <c r="S30" i="1"/>
  <c r="S34" i="1"/>
  <c r="S26" i="1"/>
  <c r="U25" i="1"/>
  <c r="U329" i="1"/>
  <c r="S14" i="1"/>
  <c r="S29" i="1"/>
  <c r="S33" i="1"/>
  <c r="S151" i="1"/>
  <c r="Q174" i="1"/>
  <c r="Q368" i="1" s="1"/>
  <c r="Q372" i="1" s="1"/>
  <c r="S220" i="1"/>
  <c r="S224" i="1"/>
  <c r="S244" i="1"/>
  <c r="S246" i="1" s="1"/>
  <c r="S304" i="1"/>
  <c r="S306" i="1" s="1"/>
  <c r="U16" i="1"/>
  <c r="U20" i="1"/>
  <c r="S24" i="1"/>
  <c r="U27" i="1"/>
  <c r="U31" i="1"/>
  <c r="U35" i="1"/>
  <c r="U37" i="1"/>
  <c r="U50" i="1"/>
  <c r="S53" i="1"/>
  <c r="S61" i="1"/>
  <c r="S65" i="1"/>
  <c r="S69" i="1"/>
  <c r="S79" i="1"/>
  <c r="S88" i="1" s="1"/>
  <c r="U105" i="1"/>
  <c r="O126" i="1"/>
  <c r="U118" i="1"/>
  <c r="S123" i="1"/>
  <c r="U130" i="1"/>
  <c r="U149" i="1"/>
  <c r="S168" i="1"/>
  <c r="S178" i="1"/>
  <c r="U185" i="1"/>
  <c r="U189" i="1"/>
  <c r="U193" i="1"/>
  <c r="S216" i="1"/>
  <c r="S222" i="1"/>
  <c r="U227" i="1"/>
  <c r="S256" i="1"/>
  <c r="S261" i="1" s="1"/>
  <c r="S280" i="1"/>
  <c r="S294" i="1"/>
  <c r="S292" i="1"/>
  <c r="U300" i="1"/>
  <c r="U310" i="1"/>
  <c r="U315" i="1" s="1"/>
  <c r="S326" i="1"/>
  <c r="S329" i="1" s="1"/>
  <c r="S327" i="1"/>
  <c r="O39" i="1"/>
  <c r="S18" i="1"/>
  <c r="U49" i="1"/>
  <c r="S64" i="1"/>
  <c r="S68" i="1"/>
  <c r="O113" i="1"/>
  <c r="U104" i="1"/>
  <c r="U117" i="1"/>
  <c r="S145" i="1"/>
  <c r="S167" i="1"/>
  <c r="U184" i="1"/>
  <c r="S229" i="1"/>
  <c r="S238" i="1"/>
  <c r="S240" i="1" s="1"/>
  <c r="S287" i="1"/>
  <c r="O306" i="1"/>
  <c r="U303" i="1"/>
  <c r="U333" i="1"/>
  <c r="U335" i="1" s="1"/>
  <c r="U339" i="1"/>
  <c r="U341" i="1" s="1"/>
  <c r="U345" i="1"/>
  <c r="U347" i="1" s="1"/>
  <c r="U351" i="1"/>
  <c r="U353" i="1" s="1"/>
  <c r="U357" i="1"/>
  <c r="U359" i="1" s="1"/>
  <c r="U363" i="1"/>
  <c r="U365" i="1" s="1"/>
  <c r="S113" i="1"/>
  <c r="S134" i="1"/>
  <c r="U13" i="1"/>
  <c r="U17" i="1"/>
  <c r="S21" i="1"/>
  <c r="U28" i="1"/>
  <c r="U36" i="1"/>
  <c r="S43" i="1"/>
  <c r="S44" i="1"/>
  <c r="S46" i="1"/>
  <c r="S13" i="1"/>
  <c r="S22" i="1"/>
  <c r="S32" i="1"/>
  <c r="S47" i="1"/>
  <c r="U80" i="1"/>
  <c r="U92" i="1"/>
  <c r="U93" i="1"/>
  <c r="U94" i="1"/>
  <c r="U95" i="1"/>
  <c r="U96" i="1"/>
  <c r="U97" i="1"/>
  <c r="U107" i="1"/>
  <c r="U108" i="1"/>
  <c r="U109" i="1"/>
  <c r="U110" i="1"/>
  <c r="U111" i="1"/>
  <c r="S150" i="1"/>
  <c r="S154" i="1"/>
  <c r="S158" i="1"/>
  <c r="S169" i="1"/>
  <c r="S183" i="1"/>
  <c r="U257" i="1"/>
  <c r="U258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84" i="1"/>
  <c r="U285" i="1"/>
  <c r="S312" i="1"/>
  <c r="S315" i="1" s="1"/>
  <c r="U81" i="1"/>
  <c r="U120" i="1"/>
  <c r="U152" i="1"/>
  <c r="U156" i="1"/>
  <c r="U160" i="1"/>
  <c r="U171" i="1"/>
  <c r="U181" i="1"/>
  <c r="U187" i="1"/>
  <c r="U191" i="1"/>
  <c r="U195" i="1"/>
  <c r="U201" i="1"/>
  <c r="U203" i="1" s="1"/>
  <c r="U207" i="1"/>
  <c r="U209" i="1" s="1"/>
  <c r="U213" i="1"/>
  <c r="U216" i="1" s="1"/>
  <c r="U223" i="1"/>
  <c r="U236" i="1"/>
  <c r="U240" i="1" s="1"/>
  <c r="U259" i="1"/>
  <c r="U278" i="1"/>
  <c r="U45" i="1"/>
  <c r="U124" i="1"/>
  <c r="U131" i="1"/>
  <c r="U132" i="1"/>
  <c r="U179" i="1"/>
  <c r="U180" i="1"/>
  <c r="U319" i="1"/>
  <c r="U320" i="1"/>
  <c r="U174" i="1" l="1"/>
  <c r="U306" i="1"/>
  <c r="S197" i="1"/>
  <c r="S174" i="1"/>
  <c r="O368" i="1"/>
  <c r="O372" i="1" s="1"/>
  <c r="U231" i="1"/>
  <c r="S231" i="1"/>
  <c r="U88" i="1"/>
  <c r="U57" i="1"/>
  <c r="U134" i="1"/>
  <c r="U99" i="1"/>
  <c r="S73" i="1"/>
  <c r="U126" i="1"/>
  <c r="U261" i="1"/>
  <c r="S162" i="1"/>
  <c r="U197" i="1"/>
  <c r="U162" i="1"/>
  <c r="U113" i="1"/>
  <c r="S39" i="1"/>
  <c r="U39" i="1"/>
  <c r="U322" i="1"/>
  <c r="U287" i="1"/>
  <c r="S57" i="1"/>
  <c r="U280" i="1"/>
  <c r="U368" i="1" l="1"/>
  <c r="U372" i="1" s="1"/>
  <c r="U378" i="1" s="1"/>
  <c r="S368" i="1"/>
  <c r="S372" i="1" s="1"/>
  <c r="S378" i="1" s="1"/>
  <c r="U379" i="1" l="1"/>
  <c r="M380" i="1" s="1"/>
</calcChain>
</file>

<file path=xl/sharedStrings.xml><?xml version="1.0" encoding="utf-8"?>
<sst xmlns="http://schemas.openxmlformats.org/spreadsheetml/2006/main" count="1220" uniqueCount="488">
  <si>
    <t>Datum tisku:</t>
  </si>
  <si>
    <t>Rozpočet</t>
  </si>
  <si>
    <t>Stavba:</t>
  </si>
  <si>
    <t>Plzeň</t>
  </si>
  <si>
    <t>Přístavba novéno výtahu ve dvorní části</t>
  </si>
  <si>
    <t>Kalkulant:</t>
  </si>
  <si>
    <t>Vratislav Tomášek</t>
  </si>
  <si>
    <t>Kraj, okres:</t>
  </si>
  <si>
    <t xml:space="preserve">    </t>
  </si>
  <si>
    <t>Rozpočet:</t>
  </si>
  <si>
    <t>Vlastní objekt</t>
  </si>
  <si>
    <t>Datum kalk.:</t>
  </si>
  <si>
    <t>KSD:</t>
  </si>
  <si>
    <t xml:space="preserve">        </t>
  </si>
  <si>
    <t>POŘ</t>
  </si>
  <si>
    <t>D</t>
  </si>
  <si>
    <t>ČÍS.KP</t>
  </si>
  <si>
    <t>POL</t>
  </si>
  <si>
    <t>Č.ROZP.POL.</t>
  </si>
  <si>
    <t>POPIS POLOŽKY</t>
  </si>
  <si>
    <t>VÝMĚRA</t>
  </si>
  <si>
    <t>MJ</t>
  </si>
  <si>
    <t>JED.CENA</t>
  </si>
  <si>
    <t xml:space="preserve"> CELK.CENA</t>
  </si>
  <si>
    <t>JEDN.HMOTNOST</t>
  </si>
  <si>
    <t>CELK.HMOTNOST</t>
  </si>
  <si>
    <t>JEDN.HMOT.SUTI</t>
  </si>
  <si>
    <t>CELK.HMOT.SUTI</t>
  </si>
  <si>
    <t>DPH sníž.</t>
  </si>
  <si>
    <t>DPH zákl.</t>
  </si>
  <si>
    <t>TYP</t>
  </si>
  <si>
    <t xml:space="preserve">SKP       </t>
  </si>
  <si>
    <t>Č.SPECIFIKACE</t>
  </si>
  <si>
    <t>Kč</t>
  </si>
  <si>
    <t>t</t>
  </si>
  <si>
    <t>0100</t>
  </si>
  <si>
    <t>Zemní práce</t>
  </si>
  <si>
    <t xml:space="preserve">MEZISOUČET: </t>
  </si>
  <si>
    <t xml:space="preserve">   </t>
  </si>
  <si>
    <t xml:space="preserve">m3  </t>
  </si>
  <si>
    <t>K</t>
  </si>
  <si>
    <t>Příplatek za ztížení vykopávky v blízkosti pozemního vedení
odhad
z 50% výkopu jam a rýhy pro kanalizaci.</t>
  </si>
  <si>
    <t>C13120-1101/00</t>
  </si>
  <si>
    <t>Hloubení jam nezapažených v hornině tř. 3 objemu do 100 m3</t>
  </si>
  <si>
    <t>C13120-1109/00</t>
  </si>
  <si>
    <t>Příplatek za lepivost u hloubení jam nezapažených v hornině tř. 3</t>
  </si>
  <si>
    <t>C13220-1401/00</t>
  </si>
  <si>
    <t>Hloubená vykopávka pod základy v hornině tř. 3</t>
  </si>
  <si>
    <t>C13120-1201/00</t>
  </si>
  <si>
    <t>Hloubení jam zapažených v hornině tř. 3 objemu do 100 m3</t>
  </si>
  <si>
    <t>C13120-1209/00</t>
  </si>
  <si>
    <t>Příplatek za lepivost u hloubení jam zapažených v hornině tř. 3</t>
  </si>
  <si>
    <t>Hloubení rýh š do 600 mm ručním nebo pneum nářadím v nesoudržných horninách tř. 3
Výkop pro vnitřní kanalizaci</t>
  </si>
  <si>
    <t xml:space="preserve">C13220-2109/00
</t>
  </si>
  <si>
    <t>Příplatek za lepivost u hloubení rýh š do 600 mm ručním nebo pneum nářadím v hornině tř. 3
Výkop pro vnitřní kanalizaci</t>
  </si>
  <si>
    <t>C15110-1101/00</t>
  </si>
  <si>
    <t>Zřízení příložného pažení a rozepření stěn rýh hl do 2 m</t>
  </si>
  <si>
    <t xml:space="preserve">m2  </t>
  </si>
  <si>
    <t>C15110-1111/00</t>
  </si>
  <si>
    <t>Odstranění příložného pažení a rozepření stěn rýh hl do 2 m</t>
  </si>
  <si>
    <t>C15110-1201/00</t>
  </si>
  <si>
    <t>Zřízení příložného pažení stěn výkopu hl do 4 m</t>
  </si>
  <si>
    <t>C15110-1211/00</t>
  </si>
  <si>
    <t>Odstranění příložného pažení stěn hl do 4 m</t>
  </si>
  <si>
    <t>C15110-1401/00</t>
  </si>
  <si>
    <t>Zřízení vzepření stěn při pažení příložném hl do 4 m</t>
  </si>
  <si>
    <t>C15110-1411/00</t>
  </si>
  <si>
    <t>Odstranění vzepření stěn při pažení příložném hl do 4 m</t>
  </si>
  <si>
    <t>C16110-1101/00</t>
  </si>
  <si>
    <t>Svislé přemístění výkopku z horniny tř. 1 až 4 hl výkopu do 2,5 m</t>
  </si>
  <si>
    <t>C16110-1601/00</t>
  </si>
  <si>
    <t>Vytažení výkopku těženého z prostoru pod základy z hl do 2 m v hornině tř. 1 až 4</t>
  </si>
  <si>
    <t xml:space="preserve">C16220-1102/00
</t>
  </si>
  <si>
    <t>Vodorovné přemístění do 50 m výkopku z horniny tř. 1 až 4
Pro odvoz na mezideponii+přívoz pro zásyp.</t>
  </si>
  <si>
    <t xml:space="preserve">C17120-1201/00
</t>
  </si>
  <si>
    <t>Uložení sypaniny na skládky
Mezideponie.</t>
  </si>
  <si>
    <t xml:space="preserve">C16270-1105/00
</t>
  </si>
  <si>
    <t>Vodorovné přemístění do 10000 m výkopku z horniny tř. 1 až 4
Pro odvoz na skládku.
Skládka Chotíkov.</t>
  </si>
  <si>
    <t xml:space="preserve">C16270-1109/00
</t>
  </si>
  <si>
    <t>Příplatek k vodorovnému přemístění výkopku z horniny tř. 1 až 4 ZKD 1000 m přes 10000 m
do 12km
Skládka Vysoká.</t>
  </si>
  <si>
    <t xml:space="preserve">t   </t>
  </si>
  <si>
    <t xml:space="preserve">C17120-1206/00
</t>
  </si>
  <si>
    <t xml:space="preserve">C16710-1102/00
</t>
  </si>
  <si>
    <t>Nakládání výkopku z hornin tř. 1 až 4 přes 100 m3
Pro přívo pro vnitřní zásp.</t>
  </si>
  <si>
    <t>C17410-1102/00</t>
  </si>
  <si>
    <t>Zásyp v uzavřených prostorech sypaninou se zhutněním</t>
  </si>
  <si>
    <t>C17510-1101/00</t>
  </si>
  <si>
    <t>Obsyp potrubí bez prohození sypaniny z hornin tř. 1 až 4 uloženým do 3 m od kraje výkopu</t>
  </si>
  <si>
    <t xml:space="preserve">14.21.12      </t>
  </si>
  <si>
    <t>5833134507</t>
  </si>
  <si>
    <t>kamenivo těžené drobné frakce 0-4</t>
  </si>
  <si>
    <t>M</t>
  </si>
  <si>
    <t>0200</t>
  </si>
  <si>
    <t>Základy</t>
  </si>
  <si>
    <t>Násyp pod základové konstrukce se zhutněním z hrubého kameniva frakce 0 až 32 mm
Podkladní beton.</t>
  </si>
  <si>
    <t>Základové desky z betonu tř. C 16/20 X0
Podkladní beton.
Do výkopu (bílá vana).</t>
  </si>
  <si>
    <t xml:space="preserve">C27332-3      </t>
  </si>
  <si>
    <t>Základové desky ze ŽB vodostavebného C 30/37 XC2</t>
  </si>
  <si>
    <t>C27335-1215/00</t>
  </si>
  <si>
    <t>Zřízení bednění stěn základových desek</t>
  </si>
  <si>
    <t>C27335-1216/00</t>
  </si>
  <si>
    <t>Odstranění bednění stěn základových desek</t>
  </si>
  <si>
    <t>Výztuž základových desek betonářskou ocelí 10 505 (R)
ozn.P.20,P.27
odhad
Je uvažováno 120kg výztuže/m3 betonu.</t>
  </si>
  <si>
    <t>C27931-1115/00</t>
  </si>
  <si>
    <t>Postupné podbetonování základového zdiva prostým betonem tř. C 20/25</t>
  </si>
  <si>
    <t>Základové zdi ze ŽB vodostavebního tř.C 30/37 XC2
Do výkopu (bílá vana).</t>
  </si>
  <si>
    <t>Zřízení bednění základových zdí jednostranné
ozn.P.22</t>
  </si>
  <si>
    <t>Odstranění bednění základových zdí jednostranné
ozn.P.22</t>
  </si>
  <si>
    <t>Zřízení bednění základových zdí oboustranné
ozn.P.22</t>
  </si>
  <si>
    <t>Odstranění bednění základových zdí oboustranné
ozn.P.22</t>
  </si>
  <si>
    <t>Výztuž základových zdí nosných betonářskou ocelí 10 505
ozn.P.22
odhad
Je uvažováno 120kg výztuže/m3 betonu.</t>
  </si>
  <si>
    <t>0300</t>
  </si>
  <si>
    <t>Svislé konstrukce</t>
  </si>
  <si>
    <t xml:space="preserve">C31111-3      
</t>
  </si>
  <si>
    <t>Nosná zeď tl do 200 mm z hladkých tvárnic ztraceného bednění včetně výplně z betonu tř.
C 20/25 XC1</t>
  </si>
  <si>
    <t>Nosná zeď tl do 300 mm z hladkých tvárnic ztraceného bednění včetně výplně z betonu tř.
C 20/25 XC1</t>
  </si>
  <si>
    <t>C31136-1821/00</t>
  </si>
  <si>
    <t>Výztuž nosných zdí betonářskou ocelí 10 505</t>
  </si>
  <si>
    <t>C31794-1121/00</t>
  </si>
  <si>
    <t>Osazování ocelových válcovaných nosníků na zdivu I, IE, U, UE nebo L do č 12</t>
  </si>
  <si>
    <t xml:space="preserve">27.10.70      </t>
  </si>
  <si>
    <t xml:space="preserve">1338062000
</t>
  </si>
  <si>
    <t>tyč ocelová I, značka oceli S 235 JR, označení
průřezu 120</t>
  </si>
  <si>
    <t>C31794-4321/00</t>
  </si>
  <si>
    <t>Válcované nosníky do č.12 dodatečně osazované do připravených otvorů</t>
  </si>
  <si>
    <t xml:space="preserve">C31723-4410/00
</t>
  </si>
  <si>
    <t>Vyzdívka mezi nosníky z cihel pálených na MC
ozn.HSV/2+HSV/3+HSV/4+HSV/10.3</t>
  </si>
  <si>
    <t xml:space="preserve">C31023-8211/00
</t>
  </si>
  <si>
    <t>Zazdívka otvorů pl do 1 m2 ve zdivu nadzákladovém cihlami pálenými na MVC
ozn.P.10k</t>
  </si>
  <si>
    <t xml:space="preserve">C31023-9211/00
</t>
  </si>
  <si>
    <t>Zazdívka otvorů pl do 4 m2 ve zdivu nadzákladovém cihlami pálenými na MVC
oz. P.10g</t>
  </si>
  <si>
    <t xml:space="preserve">C34648-1111/00
</t>
  </si>
  <si>
    <t>Zaplentování rýh, potrubí, výklenků nebo nik ve stěnách rabicovým pletivem
ozn.HSV/2+HSV/4+HSV/10.2</t>
  </si>
  <si>
    <t>C34923-1821/00</t>
  </si>
  <si>
    <t>Přizdívka ostění s ozubem z cihel tl do 300 mm</t>
  </si>
  <si>
    <t>0400</t>
  </si>
  <si>
    <t>Vodorovné konstrukce</t>
  </si>
  <si>
    <t>Stropy deskové ze ŽB tř. C 20/25 XC1
ozn.P.11a
Dobetonování nových stropů.</t>
  </si>
  <si>
    <t>Zřízení bednění stropů deskových
ozn.P.11
Dobetonování nových stropů.</t>
  </si>
  <si>
    <t>C41135-1102/00</t>
  </si>
  <si>
    <t>Odstranění bednění stropů deskových</t>
  </si>
  <si>
    <t>Zřízení podpěrné konstrukce stropů v do 4 m pro zatížení do 5 kPa
Spodní bednění.</t>
  </si>
  <si>
    <t>C41135-4172/00</t>
  </si>
  <si>
    <t>Odstranění podpěrné konstrukce stropů v do 4 m pro zatížení do 5 kPa</t>
  </si>
  <si>
    <t>Výztuž stropů betonářskou ocelí 10 505
Dobetonování nových stropů.
odhad
Je uvažováno 180kg výztuže/m3 betonu.</t>
  </si>
  <si>
    <t>Výztuž stropů svařovanými sítěmi Kari
Dobetonování nových stropů.
odhad
Je uvažováno 180kg výztuže/m3 betonu.</t>
  </si>
  <si>
    <t xml:space="preserve">C41135-4      </t>
  </si>
  <si>
    <t>Bednění stropů ztracené z hraněných trapézových vln v 55 mm plech pozinkovaný tl 1,0 mm</t>
  </si>
  <si>
    <t xml:space="preserve">kus </t>
  </si>
  <si>
    <t>Zazdívka zhlaví válcovaných nosníků v do 150 mm
ozn.HSV/10.2</t>
  </si>
  <si>
    <t>C45157-3111/00</t>
  </si>
  <si>
    <t>Lože pod potrubí otevřený výkop z písku</t>
  </si>
  <si>
    <t>0610</t>
  </si>
  <si>
    <t>Úpravy povrchů vnitřní</t>
  </si>
  <si>
    <t>Omítka malých ploch vnitřních stěn do 1m2
ozn.P.13,HSV/1+P.13,HSV/2+P.13,HSV/3+P.13,HSV/4+P.36a.</t>
  </si>
  <si>
    <t xml:space="preserve">m   </t>
  </si>
  <si>
    <t>Začištění omítek (s dod.hmot) kolem oken, dveří, podlah, obkladů apod.
Nové konstrukce na staré zdivo.
bez odkazu+P.1d+P.2d+P.10a+P.10f+P.10j,P.10k+P.10g+P.13,HSV/1+P.13,HSV/2
+P.13,HSV/3+P.13/HSV/4</t>
  </si>
  <si>
    <t>C61247-3182/00</t>
  </si>
  <si>
    <t>Vnitřní omítka zdiva vápenocementová ze suchých směsí štuková</t>
  </si>
  <si>
    <t>C61247-3185/00</t>
  </si>
  <si>
    <t>Příplatek k vnitřní omítce zdiva vápenocementové ze suchých směsí za zabudované omítníky</t>
  </si>
  <si>
    <t>C61742-1232/00</t>
  </si>
  <si>
    <t>Vnitřní omítka světlíků nebo výtahových šachet vápenná štuková plstí hlazenou</t>
  </si>
  <si>
    <t>Potažení vnitřních stěn sklovláknitým pletivem vtlačením do tmele s přichycením
ozn.P.01+P.1+P.2+P.3
Dle výpisu prvků-ozn.HSV/1+HSV/2+HSV/3+HSV/4+HSV/10.2.</t>
  </si>
  <si>
    <t>0620</t>
  </si>
  <si>
    <t>Úpravy povrchů vnější</t>
  </si>
  <si>
    <t>C62099-1121/00</t>
  </si>
  <si>
    <t>Zakrývání výplní venkovních otvorů před nástřikem plastických maltovin z lešení</t>
  </si>
  <si>
    <t>KZS stěn budov pod omítku deskami z polystyrénu EPS tl 120 mm s hmoždinkami s plastovým trnem
 EPS 100 F.</t>
  </si>
  <si>
    <t>C62047-1212/00</t>
  </si>
  <si>
    <t>Vnější omítka silikátová tenkovrstvá probarvená zatřená  tl 2 mm včetně penetrace vnějších stěn</t>
  </si>
  <si>
    <t xml:space="preserve">              </t>
  </si>
  <si>
    <t xml:space="preserve">              
</t>
  </si>
  <si>
    <t>D+M stěrková středornná dekorativní omítka v šedočerném melíru
Hmotnost pro přesun hmot je uvažované v ceně.</t>
  </si>
  <si>
    <t xml:space="preserve">C62275-2221/00
</t>
  </si>
  <si>
    <t>KZS lišta rohová stěnová Al s tkaninou 10/10 mm
Odhadový výpočet.</t>
  </si>
  <si>
    <t>C62275-2135/00</t>
  </si>
  <si>
    <t>KZS lišta rohová soklová PVC s tkaninou a okapničkou</t>
  </si>
  <si>
    <t>KZS lišta dilatační rohová
Odhadový výpočet.</t>
  </si>
  <si>
    <t>C62275-6111/00</t>
  </si>
  <si>
    <t>KZS lišta zakončovací PVC s tkaninou</t>
  </si>
  <si>
    <t>C62275-4111/00</t>
  </si>
  <si>
    <t>KZS lišta začišťovací s tkaninou u oken</t>
  </si>
  <si>
    <t>0630</t>
  </si>
  <si>
    <t>Podlahové konstrukce</t>
  </si>
  <si>
    <t>C63131-1114/00</t>
  </si>
  <si>
    <t>Mazanina tl do 80 mm z betonu prostého tř. C16/20 X0</t>
  </si>
  <si>
    <t>C63131-1136/00</t>
  </si>
  <si>
    <t>Mazanina tl do 240 mm z betonu prostého tř. C 25/30 XC2</t>
  </si>
  <si>
    <t>Příplatek k mazanině tl do 80 mm za přehlazení povrchu
ozn.53.a+skladba S.1,ozn.53e</t>
  </si>
  <si>
    <t xml:space="preserve">              
</t>
  </si>
  <si>
    <t>D+M vymetaný hrubý protiskluzný povrch
Odhadová cena.
Hmotnost pro přesun  hmot je uvažována v ceně.</t>
  </si>
  <si>
    <t>Příplatek k mazaninám za přidání ocelových vláken (drátkobeton) pro objemové vyztužení 25 kg/m3
Datbáze 30kg/m3 betonu-proti projektu (28kg/m3 betonu) .</t>
  </si>
  <si>
    <t>C63135-1101/00</t>
  </si>
  <si>
    <t>Zřízení bednění rýh a hran v podlahách</t>
  </si>
  <si>
    <t>C63135-1102/00</t>
  </si>
  <si>
    <t>Odstranění bednění rýh a hran v podlahách</t>
  </si>
  <si>
    <t>Násyp pod podlahy z hrubého kameniva 0-63 se zhutněním
Datbáze 30kg/m3 betonu-proti projektu (28kg/m3 betonu) .</t>
  </si>
  <si>
    <t>0640</t>
  </si>
  <si>
    <t>Osazování</t>
  </si>
  <si>
    <t>Osazování ventilačních mřížek velikosti do 300 x 300 mm
ozn.P.10i-3</t>
  </si>
  <si>
    <t>Větrací mřížka Q 200mm
Odhadová hmotnost.
Provedení nerez.</t>
  </si>
  <si>
    <t>Větrací mřížka Q 300mm
 Odhadová hmotnost.
Provedení nerez.</t>
  </si>
  <si>
    <t>0900</t>
  </si>
  <si>
    <t>Ostatní konstrukce a práce</t>
  </si>
  <si>
    <t>Vyčištění budov bytové a občanské výstavby při výšce podlaží do 4 m
ozn.52a+52b+52c+52d+52e.</t>
  </si>
  <si>
    <t>Osazování ochranných úhelníků bez jejich dodání
ozn.Z/11,ozm.P.11a</t>
  </si>
  <si>
    <t xml:space="preserve">kg  </t>
  </si>
  <si>
    <t>Ocelový úhelník L50*50*5 dl.1,18m+
+páskové železo 50/3 dl.500mm</t>
  </si>
  <si>
    <t>Řezání stávajícího betonového krytu hl do 200 mm
ozn.P.B.3c</t>
  </si>
  <si>
    <t>C95331-2112/00</t>
  </si>
  <si>
    <t>Vložky do svislých dilatačních spár z fasádních polystyrénových desek tl 20 mm</t>
  </si>
  <si>
    <t xml:space="preserve">bm  </t>
  </si>
  <si>
    <t>D+M hydroizolační bentonitový těsnící bobtnající pásek
Hmotnost pro přesun hmot je uvažována v ceně.</t>
  </si>
  <si>
    <t>0940</t>
  </si>
  <si>
    <t>Lešení</t>
  </si>
  <si>
    <t>Montáž lešení řadového trubkového lehkého s podlahami zatížení do 200 kg/m2 š do 0,9 m v
do 10 m
Pro montáž stěnových panelů.</t>
  </si>
  <si>
    <t>Příplatek k lešení řadovému trubkovému lehkému s podlahami š 0,9 m v 10 m za první a ZKD den
použití
2měsíce=cca 60dní</t>
  </si>
  <si>
    <t>Demontáž lešení řadového trubkového lehkého s podlahami zatížení do 200 kg/m2 š do 0,9 m v
do 10 m
2 měsíce=60dní</t>
  </si>
  <si>
    <t>Montáž lešení prostorového trubkového těžkého bez podlah zatížení tř. 4 do 300 kg/m2 v do 20 m
ozn.P.B.14
Pro rekonstrukční práce a omítky.</t>
  </si>
  <si>
    <t>Příplatek k lešení prostorovému trubkovému těžkému bez podlah za půdorysnou plochu do 6 m2
ozn.P.B.14</t>
  </si>
  <si>
    <t>Příplatek k lešení prostorovému trubkovému těžkému bez podlah tř.4 v 20 m za první a ZKD den použití
2 měsíce=cca 60 dní.</t>
  </si>
  <si>
    <t>Demontáž lešení prostorového trubkového těžkého bez podlah zatížení tř. 4 do 300 kg/m2 v do 20 m
ozn.P.B.14</t>
  </si>
  <si>
    <t>Montáž lešeňové podlahy pro trubková lešení ve světlíku o ploše do 6 m2 s příčníky
ozn.P.B.14
Pro rekonstrukční práce a omítky.</t>
  </si>
  <si>
    <t>Příplatek k lešeňové podlaze pro trubková lešení ve světlíku za první a ZKD den použití
2 měsíce=cca 60dní</t>
  </si>
  <si>
    <t>Demontáž lešeňové podlahy pro trubková lešení ve světlíku o ploše do 6 m2 s příčníky
ozn.P.B.14
Pro  rekonstrukční práce a omítky.</t>
  </si>
  <si>
    <t xml:space="preserve">den </t>
  </si>
  <si>
    <t>Teleskopická hydraulická montážní plošina v zdvihu do 21 m
odhad
Práce na střeše objektu.</t>
  </si>
  <si>
    <t>C94911-1113/00</t>
  </si>
  <si>
    <t>Lešení lehké pomocné kozové trubkové o výšce lešeňové podlahy do 2,5 m</t>
  </si>
  <si>
    <t>0960</t>
  </si>
  <si>
    <t>Bourací práce</t>
  </si>
  <si>
    <t>Bourání podkladů pod dlažby nebo mazanin betonových nebo z litého asfaltu tl do 100 mm pl
do 1 m2</t>
  </si>
  <si>
    <t>Bourání podkladů pod dlažby nebo mazanin betonových nebo z litého asfaltu tl přes 100 mm pl
přes 4m2</t>
  </si>
  <si>
    <t>C96703-3963/00</t>
  </si>
  <si>
    <t>Odsekání okenních obrub předsazených před líc zdiva přes 50 mm</t>
  </si>
  <si>
    <t>C96806-2354/00</t>
  </si>
  <si>
    <t>Vybourání dřevěných rámů oken dvojitých nebo zdvojených pl do 1 m2</t>
  </si>
  <si>
    <t>C96806-2355/00</t>
  </si>
  <si>
    <t>Vybourání dřevěných rámů oken dvojitých nebo zdvojených pl do 2 m2</t>
  </si>
  <si>
    <t>C96806-2356/00</t>
  </si>
  <si>
    <t>Vybourání dřevěných rámů oken dvojitých nebo zdvojených pl do 4 m2</t>
  </si>
  <si>
    <t>Vybourání vodovodního nebo plynového vedení DN do 200
Délky potrubí jsuu určeny odhadem.</t>
  </si>
  <si>
    <t>0970</t>
  </si>
  <si>
    <t>Ostatní bourací práce</t>
  </si>
  <si>
    <t>C97103-3681/00</t>
  </si>
  <si>
    <t>Vybourání otvorů ve zdivu cihelném pl do 4 m2 na MVC nebo MV tl do 900 mm</t>
  </si>
  <si>
    <t>C97303-1826/00</t>
  </si>
  <si>
    <t>Vysekání kapes ve zdivu cihelném na MV nebo MVC pro zavázání zdí tl do 600 mm</t>
  </si>
  <si>
    <t>C97403-1664/00</t>
  </si>
  <si>
    <t>Vysekání rýh ve zdivu cihelném pro vtahování nosníků hl do 150 mm v do 150 mm</t>
  </si>
  <si>
    <t>C97715-1118/00</t>
  </si>
  <si>
    <t>Jádrové vrty diamantovými korunkami do D 100 mm do stavebních materiálů</t>
  </si>
  <si>
    <t>C97715-1122/00</t>
  </si>
  <si>
    <t>Jádrové vrty diamantovými korunkami do D 130 mm do stavebních materiálů</t>
  </si>
  <si>
    <t>Jádrové vrty diamantovými korunkami do D 150 mm do stavebních materiálů
srov.pol.
ozn.P.B.17a,P.B.17b+P.B.17a,P.B.17b+P.B.17a,P.B.17c+P.B.17a,P.B.17c
+P.B.17a,P.B.17c+P.10i-3</t>
  </si>
  <si>
    <t>Odsekání a odebrání obkladů stěn z vnitřních obkládaček pl do 1 m2
srov.pol.</t>
  </si>
  <si>
    <t>C97801-3191/00</t>
  </si>
  <si>
    <t>Otlučení vnitřních omítek stěn MV nebo MVC stěn o rozsahu do 100 %</t>
  </si>
  <si>
    <t>C97901-1111/00</t>
  </si>
  <si>
    <t>Svislá doprava suti a vybouraných hmot za prvé podlaží</t>
  </si>
  <si>
    <t>C97901-1121/00</t>
  </si>
  <si>
    <t>Svislá doprava suti a vybouraných hmot ZKD podlaží</t>
  </si>
  <si>
    <t>C97908-2111/00</t>
  </si>
  <si>
    <t>Vnitrostaveništní vodorovná doprava suti a vybouraných hmot do 10 m</t>
  </si>
  <si>
    <t>Vnitrostaveništní vodorovná doprava suti a vybouraných hmot ZKD 5 m přes 10 m
do 50m</t>
  </si>
  <si>
    <t>C97908-1111/00</t>
  </si>
  <si>
    <t>Odvoz suti a vybouraných hmot na skládku do 1 km</t>
  </si>
  <si>
    <t>Odvoz suti a vybouraných hmot na skládku ZKD 1 km přes 1 km
do 5km
Sběrna-skládkovné neuvažováno.
do 12km
Skládka Vysoká
Spalitelný odpad,Cihly,Beton,Keramika,Směsný odpad</t>
  </si>
  <si>
    <t>C97909-8113/00</t>
  </si>
  <si>
    <t>Poplatek za skládku z prostého betonu s příměsí 10,%</t>
  </si>
  <si>
    <t>C97909-8133/00</t>
  </si>
  <si>
    <t>Poplatek za skládku keramického materiálu s příměsí 10%</t>
  </si>
  <si>
    <t>C97909-8141/00</t>
  </si>
  <si>
    <t>Poplatek za skládku spalitelného odpadu</t>
  </si>
  <si>
    <t>Skládkovné směsný komunální odpad</t>
  </si>
  <si>
    <t>0990</t>
  </si>
  <si>
    <t>Přesun hmot HSV</t>
  </si>
  <si>
    <t>C99928-1111/00</t>
  </si>
  <si>
    <t>Přesun hmot pro opravy a údržbu budov v do 25 m</t>
  </si>
  <si>
    <t>0991</t>
  </si>
  <si>
    <t>Ostatní práce HSV</t>
  </si>
  <si>
    <t xml:space="preserve">kpl </t>
  </si>
  <si>
    <t>Vytýčení stávajících inženýrských sítí
odhad</t>
  </si>
  <si>
    <t>7110</t>
  </si>
  <si>
    <t>Izolace proti vodě</t>
  </si>
  <si>
    <t>C71147-1053/00</t>
  </si>
  <si>
    <t>Provedení vodorovné izolace proti tlakové vodě termoplasty fólií z nízkolehčeného PE</t>
  </si>
  <si>
    <t>00000-1172</t>
  </si>
  <si>
    <t>Silná stavební PE fólie-separační vrstva</t>
  </si>
  <si>
    <t>7120</t>
  </si>
  <si>
    <t>Živičné krytiny</t>
  </si>
  <si>
    <t>Provedení povlakové krytiny střech do 10° za studena lakem penetračním nebo asfaltovým
Skladba S.3,ozn.P.19</t>
  </si>
  <si>
    <t>Vhodná asfaltová penetrace za studena (na kov,zdi, beton,omítku  apod)</t>
  </si>
  <si>
    <t>Provedení povlakové krytiny střech do 10° podkladní vrstvy pásy na sucho AIP, NAIP nebo
tkaninou
2 vrstvy</t>
  </si>
  <si>
    <t>Provedení povlakové krytiny střech do 10° podkladní vrstvy pásy na sucho AIP, NAIP nebo
tkaninou-vytažení na atiku
3 vrstvy.</t>
  </si>
  <si>
    <t>Samolepící modifikovaný asfaltový pás spodní pro hydroizolací plochých střech složený z více
vrstev asfaltových pásů</t>
  </si>
  <si>
    <t>Provedení povlakové krytiny střech do 10° pásy NAIP přitavením v plné ploše
Skladba S.3,ozn.P.19</t>
  </si>
  <si>
    <t>Provedení povlakové krytiny střech do 10° pásy NAIP přitavením v plné ploše-vytažení na atiku
Skladba S.3,ozn.P.19</t>
  </si>
  <si>
    <t>Hydroizolačný živičný modifikovaný pás vrchní pro střechy s polysterovou výztužnou rohoží
a posypem (natavitelný)</t>
  </si>
  <si>
    <t>Provedení povlakové krytiny střech do 10° pásy NAIP přitavením v plné ploše-parozábrana
Skladba S.3,ozn.P.19</t>
  </si>
  <si>
    <t>Parozábrana-vhodný modifikovaný asfaltový pás</t>
  </si>
  <si>
    <t>7130</t>
  </si>
  <si>
    <t>Izolace tepelné</t>
  </si>
  <si>
    <t>Montáž izolace tepelné střech plochých kladené volně 1 vrstva rohoží, pásů, dílců, desek
2 vrstvy.</t>
  </si>
  <si>
    <t>Polystyrén EPS 100 S Stabil tl.100mm</t>
  </si>
  <si>
    <t>Spádový klín EPS 100S S Stabil.</t>
  </si>
  <si>
    <t>Montáž izolace tepelné střech plochých tl přes 170 mm šrouby vnitřní pole, budova v do 20 m
2 vrstvy.</t>
  </si>
  <si>
    <t>7200</t>
  </si>
  <si>
    <t>Zdravotní instalace</t>
  </si>
  <si>
    <t>Úprava ležaté kanalizace</t>
  </si>
  <si>
    <t>7480</t>
  </si>
  <si>
    <t>Protipožární opatření</t>
  </si>
  <si>
    <t>D+M PHP s náplní CO2 s hasící schopností 55B</t>
  </si>
  <si>
    <t>7620</t>
  </si>
  <si>
    <t>Konstrukce tesařské</t>
  </si>
  <si>
    <t>C76211-1811/00</t>
  </si>
  <si>
    <t>Demontáž stěn a příček z hraněného řeziva</t>
  </si>
  <si>
    <t>C76212-3130/00</t>
  </si>
  <si>
    <t>Montáž tesařských stěn vázaných z hraněného řeziva průřezové plochy do 224 cm2</t>
  </si>
  <si>
    <t>C76219-5000/00</t>
  </si>
  <si>
    <t>Spojovací prostředky pro montáž stěn, příček, bednění stěn</t>
  </si>
  <si>
    <t>Hranoly</t>
  </si>
  <si>
    <t>7640</t>
  </si>
  <si>
    <t>Konstrukce klempířské</t>
  </si>
  <si>
    <t>C76441-0850/00</t>
  </si>
  <si>
    <t>Demontáž oplechování parapetu rš do 330 mm</t>
  </si>
  <si>
    <t>C76443-0840/00</t>
  </si>
  <si>
    <t>Demontáž oplechování zdí rš do 500 mm</t>
  </si>
  <si>
    <t>C76445-4803/00</t>
  </si>
  <si>
    <t>Demontáž trouby kruhové průměr 150 mm</t>
  </si>
  <si>
    <t>C76433-3240/00</t>
  </si>
  <si>
    <t>Lemování Pz plech zdí plochá krytina rš 400 mm</t>
  </si>
  <si>
    <t>C76433-3260/00</t>
  </si>
  <si>
    <t>Lemování Pz plech zdí plochá krytina rš 660 mm</t>
  </si>
  <si>
    <t>C76435-2203/00</t>
  </si>
  <si>
    <t>Žlab Pz podokapní půlkruhový rš 330 mm</t>
  </si>
  <si>
    <t>C76443-0220/00</t>
  </si>
  <si>
    <t>Oplechování Pz zdí rš 330 mm včetně rohů</t>
  </si>
  <si>
    <t>C76443-0230/00</t>
  </si>
  <si>
    <t>Oplechování Pz zdí rš 400 mm včetně rohů</t>
  </si>
  <si>
    <t>C76445-4202/00</t>
  </si>
  <si>
    <t>Odpadní trouby Pz kruhové D 100 mm</t>
  </si>
  <si>
    <t>C76445-4204/00</t>
  </si>
  <si>
    <t>Odpadní trouby Pz kruhové D 150 mm</t>
  </si>
  <si>
    <t>C76435-9216/00</t>
  </si>
  <si>
    <t>Žlab Pz - kotlík kulatý vel. 330/100 mm</t>
  </si>
  <si>
    <t xml:space="preserve">C76439-6      </t>
  </si>
  <si>
    <t>Střešní prvky Pz - připojovací dilatační lišta podlahová rš.do 60mm</t>
  </si>
  <si>
    <t>Střešní prvky Pz - připojovací dilatační lišta stěnová r.š.60 mm</t>
  </si>
  <si>
    <t>D+M napojení nového vodorovného svodu na stávající +napojení svodu Q 100mm od  nového žlabu
do nového svodu Q 150mm
Odhadové náklady.</t>
  </si>
  <si>
    <t>7660</t>
  </si>
  <si>
    <t>Konstrukce truhlářské</t>
  </si>
  <si>
    <t>Vyvěšení nebo zavěšení dřevěných křídel oken pl do 1,5 m2
Oddhadový počet křídel.</t>
  </si>
  <si>
    <t>C76644-1821/00</t>
  </si>
  <si>
    <t>Demontáž parapetních desek dřevěných, laminovaných šířky do 30 cm délky přes 1,0 m</t>
  </si>
  <si>
    <t>7670</t>
  </si>
  <si>
    <t>Konstrukce zámečnické</t>
  </si>
  <si>
    <t>C76799-5105/00</t>
  </si>
  <si>
    <t>Montáž atypických zámečnických konstrukcí hmotnosti do 100 kg</t>
  </si>
  <si>
    <t xml:space="preserve">Kcs </t>
  </si>
  <si>
    <t>Kompletní konstrukce ocelového montážního nosníku,
vč.doplňků
Žárový pozink.</t>
  </si>
  <si>
    <t>7710</t>
  </si>
  <si>
    <t>Podlahy z dlaždic</t>
  </si>
  <si>
    <t>Montáž podlah keramických režných protiskluzných lepených flexibilním lepidlem do 50 ks/m2
skladba S.4+S.5</t>
  </si>
  <si>
    <t>Příplatek k montáž podlah keramických za plochu do 5 m2
bez odkazu+ozn.P.10a+Skladba S.5</t>
  </si>
  <si>
    <t>00000-1961</t>
  </si>
  <si>
    <t>Keramické dlaždice protiskluzné</t>
  </si>
  <si>
    <t>Vyrovnání podkladu samonivelační stěrkou tl 4 mm pevnosti 15 Mpa
bez odkazu+ozn.P.10.a+Skladba S.4+Skladba S.5+bez odkazu.</t>
  </si>
  <si>
    <t>Příplatek k vyrovnání podkladu dlažby samonivelační stěrkou pevnosti 15 Mpa ZKD 1 mm
tloušťky
tl.10mm</t>
  </si>
  <si>
    <t>Montáž soklíků z dlaždic keramických rovných flexibilní lepidlo v do 120 mm
Skladba S.4+Skladba S.5+bez odkazu.</t>
  </si>
  <si>
    <t>00000-2144</t>
  </si>
  <si>
    <t>Keramické soklíky normální v.100mm</t>
  </si>
  <si>
    <t>7810</t>
  </si>
  <si>
    <t>Obklady keramické</t>
  </si>
  <si>
    <t>Montáž obkladaček vnitřních pórovinových pravoúhlých do 45 ks/m2 lepených flexibilním
lepidlem
ozn.P.10.j+P.10k.</t>
  </si>
  <si>
    <t>C78141-9191/00</t>
  </si>
  <si>
    <t>Příplatek k montáži obkladů vnitřních pórovinových za plochu do 10 m2</t>
  </si>
  <si>
    <t>00000-1963</t>
  </si>
  <si>
    <t>Pórovinové obkladačky</t>
  </si>
  <si>
    <t>C78149-4511/00</t>
  </si>
  <si>
    <t>Plastové profily ukončovací lepené flexibilním lepidlem</t>
  </si>
  <si>
    <t>7830</t>
  </si>
  <si>
    <t>Nátěry</t>
  </si>
  <si>
    <t>Nátěry syntetické kovových doplňkových konstrukcí barva standardní dvojnásobné a 1x email
Ocelové zárubně.</t>
  </si>
  <si>
    <t>C78322-6100/00</t>
  </si>
  <si>
    <t>Nátěry syntetické kovových doplňkových konstrukcí barva standardní základní</t>
  </si>
  <si>
    <t>7840</t>
  </si>
  <si>
    <t>Malby</t>
  </si>
  <si>
    <t>Malby vápenné bílé dvojnásobné se začištěním a 2x pačokováním
PREFA prvky (vyjma sendvičových panelů).
rezerva.</t>
  </si>
  <si>
    <t>Malby směsi PRIMALEX tekuté disperzní bílé omyvatelné dvojnásobné s penetrací místnost v
do 5 m</t>
  </si>
  <si>
    <t>7990</t>
  </si>
  <si>
    <t>Ostatní práce HSV+PSV</t>
  </si>
  <si>
    <t>D+M+DMTŽ ochrana keramické dlažby v chodbě,. včetně případné demontované podlahy</t>
  </si>
  <si>
    <t>7991</t>
  </si>
  <si>
    <t>Ostatní práce PSV</t>
  </si>
  <si>
    <t>9210</t>
  </si>
  <si>
    <t>Elektroinstalace</t>
  </si>
  <si>
    <t>Elektroinstalace,vč.zednických výpomocí</t>
  </si>
  <si>
    <t>9240</t>
  </si>
  <si>
    <t>Vzduchotechnika</t>
  </si>
  <si>
    <t>9241</t>
  </si>
  <si>
    <t>Větrání</t>
  </si>
  <si>
    <t>D+M kompletní věrtrací turbina LOMANCO</t>
  </si>
  <si>
    <t>9330</t>
  </si>
  <si>
    <t>Výtahy</t>
  </si>
  <si>
    <t>CELKEM:</t>
  </si>
  <si>
    <t>R</t>
  </si>
  <si>
    <t>Průběžný součet:</t>
  </si>
  <si>
    <t>DPH-SAZBA</t>
  </si>
  <si>
    <t>objektu Západočeského muzea v Plzni -Zborovská 40, Plzeň</t>
  </si>
  <si>
    <t>C13220-2102/00</t>
  </si>
  <si>
    <t>C13000-1101/00</t>
  </si>
  <si>
    <t>Kč bez DPH</t>
  </si>
  <si>
    <t>C27936-1821/00</t>
  </si>
  <si>
    <t>C27336-1821/00</t>
  </si>
  <si>
    <t xml:space="preserve">C27932-2      </t>
  </si>
  <si>
    <t>C27935-1101/00</t>
  </si>
  <si>
    <t>C27935-1102/00</t>
  </si>
  <si>
    <t>C27935-1105/00</t>
  </si>
  <si>
    <t>C27935-1106/00</t>
  </si>
  <si>
    <t>C27331-3611/00</t>
  </si>
  <si>
    <t>C27153-2212/00</t>
  </si>
  <si>
    <t>C41132-1515/00</t>
  </si>
  <si>
    <t>C41135-1101/00</t>
  </si>
  <si>
    <t>C41135-4171/00</t>
  </si>
  <si>
    <t>C41136-1821/00</t>
  </si>
  <si>
    <t>C41136-2021/00</t>
  </si>
  <si>
    <t>C41323-2211/00</t>
  </si>
  <si>
    <t>C61240-9991/00</t>
  </si>
  <si>
    <t>C61248-1119/00</t>
  </si>
  <si>
    <t>C61240-1391/00</t>
  </si>
  <si>
    <t>C62271-1122/00</t>
  </si>
  <si>
    <t>C62275-3211/00</t>
  </si>
  <si>
    <t>C63131-9011/00</t>
  </si>
  <si>
    <t>C63131-9203/00</t>
  </si>
  <si>
    <t>C63511-1242/00</t>
  </si>
  <si>
    <t>00000-2142</t>
  </si>
  <si>
    <t>00000-2141</t>
  </si>
  <si>
    <t>C64494-1112/00</t>
  </si>
  <si>
    <t>C95290-1111/00</t>
  </si>
  <si>
    <t>C95394-2121/00</t>
  </si>
  <si>
    <t>00000-2143</t>
  </si>
  <si>
    <t>C91973-5124/00</t>
  </si>
  <si>
    <t>C94111-1111/00</t>
  </si>
  <si>
    <t>C94111-1211/00</t>
  </si>
  <si>
    <t>C94111-1811/00</t>
  </si>
  <si>
    <t>C94312-1111/00</t>
  </si>
  <si>
    <t>C94312-1129/00</t>
  </si>
  <si>
    <t>C94312-1211/00</t>
  </si>
  <si>
    <t>C94312-1811/00</t>
  </si>
  <si>
    <t>C94921-1131/00</t>
  </si>
  <si>
    <t>C94921-1231/00</t>
  </si>
  <si>
    <t>C94921-1831/00</t>
  </si>
  <si>
    <t>C94541-2112/00</t>
  </si>
  <si>
    <t>C96504-2121/00</t>
  </si>
  <si>
    <t>C96504-2241/00</t>
  </si>
  <si>
    <t>C96901-1141/00</t>
  </si>
  <si>
    <t>C97715-1</t>
  </si>
  <si>
    <t>C97805-9</t>
  </si>
  <si>
    <t>C97908-2121/00</t>
  </si>
  <si>
    <t>C97908-1121/00</t>
  </si>
  <si>
    <t>C71231-1101/00</t>
  </si>
  <si>
    <t>C71233-1101/00</t>
  </si>
  <si>
    <t>C71234-1559/00</t>
  </si>
  <si>
    <t>C71314-1151/00</t>
  </si>
  <si>
    <t>C71314-1181/00</t>
  </si>
  <si>
    <t>C76669-1911/00</t>
  </si>
  <si>
    <t>00000-1959</t>
  </si>
  <si>
    <t>C77157-4131/00</t>
  </si>
  <si>
    <t>C77157-9191/00</t>
  </si>
  <si>
    <t>C77199-0111/00</t>
  </si>
  <si>
    <t>C77199-0191/00</t>
  </si>
  <si>
    <t>C77147-4113/00</t>
  </si>
  <si>
    <t>C78141-4114/00</t>
  </si>
  <si>
    <t>C78322-5100/00</t>
  </si>
  <si>
    <t>C78442-</t>
  </si>
  <si>
    <t>C78445-3622/00</t>
  </si>
  <si>
    <t>D+M typový skleněný přístřešek</t>
  </si>
  <si>
    <t>Větrání sociálních zařízení</t>
  </si>
  <si>
    <t>D+M Výtah dle specifikace zhotovitele</t>
  </si>
  <si>
    <t>Provozní vlivy - 1kpl</t>
  </si>
  <si>
    <t>Zařízení staveniště - 1kpl</t>
  </si>
  <si>
    <t>Kompletační činnost - 1kpl</t>
  </si>
  <si>
    <t>Přesun hmot - 1kpl</t>
  </si>
  <si>
    <t>CELKOVÝ SOUČET: v Kč bez DPH</t>
  </si>
  <si>
    <t>CELKOVÝ SOUČET v Kč VČETNĚ DPH:</t>
  </si>
  <si>
    <t>Poplatek za skládku-ostatní zemina
Pro přívoz pro zásyp+pro odvoz na skládku.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</si>
</sst>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5" fillId="0" borderId="4" xfId="0" applyFont="1" applyBorder="1" applyAlignment="1">
      <alignment vertical="center"/>
    </xf>
    <xf numFmtId="9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1" fillId="2" borderId="6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9" fontId="1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0"/>
  <sheetViews>
    <sheetView showZeros="0" tabSelected="1" workbookViewId="0">
      <selection activeCell="M88" sqref="M88"/>
    </sheetView>
  </sheetViews>
  <sheetFormatPr defaultColWidth="8.85546875" defaultRowHeight="15" x14ac:dyDescent="0.25"/>
  <cols>
    <col min="1" max="1" width="4.28515625" style="1" customWidth="1"/>
    <col min="2" max="2" width="3.85546875" style="7" customWidth="1"/>
    <col min="3" max="3" width="2.7109375" style="1" customWidth="1"/>
    <col min="4" max="4" width="9.7109375" style="1" customWidth="1"/>
    <col min="5" max="5" width="5.5703125" style="1" customWidth="1"/>
    <col min="6" max="6" width="15.28515625" style="1" customWidth="1"/>
    <col min="7" max="7" width="54.140625" style="1" customWidth="1"/>
    <col min="8" max="8" width="11.140625" style="1" customWidth="1"/>
    <col min="9" max="9" width="13.42578125" style="1" customWidth="1"/>
    <col min="10" max="10" width="4.7109375" style="1" customWidth="1"/>
    <col min="11" max="11" width="11" style="1" customWidth="1"/>
    <col min="12" max="12" width="0" style="1" hidden="1" customWidth="1"/>
    <col min="13" max="13" width="13.5703125" style="1" customWidth="1"/>
    <col min="14" max="17" width="15.7109375" style="1" customWidth="1"/>
    <col min="18" max="18" width="9.7109375" style="1" customWidth="1"/>
    <col min="19" max="19" width="13.5703125" style="1" customWidth="1"/>
    <col min="20" max="20" width="9.7109375" style="1" customWidth="1"/>
    <col min="21" max="21" width="13.5703125" style="1" customWidth="1"/>
    <col min="22" max="16384" width="8.85546875" style="4"/>
  </cols>
  <sheetData>
    <row r="1" spans="1:21" ht="16.5" customHeight="1" x14ac:dyDescent="0.3">
      <c r="B1" s="54"/>
      <c r="C1" s="54"/>
      <c r="D1" s="54"/>
      <c r="E1" s="54"/>
      <c r="F1" s="54"/>
      <c r="G1" s="54"/>
      <c r="K1" s="2" t="s">
        <v>0</v>
      </c>
      <c r="M1" s="3">
        <f ca="1">TODAY()</f>
        <v>44183</v>
      </c>
    </row>
    <row r="2" spans="1:21" ht="16.5" customHeight="1" x14ac:dyDescent="0.2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21" ht="0.75" customHeight="1" x14ac:dyDescent="0.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5"/>
      <c r="O3" s="5"/>
      <c r="P3" s="5"/>
      <c r="Q3" s="5"/>
    </row>
    <row r="4" spans="1:21" ht="13.5" customHeight="1" x14ac:dyDescent="0.25">
      <c r="B4" s="55" t="s">
        <v>2</v>
      </c>
      <c r="C4" s="46"/>
      <c r="D4" s="46"/>
      <c r="E4" s="1">
        <v>3312</v>
      </c>
      <c r="F4" s="1" t="s">
        <v>3</v>
      </c>
      <c r="G4" s="6" t="s">
        <v>4</v>
      </c>
      <c r="H4" s="2" t="s">
        <v>5</v>
      </c>
      <c r="I4" s="46" t="s">
        <v>6</v>
      </c>
      <c r="J4" s="46"/>
      <c r="K4" s="2" t="s">
        <v>7</v>
      </c>
      <c r="M4" s="1" t="s">
        <v>8</v>
      </c>
    </row>
    <row r="5" spans="1:21" ht="12.75" customHeight="1" x14ac:dyDescent="0.25">
      <c r="G5" s="6" t="s">
        <v>410</v>
      </c>
    </row>
    <row r="6" spans="1:21" ht="13.5" customHeight="1" x14ac:dyDescent="0.25">
      <c r="B6" s="56" t="s">
        <v>9</v>
      </c>
      <c r="C6" s="57"/>
      <c r="D6" s="57"/>
      <c r="E6" s="1">
        <v>1</v>
      </c>
      <c r="G6" s="1" t="s">
        <v>10</v>
      </c>
      <c r="H6" s="2" t="s">
        <v>11</v>
      </c>
      <c r="I6" s="58">
        <f ca="1">TODAY()</f>
        <v>44183</v>
      </c>
      <c r="J6" s="57"/>
      <c r="K6" s="2" t="s">
        <v>12</v>
      </c>
      <c r="M6" s="1" t="s">
        <v>13</v>
      </c>
    </row>
    <row r="7" spans="1:21" ht="0.75" customHeight="1" thickBot="1" x14ac:dyDescent="0.35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21" ht="15" customHeight="1" thickTop="1" x14ac:dyDescent="0.25">
      <c r="A8" s="1" t="s">
        <v>30</v>
      </c>
      <c r="B8" s="7" t="s">
        <v>14</v>
      </c>
      <c r="C8" s="1" t="s">
        <v>15</v>
      </c>
      <c r="D8" s="1" t="s">
        <v>16</v>
      </c>
      <c r="E8" s="1" t="s">
        <v>17</v>
      </c>
      <c r="F8" s="1" t="s">
        <v>18</v>
      </c>
      <c r="G8" s="1" t="s">
        <v>19</v>
      </c>
      <c r="I8" s="10" t="s">
        <v>20</v>
      </c>
      <c r="J8" s="1" t="s">
        <v>21</v>
      </c>
      <c r="K8" s="10" t="s">
        <v>22</v>
      </c>
      <c r="M8" s="10" t="s">
        <v>23</v>
      </c>
      <c r="N8" s="1" t="s">
        <v>24</v>
      </c>
      <c r="O8" s="1" t="s">
        <v>25</v>
      </c>
      <c r="P8" s="1" t="s">
        <v>26</v>
      </c>
      <c r="Q8" s="1" t="s">
        <v>27</v>
      </c>
      <c r="R8" s="1" t="s">
        <v>28</v>
      </c>
      <c r="S8" s="1" t="s">
        <v>28</v>
      </c>
      <c r="T8" s="1" t="s">
        <v>29</v>
      </c>
      <c r="U8" s="1" t="s">
        <v>29</v>
      </c>
    </row>
    <row r="9" spans="1:21" ht="15" customHeight="1" x14ac:dyDescent="0.25">
      <c r="B9" s="11"/>
      <c r="C9" s="5"/>
      <c r="D9" s="5" t="s">
        <v>31</v>
      </c>
      <c r="E9" s="5"/>
      <c r="F9" s="5" t="s">
        <v>32</v>
      </c>
      <c r="G9" s="5"/>
      <c r="H9" s="5"/>
      <c r="I9" s="5"/>
      <c r="J9" s="5"/>
      <c r="K9" s="12" t="s">
        <v>413</v>
      </c>
      <c r="L9" s="5"/>
      <c r="M9" s="12" t="s">
        <v>413</v>
      </c>
      <c r="N9" s="12" t="s">
        <v>34</v>
      </c>
      <c r="O9" s="12" t="s">
        <v>34</v>
      </c>
      <c r="P9" s="12" t="s">
        <v>34</v>
      </c>
      <c r="Q9" s="12" t="s">
        <v>34</v>
      </c>
      <c r="S9" s="10" t="s">
        <v>33</v>
      </c>
      <c r="U9" s="10" t="s">
        <v>33</v>
      </c>
    </row>
    <row r="10" spans="1:21" ht="12.75" customHeight="1" x14ac:dyDescent="0.3"/>
    <row r="11" spans="1:21" ht="15" customHeight="1" x14ac:dyDescent="0.25">
      <c r="A11" s="1" t="s">
        <v>15</v>
      </c>
      <c r="B11" s="41"/>
      <c r="C11" s="41"/>
      <c r="D11" s="41"/>
      <c r="E11" s="41"/>
      <c r="F11" s="13" t="s">
        <v>35</v>
      </c>
      <c r="G11" s="52" t="s">
        <v>36</v>
      </c>
      <c r="H11" s="41"/>
      <c r="I11" s="41"/>
      <c r="J11" s="41"/>
      <c r="K11" s="41"/>
      <c r="L11" s="41"/>
      <c r="M11" s="41"/>
      <c r="N11" s="5"/>
      <c r="O11" s="5"/>
      <c r="P11" s="5"/>
      <c r="Q11" s="5"/>
    </row>
    <row r="12" spans="1:21" ht="3" customHeight="1" x14ac:dyDescent="0.3"/>
    <row r="13" spans="1:21" ht="38.25" customHeight="1" x14ac:dyDescent="0.25">
      <c r="A13" s="1" t="s">
        <v>40</v>
      </c>
      <c r="B13" s="25">
        <v>1</v>
      </c>
      <c r="C13" s="26">
        <v>0</v>
      </c>
      <c r="D13" s="27">
        <v>1010217</v>
      </c>
      <c r="E13" s="26" t="s">
        <v>38</v>
      </c>
      <c r="F13" s="28" t="s">
        <v>412</v>
      </c>
      <c r="G13" s="47" t="s">
        <v>41</v>
      </c>
      <c r="H13" s="48"/>
      <c r="I13" s="29">
        <v>9.2469999999999999</v>
      </c>
      <c r="J13" s="26" t="s">
        <v>39</v>
      </c>
      <c r="K13" s="30">
        <v>0</v>
      </c>
      <c r="L13" s="31"/>
      <c r="M13" s="32">
        <f>ROUND(I13*K13,2)</f>
        <v>0</v>
      </c>
      <c r="R13" s="15">
        <v>0</v>
      </c>
      <c r="S13" s="16">
        <f t="shared" ref="S13:S37" si="0">ROUND(M13*R13,2)</f>
        <v>0</v>
      </c>
      <c r="T13" s="15">
        <v>1</v>
      </c>
      <c r="U13" s="16">
        <f t="shared" ref="U13:U37" si="1">ROUND(M13*T13,2)</f>
        <v>0</v>
      </c>
    </row>
    <row r="14" spans="1:21" ht="12.75" customHeight="1" x14ac:dyDescent="0.25">
      <c r="A14" s="1" t="s">
        <v>40</v>
      </c>
      <c r="B14" s="25">
        <v>2</v>
      </c>
      <c r="C14" s="26">
        <v>0</v>
      </c>
      <c r="D14" s="27">
        <v>1010239</v>
      </c>
      <c r="E14" s="26" t="s">
        <v>38</v>
      </c>
      <c r="F14" s="28" t="s">
        <v>42</v>
      </c>
      <c r="G14" s="47" t="s">
        <v>43</v>
      </c>
      <c r="H14" s="53"/>
      <c r="I14" s="29">
        <v>1.008</v>
      </c>
      <c r="J14" s="26" t="s">
        <v>39</v>
      </c>
      <c r="K14" s="30">
        <v>0</v>
      </c>
      <c r="L14" s="31"/>
      <c r="M14" s="32">
        <f t="shared" ref="M14:M37" si="2">ROUND(I14*K14,2)</f>
        <v>0</v>
      </c>
      <c r="R14" s="15">
        <v>0</v>
      </c>
      <c r="S14" s="16">
        <f t="shared" si="0"/>
        <v>0</v>
      </c>
      <c r="T14" s="15">
        <v>1</v>
      </c>
      <c r="U14" s="16">
        <f t="shared" si="1"/>
        <v>0</v>
      </c>
    </row>
    <row r="15" spans="1:21" ht="12.75" customHeight="1" x14ac:dyDescent="0.25">
      <c r="A15" s="1" t="s">
        <v>40</v>
      </c>
      <c r="B15" s="25">
        <v>3</v>
      </c>
      <c r="C15" s="26">
        <v>0</v>
      </c>
      <c r="D15" s="27">
        <v>1010243</v>
      </c>
      <c r="E15" s="26" t="s">
        <v>38</v>
      </c>
      <c r="F15" s="28" t="s">
        <v>44</v>
      </c>
      <c r="G15" s="47" t="s">
        <v>45</v>
      </c>
      <c r="H15" s="53"/>
      <c r="I15" s="29">
        <v>1.008</v>
      </c>
      <c r="J15" s="26" t="s">
        <v>39</v>
      </c>
      <c r="K15" s="30">
        <v>0</v>
      </c>
      <c r="L15" s="31"/>
      <c r="M15" s="32">
        <f t="shared" si="2"/>
        <v>0</v>
      </c>
      <c r="R15" s="15">
        <v>0</v>
      </c>
      <c r="S15" s="16">
        <f t="shared" si="0"/>
        <v>0</v>
      </c>
      <c r="T15" s="15">
        <v>1</v>
      </c>
      <c r="U15" s="16">
        <f t="shared" si="1"/>
        <v>0</v>
      </c>
    </row>
    <row r="16" spans="1:21" ht="12.75" customHeight="1" x14ac:dyDescent="0.25">
      <c r="A16" s="1" t="s">
        <v>40</v>
      </c>
      <c r="B16" s="25">
        <v>4</v>
      </c>
      <c r="C16" s="26">
        <v>0</v>
      </c>
      <c r="D16" s="27">
        <v>1010323</v>
      </c>
      <c r="E16" s="26" t="s">
        <v>38</v>
      </c>
      <c r="F16" s="28" t="s">
        <v>46</v>
      </c>
      <c r="G16" s="47" t="s">
        <v>47</v>
      </c>
      <c r="H16" s="53"/>
      <c r="I16" s="29">
        <v>4.5350000000000001</v>
      </c>
      <c r="J16" s="26" t="s">
        <v>39</v>
      </c>
      <c r="K16" s="30">
        <v>0</v>
      </c>
      <c r="L16" s="31"/>
      <c r="M16" s="32">
        <f t="shared" si="2"/>
        <v>0</v>
      </c>
      <c r="R16" s="15">
        <v>0</v>
      </c>
      <c r="S16" s="16">
        <f t="shared" si="0"/>
        <v>0</v>
      </c>
      <c r="T16" s="15">
        <v>1</v>
      </c>
      <c r="U16" s="16">
        <f t="shared" si="1"/>
        <v>0</v>
      </c>
    </row>
    <row r="17" spans="1:21" ht="12.75" customHeight="1" x14ac:dyDescent="0.25">
      <c r="A17" s="1" t="s">
        <v>40</v>
      </c>
      <c r="B17" s="25">
        <v>5</v>
      </c>
      <c r="C17" s="26">
        <v>0</v>
      </c>
      <c r="D17" s="27">
        <v>1010245</v>
      </c>
      <c r="E17" s="26" t="s">
        <v>38</v>
      </c>
      <c r="F17" s="28" t="s">
        <v>48</v>
      </c>
      <c r="G17" s="47" t="s">
        <v>49</v>
      </c>
      <c r="H17" s="53"/>
      <c r="I17" s="29">
        <v>14.771000000000001</v>
      </c>
      <c r="J17" s="26" t="s">
        <v>39</v>
      </c>
      <c r="K17" s="30">
        <v>0</v>
      </c>
      <c r="L17" s="31"/>
      <c r="M17" s="32">
        <f t="shared" si="2"/>
        <v>0</v>
      </c>
      <c r="R17" s="15">
        <v>0</v>
      </c>
      <c r="S17" s="16">
        <f t="shared" si="0"/>
        <v>0</v>
      </c>
      <c r="T17" s="15">
        <v>1</v>
      </c>
      <c r="U17" s="16">
        <f t="shared" si="1"/>
        <v>0</v>
      </c>
    </row>
    <row r="18" spans="1:21" ht="12.75" customHeight="1" x14ac:dyDescent="0.25">
      <c r="A18" s="1" t="s">
        <v>40</v>
      </c>
      <c r="B18" s="25">
        <v>6</v>
      </c>
      <c r="C18" s="26">
        <v>0</v>
      </c>
      <c r="D18" s="27">
        <v>1010249</v>
      </c>
      <c r="E18" s="26" t="s">
        <v>38</v>
      </c>
      <c r="F18" s="28" t="s">
        <v>50</v>
      </c>
      <c r="G18" s="47" t="s">
        <v>51</v>
      </c>
      <c r="H18" s="53"/>
      <c r="I18" s="29">
        <v>14.771000000000001</v>
      </c>
      <c r="J18" s="26" t="s">
        <v>39</v>
      </c>
      <c r="K18" s="30">
        <v>0</v>
      </c>
      <c r="L18" s="31"/>
      <c r="M18" s="32">
        <f t="shared" si="2"/>
        <v>0</v>
      </c>
      <c r="R18" s="15">
        <v>0</v>
      </c>
      <c r="S18" s="16">
        <f t="shared" si="0"/>
        <v>0</v>
      </c>
      <c r="T18" s="15">
        <v>1</v>
      </c>
      <c r="U18" s="16">
        <f t="shared" si="1"/>
        <v>0</v>
      </c>
    </row>
    <row r="19" spans="1:21" ht="38.25" customHeight="1" x14ac:dyDescent="0.25">
      <c r="A19" s="1" t="s">
        <v>40</v>
      </c>
      <c r="B19" s="25">
        <v>7</v>
      </c>
      <c r="C19" s="26">
        <v>0</v>
      </c>
      <c r="D19" s="27">
        <v>1010325</v>
      </c>
      <c r="E19" s="26" t="s">
        <v>38</v>
      </c>
      <c r="F19" s="28" t="s">
        <v>411</v>
      </c>
      <c r="G19" s="47" t="s">
        <v>52</v>
      </c>
      <c r="H19" s="53"/>
      <c r="I19" s="29">
        <v>2.7149999999999999</v>
      </c>
      <c r="J19" s="26" t="s">
        <v>39</v>
      </c>
      <c r="K19" s="30">
        <v>0</v>
      </c>
      <c r="L19" s="31"/>
      <c r="M19" s="32">
        <f t="shared" si="2"/>
        <v>0</v>
      </c>
      <c r="R19" s="15">
        <v>0</v>
      </c>
      <c r="S19" s="16">
        <f t="shared" si="0"/>
        <v>0</v>
      </c>
      <c r="T19" s="15">
        <v>1</v>
      </c>
      <c r="U19" s="16">
        <f t="shared" si="1"/>
        <v>0</v>
      </c>
    </row>
    <row r="20" spans="1:21" ht="38.25" customHeight="1" x14ac:dyDescent="0.25">
      <c r="A20" s="1" t="s">
        <v>40</v>
      </c>
      <c r="B20" s="25">
        <v>8</v>
      </c>
      <c r="C20" s="26">
        <v>0</v>
      </c>
      <c r="D20" s="27">
        <v>1010326</v>
      </c>
      <c r="E20" s="26" t="s">
        <v>38</v>
      </c>
      <c r="F20" s="28" t="s">
        <v>53</v>
      </c>
      <c r="G20" s="47" t="s">
        <v>54</v>
      </c>
      <c r="H20" s="53"/>
      <c r="I20" s="29">
        <v>2.7149999999999999</v>
      </c>
      <c r="J20" s="26" t="s">
        <v>39</v>
      </c>
      <c r="K20" s="30">
        <v>0</v>
      </c>
      <c r="L20" s="31"/>
      <c r="M20" s="32">
        <f t="shared" si="2"/>
        <v>0</v>
      </c>
      <c r="R20" s="15">
        <v>0</v>
      </c>
      <c r="S20" s="16">
        <f t="shared" si="0"/>
        <v>0</v>
      </c>
      <c r="T20" s="15">
        <v>1</v>
      </c>
      <c r="U20" s="16">
        <f t="shared" si="1"/>
        <v>0</v>
      </c>
    </row>
    <row r="21" spans="1:21" ht="12.75" customHeight="1" x14ac:dyDescent="0.25">
      <c r="A21" s="1" t="s">
        <v>40</v>
      </c>
      <c r="B21" s="25">
        <v>9</v>
      </c>
      <c r="C21" s="26">
        <v>0</v>
      </c>
      <c r="D21" s="27">
        <v>1010427</v>
      </c>
      <c r="E21" s="26" t="s">
        <v>38</v>
      </c>
      <c r="F21" s="28" t="s">
        <v>55</v>
      </c>
      <c r="G21" s="47" t="s">
        <v>56</v>
      </c>
      <c r="H21" s="53"/>
      <c r="I21" s="29">
        <v>3.8940000000000001</v>
      </c>
      <c r="J21" s="26" t="s">
        <v>57</v>
      </c>
      <c r="K21" s="30">
        <v>0</v>
      </c>
      <c r="L21" s="31"/>
      <c r="M21" s="32">
        <f t="shared" si="2"/>
        <v>0</v>
      </c>
      <c r="N21" s="15">
        <v>8.4000000000000003E-4</v>
      </c>
      <c r="O21" s="14">
        <f>ROUND(I21*N21,3)</f>
        <v>3.0000000000000001E-3</v>
      </c>
      <c r="R21" s="15">
        <v>0</v>
      </c>
      <c r="S21" s="16">
        <f t="shared" si="0"/>
        <v>0</v>
      </c>
      <c r="T21" s="15">
        <v>1</v>
      </c>
      <c r="U21" s="16">
        <f t="shared" si="1"/>
        <v>0</v>
      </c>
    </row>
    <row r="22" spans="1:21" ht="12.75" customHeight="1" x14ac:dyDescent="0.25">
      <c r="A22" s="1" t="s">
        <v>40</v>
      </c>
      <c r="B22" s="25">
        <v>10</v>
      </c>
      <c r="C22" s="26">
        <v>0</v>
      </c>
      <c r="D22" s="27">
        <v>1010430</v>
      </c>
      <c r="E22" s="26" t="s">
        <v>38</v>
      </c>
      <c r="F22" s="28" t="s">
        <v>58</v>
      </c>
      <c r="G22" s="47" t="s">
        <v>59</v>
      </c>
      <c r="H22" s="53"/>
      <c r="I22" s="29">
        <v>3.8940000000000001</v>
      </c>
      <c r="J22" s="26" t="s">
        <v>57</v>
      </c>
      <c r="K22" s="30">
        <v>0</v>
      </c>
      <c r="L22" s="31"/>
      <c r="M22" s="32">
        <f t="shared" si="2"/>
        <v>0</v>
      </c>
      <c r="N22" s="15"/>
      <c r="O22" s="14"/>
      <c r="R22" s="15">
        <v>0</v>
      </c>
      <c r="S22" s="16">
        <f t="shared" si="0"/>
        <v>0</v>
      </c>
      <c r="T22" s="15">
        <v>1</v>
      </c>
      <c r="U22" s="16">
        <f t="shared" si="1"/>
        <v>0</v>
      </c>
    </row>
    <row r="23" spans="1:21" ht="12.75" customHeight="1" x14ac:dyDescent="0.25">
      <c r="A23" s="1" t="s">
        <v>40</v>
      </c>
      <c r="B23" s="25">
        <v>11</v>
      </c>
      <c r="C23" s="26">
        <v>0</v>
      </c>
      <c r="D23" s="27">
        <v>1010433</v>
      </c>
      <c r="E23" s="26" t="s">
        <v>38</v>
      </c>
      <c r="F23" s="28" t="s">
        <v>60</v>
      </c>
      <c r="G23" s="47" t="s">
        <v>61</v>
      </c>
      <c r="H23" s="53"/>
      <c r="I23" s="29">
        <v>4.6079999999999997</v>
      </c>
      <c r="J23" s="26" t="s">
        <v>57</v>
      </c>
      <c r="K23" s="30">
        <v>0</v>
      </c>
      <c r="L23" s="31"/>
      <c r="M23" s="32">
        <f t="shared" si="2"/>
        <v>0</v>
      </c>
      <c r="N23" s="15">
        <v>6.9999999999999999E-4</v>
      </c>
      <c r="O23" s="14">
        <f>ROUND(I23*N23,3)</f>
        <v>3.0000000000000001E-3</v>
      </c>
      <c r="R23" s="15">
        <v>0</v>
      </c>
      <c r="S23" s="16">
        <f t="shared" si="0"/>
        <v>0</v>
      </c>
      <c r="T23" s="15">
        <v>1</v>
      </c>
      <c r="U23" s="16">
        <f t="shared" si="1"/>
        <v>0</v>
      </c>
    </row>
    <row r="24" spans="1:21" ht="12.75" customHeight="1" x14ac:dyDescent="0.25">
      <c r="A24" s="1" t="s">
        <v>40</v>
      </c>
      <c r="B24" s="25">
        <v>12</v>
      </c>
      <c r="C24" s="26">
        <v>0</v>
      </c>
      <c r="D24" s="27">
        <v>1010435</v>
      </c>
      <c r="E24" s="26" t="s">
        <v>38</v>
      </c>
      <c r="F24" s="28" t="s">
        <v>62</v>
      </c>
      <c r="G24" s="47" t="s">
        <v>63</v>
      </c>
      <c r="H24" s="53"/>
      <c r="I24" s="29">
        <v>4.6079999999999997</v>
      </c>
      <c r="J24" s="26" t="s">
        <v>57</v>
      </c>
      <c r="K24" s="30">
        <v>0</v>
      </c>
      <c r="L24" s="31"/>
      <c r="M24" s="32">
        <f t="shared" si="2"/>
        <v>0</v>
      </c>
      <c r="N24" s="15"/>
      <c r="O24" s="14"/>
      <c r="R24" s="15">
        <v>0</v>
      </c>
      <c r="S24" s="16">
        <f t="shared" si="0"/>
        <v>0</v>
      </c>
      <c r="T24" s="15">
        <v>1</v>
      </c>
      <c r="U24" s="16">
        <f t="shared" si="1"/>
        <v>0</v>
      </c>
    </row>
    <row r="25" spans="1:21" ht="12.75" customHeight="1" x14ac:dyDescent="0.25">
      <c r="A25" s="1" t="s">
        <v>40</v>
      </c>
      <c r="B25" s="25">
        <v>13</v>
      </c>
      <c r="C25" s="26">
        <v>0</v>
      </c>
      <c r="D25" s="27">
        <v>1010441</v>
      </c>
      <c r="E25" s="26" t="s">
        <v>38</v>
      </c>
      <c r="F25" s="28" t="s">
        <v>64</v>
      </c>
      <c r="G25" s="47" t="s">
        <v>65</v>
      </c>
      <c r="H25" s="53"/>
      <c r="I25" s="29">
        <v>4.6079999999999997</v>
      </c>
      <c r="J25" s="26" t="s">
        <v>57</v>
      </c>
      <c r="K25" s="30">
        <v>0</v>
      </c>
      <c r="L25" s="31"/>
      <c r="M25" s="32">
        <f t="shared" si="2"/>
        <v>0</v>
      </c>
      <c r="N25" s="15">
        <v>7.9000000000000001E-4</v>
      </c>
      <c r="O25" s="14">
        <f>ROUND(I25*N25,3)</f>
        <v>4.0000000000000001E-3</v>
      </c>
      <c r="R25" s="15">
        <v>0</v>
      </c>
      <c r="S25" s="16">
        <f t="shared" si="0"/>
        <v>0</v>
      </c>
      <c r="T25" s="15">
        <v>1</v>
      </c>
      <c r="U25" s="16">
        <f t="shared" si="1"/>
        <v>0</v>
      </c>
    </row>
    <row r="26" spans="1:21" ht="12.75" customHeight="1" x14ac:dyDescent="0.25">
      <c r="A26" s="1" t="s">
        <v>40</v>
      </c>
      <c r="B26" s="25">
        <v>14</v>
      </c>
      <c r="C26" s="26">
        <v>0</v>
      </c>
      <c r="D26" s="27">
        <v>1010443</v>
      </c>
      <c r="E26" s="26" t="s">
        <v>38</v>
      </c>
      <c r="F26" s="28" t="s">
        <v>66</v>
      </c>
      <c r="G26" s="47" t="s">
        <v>67</v>
      </c>
      <c r="H26" s="53"/>
      <c r="I26" s="29">
        <v>4.6079999999999997</v>
      </c>
      <c r="J26" s="26" t="s">
        <v>57</v>
      </c>
      <c r="K26" s="30">
        <v>0</v>
      </c>
      <c r="L26" s="31"/>
      <c r="M26" s="32">
        <f t="shared" si="2"/>
        <v>0</v>
      </c>
      <c r="N26" s="15"/>
      <c r="O26" s="14"/>
      <c r="R26" s="15">
        <v>0</v>
      </c>
      <c r="S26" s="16">
        <f t="shared" si="0"/>
        <v>0</v>
      </c>
      <c r="T26" s="15">
        <v>1</v>
      </c>
      <c r="U26" s="16">
        <f t="shared" si="1"/>
        <v>0</v>
      </c>
    </row>
    <row r="27" spans="1:21" ht="12.75" customHeight="1" x14ac:dyDescent="0.25">
      <c r="A27" s="1" t="s">
        <v>40</v>
      </c>
      <c r="B27" s="25">
        <v>15</v>
      </c>
      <c r="C27" s="26">
        <v>0</v>
      </c>
      <c r="D27" s="27">
        <v>1010505</v>
      </c>
      <c r="E27" s="26" t="s">
        <v>38</v>
      </c>
      <c r="F27" s="28" t="s">
        <v>68</v>
      </c>
      <c r="G27" s="47" t="s">
        <v>69</v>
      </c>
      <c r="H27" s="53"/>
      <c r="I27" s="29">
        <v>16.231000000000002</v>
      </c>
      <c r="J27" s="26" t="s">
        <v>39</v>
      </c>
      <c r="K27" s="30">
        <v>0</v>
      </c>
      <c r="L27" s="31"/>
      <c r="M27" s="32">
        <f t="shared" si="2"/>
        <v>0</v>
      </c>
      <c r="N27" s="15"/>
      <c r="O27" s="14"/>
      <c r="R27" s="15">
        <v>0</v>
      </c>
      <c r="S27" s="16">
        <f t="shared" si="0"/>
        <v>0</v>
      </c>
      <c r="T27" s="15">
        <v>1</v>
      </c>
      <c r="U27" s="16">
        <f t="shared" si="1"/>
        <v>0</v>
      </c>
    </row>
    <row r="28" spans="1:21" ht="25.5" customHeight="1" x14ac:dyDescent="0.25">
      <c r="A28" s="1" t="s">
        <v>40</v>
      </c>
      <c r="B28" s="25">
        <v>16</v>
      </c>
      <c r="C28" s="26">
        <v>0</v>
      </c>
      <c r="D28" s="27">
        <v>1010523</v>
      </c>
      <c r="E28" s="26" t="s">
        <v>38</v>
      </c>
      <c r="F28" s="28" t="s">
        <v>70</v>
      </c>
      <c r="G28" s="47" t="s">
        <v>71</v>
      </c>
      <c r="H28" s="53"/>
      <c r="I28" s="29">
        <v>4.5350000000000001</v>
      </c>
      <c r="J28" s="26" t="s">
        <v>39</v>
      </c>
      <c r="K28" s="30">
        <v>0</v>
      </c>
      <c r="L28" s="31"/>
      <c r="M28" s="32">
        <f t="shared" si="2"/>
        <v>0</v>
      </c>
      <c r="N28" s="15"/>
      <c r="O28" s="14"/>
      <c r="R28" s="15">
        <v>0</v>
      </c>
      <c r="S28" s="16">
        <f t="shared" si="0"/>
        <v>0</v>
      </c>
      <c r="T28" s="15">
        <v>1</v>
      </c>
      <c r="U28" s="16">
        <f t="shared" si="1"/>
        <v>0</v>
      </c>
    </row>
    <row r="29" spans="1:21" ht="25.5" customHeight="1" x14ac:dyDescent="0.25">
      <c r="A29" s="1" t="s">
        <v>40</v>
      </c>
      <c r="B29" s="25">
        <v>17</v>
      </c>
      <c r="C29" s="26">
        <v>0</v>
      </c>
      <c r="D29" s="27">
        <v>1010530</v>
      </c>
      <c r="E29" s="26" t="s">
        <v>38</v>
      </c>
      <c r="F29" s="28" t="s">
        <v>72</v>
      </c>
      <c r="G29" s="47" t="s">
        <v>73</v>
      </c>
      <c r="H29" s="53"/>
      <c r="I29" s="29">
        <v>25.376000000000001</v>
      </c>
      <c r="J29" s="26" t="s">
        <v>39</v>
      </c>
      <c r="K29" s="30">
        <v>0</v>
      </c>
      <c r="L29" s="31"/>
      <c r="M29" s="32">
        <f t="shared" si="2"/>
        <v>0</v>
      </c>
      <c r="N29" s="15"/>
      <c r="O29" s="14"/>
      <c r="R29" s="15">
        <v>0</v>
      </c>
      <c r="S29" s="16">
        <f t="shared" si="0"/>
        <v>0</v>
      </c>
      <c r="T29" s="15">
        <v>1</v>
      </c>
      <c r="U29" s="16">
        <f t="shared" si="1"/>
        <v>0</v>
      </c>
    </row>
    <row r="30" spans="1:21" ht="25.5" customHeight="1" x14ac:dyDescent="0.25">
      <c r="A30" s="1" t="s">
        <v>40</v>
      </c>
      <c r="B30" s="25">
        <v>18</v>
      </c>
      <c r="C30" s="26">
        <v>0</v>
      </c>
      <c r="D30" s="27">
        <v>1010712</v>
      </c>
      <c r="E30" s="26" t="s">
        <v>38</v>
      </c>
      <c r="F30" s="28" t="s">
        <v>74</v>
      </c>
      <c r="G30" s="47" t="s">
        <v>75</v>
      </c>
      <c r="H30" s="53"/>
      <c r="I30" s="29">
        <v>23.029</v>
      </c>
      <c r="J30" s="26" t="s">
        <v>39</v>
      </c>
      <c r="K30" s="30">
        <v>0</v>
      </c>
      <c r="L30" s="31"/>
      <c r="M30" s="32">
        <f t="shared" si="2"/>
        <v>0</v>
      </c>
      <c r="N30" s="15"/>
      <c r="O30" s="14"/>
      <c r="R30" s="15">
        <v>0</v>
      </c>
      <c r="S30" s="16">
        <f t="shared" si="0"/>
        <v>0</v>
      </c>
      <c r="T30" s="15">
        <v>1</v>
      </c>
      <c r="U30" s="16">
        <f t="shared" si="1"/>
        <v>0</v>
      </c>
    </row>
    <row r="31" spans="1:21" ht="38.25" customHeight="1" x14ac:dyDescent="0.25">
      <c r="A31" s="1" t="s">
        <v>40</v>
      </c>
      <c r="B31" s="25">
        <v>19</v>
      </c>
      <c r="C31" s="26">
        <v>0</v>
      </c>
      <c r="D31" s="27">
        <v>1010676</v>
      </c>
      <c r="E31" s="26" t="s">
        <v>38</v>
      </c>
      <c r="F31" s="28" t="s">
        <v>76</v>
      </c>
      <c r="G31" s="47" t="s">
        <v>77</v>
      </c>
      <c r="H31" s="53"/>
      <c r="I31" s="29">
        <v>20.681999999999999</v>
      </c>
      <c r="J31" s="26" t="s">
        <v>39</v>
      </c>
      <c r="K31" s="30">
        <v>0</v>
      </c>
      <c r="L31" s="31"/>
      <c r="M31" s="32">
        <f t="shared" si="2"/>
        <v>0</v>
      </c>
      <c r="N31" s="15"/>
      <c r="O31" s="14"/>
      <c r="R31" s="15">
        <v>0</v>
      </c>
      <c r="S31" s="16">
        <f t="shared" si="0"/>
        <v>0</v>
      </c>
      <c r="T31" s="15">
        <v>1</v>
      </c>
      <c r="U31" s="16">
        <f t="shared" si="1"/>
        <v>0</v>
      </c>
    </row>
    <row r="32" spans="1:21" ht="51" customHeight="1" x14ac:dyDescent="0.25">
      <c r="A32" s="1" t="s">
        <v>40</v>
      </c>
      <c r="B32" s="25">
        <v>20</v>
      </c>
      <c r="C32" s="26">
        <v>0</v>
      </c>
      <c r="D32" s="27">
        <v>1010677</v>
      </c>
      <c r="E32" s="26" t="s">
        <v>38</v>
      </c>
      <c r="F32" s="28" t="s">
        <v>78</v>
      </c>
      <c r="G32" s="47" t="s">
        <v>79</v>
      </c>
      <c r="H32" s="53"/>
      <c r="I32" s="29">
        <v>41.363999999999997</v>
      </c>
      <c r="J32" s="26" t="s">
        <v>39</v>
      </c>
      <c r="K32" s="30">
        <v>0</v>
      </c>
      <c r="L32" s="31"/>
      <c r="M32" s="32">
        <f t="shared" si="2"/>
        <v>0</v>
      </c>
      <c r="N32" s="15"/>
      <c r="O32" s="14"/>
      <c r="R32" s="15">
        <v>0</v>
      </c>
      <c r="S32" s="16">
        <f t="shared" si="0"/>
        <v>0</v>
      </c>
      <c r="T32" s="15">
        <v>1</v>
      </c>
      <c r="U32" s="16">
        <f t="shared" si="1"/>
        <v>0</v>
      </c>
    </row>
    <row r="33" spans="1:21" ht="25.5" customHeight="1" x14ac:dyDescent="0.25">
      <c r="A33" s="1" t="s">
        <v>40</v>
      </c>
      <c r="B33" s="25">
        <v>21</v>
      </c>
      <c r="C33" s="26">
        <v>0</v>
      </c>
      <c r="D33" s="27">
        <v>0</v>
      </c>
      <c r="E33" s="26" t="s">
        <v>38</v>
      </c>
      <c r="F33" s="28" t="s">
        <v>81</v>
      </c>
      <c r="G33" s="47" t="s">
        <v>487</v>
      </c>
      <c r="H33" s="53"/>
      <c r="I33" s="29">
        <v>33.091000000000001</v>
      </c>
      <c r="J33" s="26" t="s">
        <v>80</v>
      </c>
      <c r="K33" s="30">
        <v>0</v>
      </c>
      <c r="L33" s="31"/>
      <c r="M33" s="32">
        <f t="shared" si="2"/>
        <v>0</v>
      </c>
      <c r="N33" s="15"/>
      <c r="O33" s="14"/>
      <c r="R33" s="15">
        <v>0</v>
      </c>
      <c r="S33" s="16">
        <f t="shared" si="0"/>
        <v>0</v>
      </c>
      <c r="T33" s="15">
        <v>1</v>
      </c>
      <c r="U33" s="16">
        <f t="shared" si="1"/>
        <v>0</v>
      </c>
    </row>
    <row r="34" spans="1:21" ht="25.5" customHeight="1" x14ac:dyDescent="0.25">
      <c r="A34" s="1" t="s">
        <v>40</v>
      </c>
      <c r="B34" s="25">
        <v>22</v>
      </c>
      <c r="C34" s="26">
        <v>0</v>
      </c>
      <c r="D34" s="27">
        <v>1010693</v>
      </c>
      <c r="E34" s="26" t="s">
        <v>38</v>
      </c>
      <c r="F34" s="28" t="s">
        <v>82</v>
      </c>
      <c r="G34" s="47" t="s">
        <v>83</v>
      </c>
      <c r="H34" s="53"/>
      <c r="I34" s="29">
        <v>23.029</v>
      </c>
      <c r="J34" s="26" t="s">
        <v>39</v>
      </c>
      <c r="K34" s="30">
        <v>0</v>
      </c>
      <c r="L34" s="31"/>
      <c r="M34" s="32">
        <f t="shared" si="2"/>
        <v>0</v>
      </c>
      <c r="N34" s="15"/>
      <c r="O34" s="14"/>
      <c r="R34" s="15">
        <v>0</v>
      </c>
      <c r="S34" s="16">
        <f t="shared" si="0"/>
        <v>0</v>
      </c>
      <c r="T34" s="15">
        <v>1</v>
      </c>
      <c r="U34" s="16">
        <f t="shared" si="1"/>
        <v>0</v>
      </c>
    </row>
    <row r="35" spans="1:21" ht="12.75" customHeight="1" x14ac:dyDescent="0.25">
      <c r="A35" s="1" t="s">
        <v>40</v>
      </c>
      <c r="B35" s="25">
        <v>23</v>
      </c>
      <c r="C35" s="26">
        <v>0</v>
      </c>
      <c r="D35" s="27">
        <v>1010717</v>
      </c>
      <c r="E35" s="26" t="s">
        <v>38</v>
      </c>
      <c r="F35" s="28" t="s">
        <v>84</v>
      </c>
      <c r="G35" s="47" t="s">
        <v>85</v>
      </c>
      <c r="H35" s="53"/>
      <c r="I35" s="29">
        <v>2.347</v>
      </c>
      <c r="J35" s="26" t="s">
        <v>39</v>
      </c>
      <c r="K35" s="30">
        <v>0</v>
      </c>
      <c r="L35" s="31"/>
      <c r="M35" s="32">
        <f t="shared" si="2"/>
        <v>0</v>
      </c>
      <c r="N35" s="15"/>
      <c r="O35" s="14"/>
      <c r="R35" s="15">
        <v>0</v>
      </c>
      <c r="S35" s="16">
        <f t="shared" si="0"/>
        <v>0</v>
      </c>
      <c r="T35" s="15">
        <v>1</v>
      </c>
      <c r="U35" s="16">
        <f t="shared" si="1"/>
        <v>0</v>
      </c>
    </row>
    <row r="36" spans="1:21" ht="25.5" customHeight="1" x14ac:dyDescent="0.25">
      <c r="A36" s="1" t="s">
        <v>40</v>
      </c>
      <c r="B36" s="25">
        <v>24</v>
      </c>
      <c r="C36" s="26">
        <v>0</v>
      </c>
      <c r="D36" s="27">
        <v>1010725</v>
      </c>
      <c r="E36" s="26" t="s">
        <v>38</v>
      </c>
      <c r="F36" s="28" t="s">
        <v>86</v>
      </c>
      <c r="G36" s="47" t="s">
        <v>87</v>
      </c>
      <c r="H36" s="53"/>
      <c r="I36" s="29">
        <v>1.377</v>
      </c>
      <c r="J36" s="26" t="s">
        <v>39</v>
      </c>
      <c r="K36" s="30">
        <v>0</v>
      </c>
      <c r="L36" s="31"/>
      <c r="M36" s="32">
        <f t="shared" si="2"/>
        <v>0</v>
      </c>
      <c r="N36" s="15"/>
      <c r="O36" s="14"/>
      <c r="R36" s="15">
        <v>0</v>
      </c>
      <c r="S36" s="16">
        <f t="shared" si="0"/>
        <v>0</v>
      </c>
      <c r="T36" s="15">
        <v>1</v>
      </c>
      <c r="U36" s="16">
        <f t="shared" si="1"/>
        <v>0</v>
      </c>
    </row>
    <row r="37" spans="1:21" ht="12.75" customHeight="1" x14ac:dyDescent="0.25">
      <c r="A37" s="1" t="s">
        <v>91</v>
      </c>
      <c r="B37" s="25">
        <v>25</v>
      </c>
      <c r="C37" s="26">
        <v>0</v>
      </c>
      <c r="D37" s="27" t="s">
        <v>88</v>
      </c>
      <c r="E37" s="26" t="s">
        <v>38</v>
      </c>
      <c r="F37" s="28" t="s">
        <v>89</v>
      </c>
      <c r="G37" s="47" t="s">
        <v>90</v>
      </c>
      <c r="H37" s="53"/>
      <c r="I37" s="29">
        <v>2.5550000000000002</v>
      </c>
      <c r="J37" s="26" t="s">
        <v>80</v>
      </c>
      <c r="K37" s="30">
        <v>0</v>
      </c>
      <c r="L37" s="31"/>
      <c r="M37" s="32">
        <f t="shared" si="2"/>
        <v>0</v>
      </c>
      <c r="N37" s="15">
        <v>1</v>
      </c>
      <c r="O37" s="14">
        <f>ROUND(I37*N37,3)</f>
        <v>2.5550000000000002</v>
      </c>
      <c r="R37" s="15">
        <v>0</v>
      </c>
      <c r="S37" s="16">
        <f t="shared" si="0"/>
        <v>0</v>
      </c>
      <c r="T37" s="15">
        <v>1</v>
      </c>
      <c r="U37" s="16">
        <f t="shared" si="1"/>
        <v>0</v>
      </c>
    </row>
    <row r="38" spans="1:21" ht="3" customHeight="1" x14ac:dyDescent="0.25">
      <c r="B38" s="1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21" ht="15" customHeight="1" x14ac:dyDescent="0.25">
      <c r="B39" s="45" t="s">
        <v>37</v>
      </c>
      <c r="C39" s="46"/>
      <c r="D39" s="46"/>
      <c r="E39" s="46"/>
      <c r="F39" s="17" t="s">
        <v>35</v>
      </c>
      <c r="G39" s="6" t="s">
        <v>36</v>
      </c>
      <c r="M39" s="33">
        <f>ROUND(SUBTOTAL(9,M12:M38),2)</f>
        <v>0</v>
      </c>
      <c r="O39" s="18">
        <f>ROUND(SUBTOTAL(9,O12:O38),3)</f>
        <v>2.5649999999999999</v>
      </c>
      <c r="Q39" s="18">
        <f>ROUND(SUBTOTAL(9,Q12:Q38),3)</f>
        <v>0</v>
      </c>
      <c r="S39" s="1">
        <f>ROUND(SUBTOTAL(9,S12:S38),2)</f>
        <v>0</v>
      </c>
      <c r="U39" s="1">
        <f>ROUND(SUBTOTAL(9,U12:U38),2)</f>
        <v>0</v>
      </c>
    </row>
    <row r="40" spans="1:21" ht="12.75" customHeight="1" x14ac:dyDescent="0.25"/>
    <row r="41" spans="1:21" ht="15" customHeight="1" x14ac:dyDescent="0.25">
      <c r="A41" s="1" t="s">
        <v>15</v>
      </c>
      <c r="B41" s="41"/>
      <c r="C41" s="41"/>
      <c r="D41" s="41"/>
      <c r="E41" s="41"/>
      <c r="F41" s="13" t="s">
        <v>92</v>
      </c>
      <c r="G41" s="52" t="s">
        <v>93</v>
      </c>
      <c r="H41" s="41"/>
      <c r="I41" s="41"/>
      <c r="J41" s="41"/>
      <c r="K41" s="41"/>
      <c r="L41" s="41"/>
      <c r="M41" s="41"/>
      <c r="N41" s="5"/>
      <c r="O41" s="5"/>
      <c r="P41" s="5"/>
      <c r="Q41" s="5"/>
    </row>
    <row r="42" spans="1:21" ht="3" customHeight="1" x14ac:dyDescent="0.25"/>
    <row r="43" spans="1:21" ht="38.25" customHeight="1" x14ac:dyDescent="0.25">
      <c r="A43" s="1" t="s">
        <v>40</v>
      </c>
      <c r="B43" s="25">
        <v>1</v>
      </c>
      <c r="C43" s="26">
        <v>0</v>
      </c>
      <c r="D43" s="27">
        <v>1170002</v>
      </c>
      <c r="E43" s="26" t="s">
        <v>38</v>
      </c>
      <c r="F43" s="28" t="s">
        <v>422</v>
      </c>
      <c r="G43" s="47" t="s">
        <v>94</v>
      </c>
      <c r="H43" s="48"/>
      <c r="I43" s="29">
        <v>0.83799999999999997</v>
      </c>
      <c r="J43" s="26" t="s">
        <v>39</v>
      </c>
      <c r="K43" s="30">
        <v>0</v>
      </c>
      <c r="L43" s="31"/>
      <c r="M43" s="32">
        <f>ROUND(I43*K43,2)</f>
        <v>0</v>
      </c>
      <c r="N43" s="15">
        <v>2.16</v>
      </c>
      <c r="O43" s="14">
        <f>ROUND(I43*N43,3)</f>
        <v>1.81</v>
      </c>
      <c r="R43" s="15">
        <v>0</v>
      </c>
      <c r="S43" s="16">
        <f t="shared" ref="S43:S55" si="3">ROUND(M43*R43,2)</f>
        <v>0</v>
      </c>
      <c r="T43" s="15">
        <v>1</v>
      </c>
      <c r="U43" s="16">
        <f t="shared" ref="U43:U55" si="4">ROUND(M43*T43,2)</f>
        <v>0</v>
      </c>
    </row>
    <row r="44" spans="1:21" ht="38.25" customHeight="1" x14ac:dyDescent="0.25">
      <c r="A44" s="1" t="s">
        <v>40</v>
      </c>
      <c r="B44" s="25">
        <v>2</v>
      </c>
      <c r="C44" s="26">
        <v>0</v>
      </c>
      <c r="D44" s="27">
        <v>1170082</v>
      </c>
      <c r="E44" s="26" t="s">
        <v>38</v>
      </c>
      <c r="F44" s="28" t="s">
        <v>421</v>
      </c>
      <c r="G44" s="47" t="s">
        <v>95</v>
      </c>
      <c r="H44" s="53"/>
      <c r="I44" s="29">
        <v>2.0110000000000001</v>
      </c>
      <c r="J44" s="26" t="s">
        <v>39</v>
      </c>
      <c r="K44" s="30">
        <v>0</v>
      </c>
      <c r="L44" s="31"/>
      <c r="M44" s="32">
        <f t="shared" ref="M44:M55" si="5">ROUND(I44*K44,2)</f>
        <v>0</v>
      </c>
      <c r="N44" s="15">
        <v>2.2563399999999998</v>
      </c>
      <c r="O44" s="14">
        <f>ROUND(I44*N44,3)</f>
        <v>4.5369999999999999</v>
      </c>
      <c r="R44" s="15">
        <v>0</v>
      </c>
      <c r="S44" s="16">
        <f t="shared" si="3"/>
        <v>0</v>
      </c>
      <c r="T44" s="15">
        <v>1</v>
      </c>
      <c r="U44" s="16">
        <f t="shared" si="4"/>
        <v>0</v>
      </c>
    </row>
    <row r="45" spans="1:21" ht="12.75" customHeight="1" x14ac:dyDescent="0.25">
      <c r="A45" s="1" t="s">
        <v>40</v>
      </c>
      <c r="B45" s="25">
        <v>3</v>
      </c>
      <c r="C45" s="26">
        <v>0</v>
      </c>
      <c r="D45" s="27">
        <v>1170106</v>
      </c>
      <c r="E45" s="26" t="s">
        <v>38</v>
      </c>
      <c r="F45" s="28" t="s">
        <v>96</v>
      </c>
      <c r="G45" s="47" t="s">
        <v>97</v>
      </c>
      <c r="H45" s="53"/>
      <c r="I45" s="29">
        <v>1.9350000000000001</v>
      </c>
      <c r="J45" s="26" t="s">
        <v>39</v>
      </c>
      <c r="K45" s="30">
        <v>0</v>
      </c>
      <c r="L45" s="31"/>
      <c r="M45" s="32">
        <f t="shared" si="5"/>
        <v>0</v>
      </c>
      <c r="N45" s="15">
        <v>2.2563399999999998</v>
      </c>
      <c r="O45" s="14">
        <f>ROUND(I45*N45,3)</f>
        <v>4.3659999999999997</v>
      </c>
      <c r="R45" s="15">
        <v>0</v>
      </c>
      <c r="S45" s="16">
        <f t="shared" si="3"/>
        <v>0</v>
      </c>
      <c r="T45" s="15">
        <v>1</v>
      </c>
      <c r="U45" s="16">
        <f t="shared" si="4"/>
        <v>0</v>
      </c>
    </row>
    <row r="46" spans="1:21" ht="12.75" customHeight="1" x14ac:dyDescent="0.25">
      <c r="A46" s="1" t="s">
        <v>40</v>
      </c>
      <c r="B46" s="25">
        <v>4</v>
      </c>
      <c r="C46" s="26">
        <v>0</v>
      </c>
      <c r="D46" s="27">
        <v>1170112</v>
      </c>
      <c r="E46" s="26" t="s">
        <v>38</v>
      </c>
      <c r="F46" s="28" t="s">
        <v>98</v>
      </c>
      <c r="G46" s="47" t="s">
        <v>99</v>
      </c>
      <c r="H46" s="53"/>
      <c r="I46" s="29">
        <v>1.5149999999999999</v>
      </c>
      <c r="J46" s="26" t="s">
        <v>57</v>
      </c>
      <c r="K46" s="30">
        <v>0</v>
      </c>
      <c r="L46" s="31"/>
      <c r="M46" s="32">
        <f t="shared" si="5"/>
        <v>0</v>
      </c>
      <c r="N46" s="15">
        <v>1.1299999999999999E-3</v>
      </c>
      <c r="O46" s="14">
        <f>ROUND(I46*N46,3)</f>
        <v>2E-3</v>
      </c>
      <c r="R46" s="15">
        <v>0</v>
      </c>
      <c r="S46" s="16">
        <f t="shared" si="3"/>
        <v>0</v>
      </c>
      <c r="T46" s="15">
        <v>1</v>
      </c>
      <c r="U46" s="16">
        <f t="shared" si="4"/>
        <v>0</v>
      </c>
    </row>
    <row r="47" spans="1:21" ht="12.75" customHeight="1" x14ac:dyDescent="0.25">
      <c r="A47" s="1" t="s">
        <v>40</v>
      </c>
      <c r="B47" s="25">
        <v>5</v>
      </c>
      <c r="C47" s="26">
        <v>0</v>
      </c>
      <c r="D47" s="27">
        <v>1170113</v>
      </c>
      <c r="E47" s="26" t="s">
        <v>38</v>
      </c>
      <c r="F47" s="28" t="s">
        <v>100</v>
      </c>
      <c r="G47" s="47" t="s">
        <v>101</v>
      </c>
      <c r="H47" s="53"/>
      <c r="I47" s="29">
        <v>1.5149999999999999</v>
      </c>
      <c r="J47" s="26" t="s">
        <v>57</v>
      </c>
      <c r="K47" s="30">
        <v>0</v>
      </c>
      <c r="L47" s="31"/>
      <c r="M47" s="32">
        <f t="shared" si="5"/>
        <v>0</v>
      </c>
      <c r="N47" s="15"/>
      <c r="O47" s="14"/>
      <c r="R47" s="15">
        <v>0</v>
      </c>
      <c r="S47" s="16">
        <f t="shared" si="3"/>
        <v>0</v>
      </c>
      <c r="T47" s="15">
        <v>1</v>
      </c>
      <c r="U47" s="16">
        <f t="shared" si="4"/>
        <v>0</v>
      </c>
    </row>
    <row r="48" spans="1:21" ht="51" customHeight="1" x14ac:dyDescent="0.25">
      <c r="A48" s="1" t="s">
        <v>40</v>
      </c>
      <c r="B48" s="25">
        <v>6</v>
      </c>
      <c r="C48" s="26">
        <v>0</v>
      </c>
      <c r="D48" s="27">
        <v>1170120</v>
      </c>
      <c r="E48" s="26" t="s">
        <v>38</v>
      </c>
      <c r="F48" s="28" t="s">
        <v>415</v>
      </c>
      <c r="G48" s="47" t="s">
        <v>102</v>
      </c>
      <c r="H48" s="53"/>
      <c r="I48" s="29">
        <v>0.253</v>
      </c>
      <c r="J48" s="26" t="s">
        <v>80</v>
      </c>
      <c r="K48" s="30">
        <v>0</v>
      </c>
      <c r="L48" s="31"/>
      <c r="M48" s="32">
        <f t="shared" si="5"/>
        <v>0</v>
      </c>
      <c r="N48" s="15">
        <v>1.0601700000000001</v>
      </c>
      <c r="O48" s="14">
        <f>ROUND(I48*N48,3)</f>
        <v>0.26800000000000002</v>
      </c>
      <c r="R48" s="15">
        <v>0</v>
      </c>
      <c r="S48" s="16">
        <f t="shared" si="3"/>
        <v>0</v>
      </c>
      <c r="T48" s="15">
        <v>1</v>
      </c>
      <c r="U48" s="16">
        <f t="shared" si="4"/>
        <v>0</v>
      </c>
    </row>
    <row r="49" spans="1:21" ht="12.75" customHeight="1" x14ac:dyDescent="0.25">
      <c r="A49" s="1" t="s">
        <v>40</v>
      </c>
      <c r="B49" s="25">
        <v>7</v>
      </c>
      <c r="C49" s="26">
        <v>0</v>
      </c>
      <c r="D49" s="27">
        <v>1290006</v>
      </c>
      <c r="E49" s="26" t="s">
        <v>38</v>
      </c>
      <c r="F49" s="28" t="s">
        <v>103</v>
      </c>
      <c r="G49" s="47" t="s">
        <v>104</v>
      </c>
      <c r="H49" s="53"/>
      <c r="I49" s="29">
        <v>4.5350000000000001</v>
      </c>
      <c r="J49" s="26" t="s">
        <v>39</v>
      </c>
      <c r="K49" s="30">
        <v>0</v>
      </c>
      <c r="L49" s="31"/>
      <c r="M49" s="32">
        <f t="shared" si="5"/>
        <v>0</v>
      </c>
      <c r="N49" s="15">
        <v>2.4560200000000001</v>
      </c>
      <c r="O49" s="14">
        <f>ROUND(I49*N49,3)</f>
        <v>11.138</v>
      </c>
      <c r="R49" s="15">
        <v>0</v>
      </c>
      <c r="S49" s="16">
        <f t="shared" si="3"/>
        <v>0</v>
      </c>
      <c r="T49" s="15">
        <v>1</v>
      </c>
      <c r="U49" s="16">
        <f t="shared" si="4"/>
        <v>0</v>
      </c>
    </row>
    <row r="50" spans="1:21" ht="25.5" customHeight="1" x14ac:dyDescent="0.25">
      <c r="A50" s="1" t="s">
        <v>40</v>
      </c>
      <c r="B50" s="25">
        <v>8</v>
      </c>
      <c r="C50" s="26">
        <v>0</v>
      </c>
      <c r="D50" s="27">
        <v>1170419</v>
      </c>
      <c r="E50" s="26" t="s">
        <v>38</v>
      </c>
      <c r="F50" s="28" t="s">
        <v>416</v>
      </c>
      <c r="G50" s="47" t="s">
        <v>105</v>
      </c>
      <c r="H50" s="53"/>
      <c r="I50" s="29">
        <v>3.343</v>
      </c>
      <c r="J50" s="26" t="s">
        <v>39</v>
      </c>
      <c r="K50" s="30">
        <v>0</v>
      </c>
      <c r="L50" s="31"/>
      <c r="M50" s="32">
        <f t="shared" si="5"/>
        <v>0</v>
      </c>
      <c r="N50" s="15">
        <v>2.45329</v>
      </c>
      <c r="O50" s="14">
        <f>ROUND(I50*N50,3)</f>
        <v>8.2010000000000005</v>
      </c>
      <c r="R50" s="15">
        <v>0</v>
      </c>
      <c r="S50" s="16">
        <f t="shared" si="3"/>
        <v>0</v>
      </c>
      <c r="T50" s="15">
        <v>1</v>
      </c>
      <c r="U50" s="16">
        <f t="shared" si="4"/>
        <v>0</v>
      </c>
    </row>
    <row r="51" spans="1:21" ht="25.5" customHeight="1" x14ac:dyDescent="0.25">
      <c r="A51" s="1" t="s">
        <v>40</v>
      </c>
      <c r="B51" s="25">
        <v>9</v>
      </c>
      <c r="C51" s="26">
        <v>0</v>
      </c>
      <c r="D51" s="27">
        <v>1170422</v>
      </c>
      <c r="E51" s="26" t="s">
        <v>38</v>
      </c>
      <c r="F51" s="28" t="s">
        <v>417</v>
      </c>
      <c r="G51" s="47" t="s">
        <v>106</v>
      </c>
      <c r="H51" s="53"/>
      <c r="I51" s="29">
        <v>7.4630000000000001</v>
      </c>
      <c r="J51" s="26" t="s">
        <v>57</v>
      </c>
      <c r="K51" s="30">
        <v>0</v>
      </c>
      <c r="L51" s="31"/>
      <c r="M51" s="32">
        <f t="shared" si="5"/>
        <v>0</v>
      </c>
      <c r="N51" s="15">
        <v>2.5100000000000001E-3</v>
      </c>
      <c r="O51" s="14">
        <f>ROUND(I51*N51,3)</f>
        <v>1.9E-2</v>
      </c>
      <c r="R51" s="15">
        <v>0</v>
      </c>
      <c r="S51" s="16">
        <f t="shared" si="3"/>
        <v>0</v>
      </c>
      <c r="T51" s="15">
        <v>1</v>
      </c>
      <c r="U51" s="16">
        <f t="shared" si="4"/>
        <v>0</v>
      </c>
    </row>
    <row r="52" spans="1:21" ht="25.5" customHeight="1" x14ac:dyDescent="0.25">
      <c r="A52" s="1" t="s">
        <v>40</v>
      </c>
      <c r="B52" s="25">
        <v>10</v>
      </c>
      <c r="C52" s="26">
        <v>0</v>
      </c>
      <c r="D52" s="27">
        <v>1170423</v>
      </c>
      <c r="E52" s="26" t="s">
        <v>38</v>
      </c>
      <c r="F52" s="28" t="s">
        <v>418</v>
      </c>
      <c r="G52" s="47" t="s">
        <v>107</v>
      </c>
      <c r="H52" s="53"/>
      <c r="I52" s="29">
        <v>7.4630000000000001</v>
      </c>
      <c r="J52" s="26" t="s">
        <v>57</v>
      </c>
      <c r="K52" s="30">
        <v>0</v>
      </c>
      <c r="L52" s="31"/>
      <c r="M52" s="32">
        <f t="shared" si="5"/>
        <v>0</v>
      </c>
      <c r="N52" s="15"/>
      <c r="O52" s="14"/>
      <c r="R52" s="15">
        <v>0</v>
      </c>
      <c r="S52" s="16">
        <f t="shared" si="3"/>
        <v>0</v>
      </c>
      <c r="T52" s="15">
        <v>1</v>
      </c>
      <c r="U52" s="16">
        <f t="shared" si="4"/>
        <v>0</v>
      </c>
    </row>
    <row r="53" spans="1:21" ht="25.5" customHeight="1" x14ac:dyDescent="0.25">
      <c r="A53" s="1" t="s">
        <v>40</v>
      </c>
      <c r="B53" s="25">
        <v>11</v>
      </c>
      <c r="C53" s="26">
        <v>0</v>
      </c>
      <c r="D53" s="27">
        <v>1170424</v>
      </c>
      <c r="E53" s="26" t="s">
        <v>38</v>
      </c>
      <c r="F53" s="28" t="s">
        <v>419</v>
      </c>
      <c r="G53" s="47" t="s">
        <v>108</v>
      </c>
      <c r="H53" s="53"/>
      <c r="I53" s="29">
        <v>6.1360000000000001</v>
      </c>
      <c r="J53" s="26" t="s">
        <v>57</v>
      </c>
      <c r="K53" s="30">
        <v>0</v>
      </c>
      <c r="L53" s="31"/>
      <c r="M53" s="32">
        <f t="shared" si="5"/>
        <v>0</v>
      </c>
      <c r="N53" s="15">
        <v>2.96E-3</v>
      </c>
      <c r="O53" s="14">
        <f>ROUND(I53*N53,3)</f>
        <v>1.7999999999999999E-2</v>
      </c>
      <c r="R53" s="15">
        <v>0</v>
      </c>
      <c r="S53" s="16">
        <f t="shared" si="3"/>
        <v>0</v>
      </c>
      <c r="T53" s="15">
        <v>1</v>
      </c>
      <c r="U53" s="16">
        <f t="shared" si="4"/>
        <v>0</v>
      </c>
    </row>
    <row r="54" spans="1:21" ht="25.5" customHeight="1" x14ac:dyDescent="0.25">
      <c r="A54" s="1" t="s">
        <v>40</v>
      </c>
      <c r="B54" s="25">
        <v>12</v>
      </c>
      <c r="C54" s="26">
        <v>0</v>
      </c>
      <c r="D54" s="27">
        <v>1170425</v>
      </c>
      <c r="E54" s="26" t="s">
        <v>38</v>
      </c>
      <c r="F54" s="28" t="s">
        <v>420</v>
      </c>
      <c r="G54" s="47" t="s">
        <v>109</v>
      </c>
      <c r="H54" s="53"/>
      <c r="I54" s="29">
        <v>6.1360000000000001</v>
      </c>
      <c r="J54" s="26" t="s">
        <v>57</v>
      </c>
      <c r="K54" s="30">
        <v>0</v>
      </c>
      <c r="L54" s="31"/>
      <c r="M54" s="32">
        <f t="shared" si="5"/>
        <v>0</v>
      </c>
      <c r="N54" s="15"/>
      <c r="O54" s="14"/>
      <c r="R54" s="15">
        <v>0</v>
      </c>
      <c r="S54" s="16">
        <f t="shared" si="3"/>
        <v>0</v>
      </c>
      <c r="T54" s="15">
        <v>1</v>
      </c>
      <c r="U54" s="16">
        <f t="shared" si="4"/>
        <v>0</v>
      </c>
    </row>
    <row r="55" spans="1:21" ht="51" customHeight="1" x14ac:dyDescent="0.25">
      <c r="A55" s="1" t="s">
        <v>40</v>
      </c>
      <c r="B55" s="25">
        <v>13</v>
      </c>
      <c r="C55" s="26">
        <v>0</v>
      </c>
      <c r="D55" s="27">
        <v>1170445</v>
      </c>
      <c r="E55" s="26" t="s">
        <v>38</v>
      </c>
      <c r="F55" s="28" t="s">
        <v>414</v>
      </c>
      <c r="G55" s="47" t="s">
        <v>110</v>
      </c>
      <c r="H55" s="53"/>
      <c r="I55" s="29">
        <v>0.43099999999999999</v>
      </c>
      <c r="J55" s="26" t="s">
        <v>80</v>
      </c>
      <c r="K55" s="30">
        <v>0</v>
      </c>
      <c r="L55" s="31"/>
      <c r="M55" s="32">
        <f t="shared" si="5"/>
        <v>0</v>
      </c>
      <c r="N55" s="15">
        <v>1.05871</v>
      </c>
      <c r="O55" s="14">
        <f>ROUND(I55*N55,3)</f>
        <v>0.45600000000000002</v>
      </c>
      <c r="R55" s="15">
        <v>0</v>
      </c>
      <c r="S55" s="16">
        <f t="shared" si="3"/>
        <v>0</v>
      </c>
      <c r="T55" s="15">
        <v>1</v>
      </c>
      <c r="U55" s="16">
        <f t="shared" si="4"/>
        <v>0</v>
      </c>
    </row>
    <row r="56" spans="1:21" ht="3" customHeight="1" x14ac:dyDescent="0.25">
      <c r="B56" s="11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21" ht="15" customHeight="1" x14ac:dyDescent="0.25">
      <c r="B57" s="45" t="s">
        <v>37</v>
      </c>
      <c r="C57" s="46"/>
      <c r="D57" s="46"/>
      <c r="E57" s="46"/>
      <c r="F57" s="17" t="s">
        <v>92</v>
      </c>
      <c r="G57" s="6" t="s">
        <v>93</v>
      </c>
      <c r="M57" s="33">
        <f>ROUND(SUBTOTAL(9,M42:M56),2)</f>
        <v>0</v>
      </c>
      <c r="O57" s="18">
        <f>ROUND(SUBTOTAL(9,O42:O56),3)</f>
        <v>30.815000000000001</v>
      </c>
      <c r="Q57" s="18">
        <f>ROUND(SUBTOTAL(9,Q42:Q56),3)</f>
        <v>0</v>
      </c>
      <c r="S57" s="1">
        <f>ROUND(SUBTOTAL(9,S42:S56),2)</f>
        <v>0</v>
      </c>
      <c r="U57" s="1">
        <f>ROUND(SUBTOTAL(9,U42:U56),2)</f>
        <v>0</v>
      </c>
    </row>
    <row r="58" spans="1:21" ht="12.75" customHeight="1" x14ac:dyDescent="0.25"/>
    <row r="59" spans="1:21" ht="15" customHeight="1" x14ac:dyDescent="0.25">
      <c r="A59" s="1" t="s">
        <v>15</v>
      </c>
      <c r="B59" s="41"/>
      <c r="C59" s="41"/>
      <c r="D59" s="41"/>
      <c r="E59" s="41"/>
      <c r="F59" s="13" t="s">
        <v>111</v>
      </c>
      <c r="G59" s="52" t="s">
        <v>112</v>
      </c>
      <c r="H59" s="41"/>
      <c r="I59" s="41"/>
      <c r="J59" s="41"/>
      <c r="K59" s="41"/>
      <c r="L59" s="41"/>
      <c r="M59" s="41"/>
      <c r="N59" s="5"/>
      <c r="O59" s="5"/>
      <c r="P59" s="5"/>
      <c r="Q59" s="5"/>
    </row>
    <row r="60" spans="1:21" ht="3" customHeight="1" x14ac:dyDescent="0.25"/>
    <row r="61" spans="1:21" ht="38.25" customHeight="1" x14ac:dyDescent="0.25">
      <c r="A61" s="1" t="s">
        <v>40</v>
      </c>
      <c r="B61" s="25">
        <v>1</v>
      </c>
      <c r="C61" s="26">
        <v>0</v>
      </c>
      <c r="D61" s="27">
        <v>1172184</v>
      </c>
      <c r="E61" s="26" t="s">
        <v>38</v>
      </c>
      <c r="F61" s="28" t="s">
        <v>113</v>
      </c>
      <c r="G61" s="47" t="s">
        <v>114</v>
      </c>
      <c r="H61" s="48"/>
      <c r="I61" s="29">
        <v>1.0209999999999999</v>
      </c>
      <c r="J61" s="26" t="s">
        <v>57</v>
      </c>
      <c r="K61" s="30">
        <v>0</v>
      </c>
      <c r="L61" s="31"/>
      <c r="M61" s="32">
        <f>ROUND(I61*K61,2)</f>
        <v>0</v>
      </c>
      <c r="N61" s="15">
        <v>0.42970000000000003</v>
      </c>
      <c r="O61" s="14">
        <f t="shared" ref="O61:O71" si="6">ROUND(I61*N61,3)</f>
        <v>0.439</v>
      </c>
      <c r="R61" s="15">
        <v>0</v>
      </c>
      <c r="S61" s="16">
        <f t="shared" ref="S61:S71" si="7">ROUND(M61*R61,2)</f>
        <v>0</v>
      </c>
      <c r="T61" s="15">
        <v>1</v>
      </c>
      <c r="U61" s="16">
        <f t="shared" ref="U61:U71" si="8">ROUND(M61*T61,2)</f>
        <v>0</v>
      </c>
    </row>
    <row r="62" spans="1:21" ht="38.25" customHeight="1" x14ac:dyDescent="0.25">
      <c r="A62" s="1" t="s">
        <v>40</v>
      </c>
      <c r="B62" s="25">
        <v>2</v>
      </c>
      <c r="C62" s="26">
        <v>0</v>
      </c>
      <c r="D62" s="27">
        <v>1172186</v>
      </c>
      <c r="E62" s="26" t="s">
        <v>38</v>
      </c>
      <c r="F62" s="28" t="s">
        <v>113</v>
      </c>
      <c r="G62" s="47" t="s">
        <v>115</v>
      </c>
      <c r="H62" s="53"/>
      <c r="I62" s="29">
        <v>113.673</v>
      </c>
      <c r="J62" s="26" t="s">
        <v>57</v>
      </c>
      <c r="K62" s="30">
        <v>0</v>
      </c>
      <c r="L62" s="31"/>
      <c r="M62" s="32">
        <f t="shared" ref="M62:M71" si="9">ROUND(I62*K62,2)</f>
        <v>0</v>
      </c>
      <c r="N62" s="15">
        <v>0.67649000000000004</v>
      </c>
      <c r="O62" s="14">
        <f t="shared" si="6"/>
        <v>76.899000000000001</v>
      </c>
      <c r="R62" s="15">
        <v>0</v>
      </c>
      <c r="S62" s="16">
        <f t="shared" si="7"/>
        <v>0</v>
      </c>
      <c r="T62" s="15">
        <v>1</v>
      </c>
      <c r="U62" s="16">
        <f t="shared" si="8"/>
        <v>0</v>
      </c>
    </row>
    <row r="63" spans="1:21" ht="12.75" customHeight="1" x14ac:dyDescent="0.25">
      <c r="A63" s="1" t="s">
        <v>40</v>
      </c>
      <c r="B63" s="25">
        <v>3</v>
      </c>
      <c r="C63" s="26">
        <v>0</v>
      </c>
      <c r="D63" s="27">
        <v>1172582</v>
      </c>
      <c r="E63" s="26" t="s">
        <v>38</v>
      </c>
      <c r="F63" s="28" t="s">
        <v>116</v>
      </c>
      <c r="G63" s="47" t="s">
        <v>117</v>
      </c>
      <c r="H63" s="53"/>
      <c r="I63" s="29">
        <v>1.48</v>
      </c>
      <c r="J63" s="26" t="s">
        <v>80</v>
      </c>
      <c r="K63" s="30">
        <v>0</v>
      </c>
      <c r="L63" s="31"/>
      <c r="M63" s="32">
        <f t="shared" si="9"/>
        <v>0</v>
      </c>
      <c r="N63" s="15">
        <v>1.04881</v>
      </c>
      <c r="O63" s="14">
        <f t="shared" si="6"/>
        <v>1.552</v>
      </c>
      <c r="R63" s="15">
        <v>0</v>
      </c>
      <c r="S63" s="16">
        <f t="shared" si="7"/>
        <v>0</v>
      </c>
      <c r="T63" s="15">
        <v>1</v>
      </c>
      <c r="U63" s="16">
        <f t="shared" si="8"/>
        <v>0</v>
      </c>
    </row>
    <row r="64" spans="1:21" ht="25.5" customHeight="1" x14ac:dyDescent="0.25">
      <c r="A64" s="1" t="s">
        <v>40</v>
      </c>
      <c r="B64" s="25">
        <v>4</v>
      </c>
      <c r="C64" s="26">
        <v>0</v>
      </c>
      <c r="D64" s="27">
        <v>1174187</v>
      </c>
      <c r="E64" s="26" t="s">
        <v>38</v>
      </c>
      <c r="F64" s="28" t="s">
        <v>118</v>
      </c>
      <c r="G64" s="47" t="s">
        <v>119</v>
      </c>
      <c r="H64" s="53"/>
      <c r="I64" s="29">
        <v>0.151</v>
      </c>
      <c r="J64" s="26" t="s">
        <v>80</v>
      </c>
      <c r="K64" s="30">
        <v>0</v>
      </c>
      <c r="L64" s="31"/>
      <c r="M64" s="32">
        <f t="shared" si="9"/>
        <v>0</v>
      </c>
      <c r="N64" s="15">
        <v>1.9539999999999998E-2</v>
      </c>
      <c r="O64" s="14">
        <f t="shared" si="6"/>
        <v>3.0000000000000001E-3</v>
      </c>
      <c r="R64" s="15">
        <v>0</v>
      </c>
      <c r="S64" s="16">
        <f t="shared" si="7"/>
        <v>0</v>
      </c>
      <c r="T64" s="15">
        <v>1</v>
      </c>
      <c r="U64" s="16">
        <f t="shared" si="8"/>
        <v>0</v>
      </c>
    </row>
    <row r="65" spans="1:21" ht="25.5" customHeight="1" x14ac:dyDescent="0.25">
      <c r="A65" s="1" t="s">
        <v>91</v>
      </c>
      <c r="B65" s="25">
        <v>5</v>
      </c>
      <c r="C65" s="26">
        <v>0</v>
      </c>
      <c r="D65" s="27" t="s">
        <v>120</v>
      </c>
      <c r="E65" s="26" t="s">
        <v>38</v>
      </c>
      <c r="F65" s="28" t="s">
        <v>121</v>
      </c>
      <c r="G65" s="47" t="s">
        <v>122</v>
      </c>
      <c r="H65" s="53"/>
      <c r="I65" s="29">
        <v>0.16300000000000001</v>
      </c>
      <c r="J65" s="26" t="s">
        <v>80</v>
      </c>
      <c r="K65" s="30">
        <v>0</v>
      </c>
      <c r="L65" s="31"/>
      <c r="M65" s="32">
        <f t="shared" si="9"/>
        <v>0</v>
      </c>
      <c r="N65" s="15">
        <v>1</v>
      </c>
      <c r="O65" s="14">
        <f t="shared" si="6"/>
        <v>0.16300000000000001</v>
      </c>
      <c r="R65" s="15">
        <v>0</v>
      </c>
      <c r="S65" s="16">
        <f t="shared" si="7"/>
        <v>0</v>
      </c>
      <c r="T65" s="15">
        <v>1</v>
      </c>
      <c r="U65" s="16">
        <f t="shared" si="8"/>
        <v>0</v>
      </c>
    </row>
    <row r="66" spans="1:21" ht="12.75" customHeight="1" x14ac:dyDescent="0.25">
      <c r="A66" s="1" t="s">
        <v>40</v>
      </c>
      <c r="B66" s="25">
        <v>6</v>
      </c>
      <c r="C66" s="26">
        <v>0</v>
      </c>
      <c r="D66" s="27">
        <v>1290066</v>
      </c>
      <c r="E66" s="26" t="s">
        <v>38</v>
      </c>
      <c r="F66" s="28" t="s">
        <v>123</v>
      </c>
      <c r="G66" s="47" t="s">
        <v>124</v>
      </c>
      <c r="H66" s="53"/>
      <c r="I66" s="29">
        <v>0.28299999999999997</v>
      </c>
      <c r="J66" s="26" t="s">
        <v>80</v>
      </c>
      <c r="K66" s="30">
        <v>0</v>
      </c>
      <c r="L66" s="31"/>
      <c r="M66" s="32">
        <f t="shared" si="9"/>
        <v>0</v>
      </c>
      <c r="N66" s="15">
        <v>1.0900000000000001</v>
      </c>
      <c r="O66" s="14">
        <f t="shared" si="6"/>
        <v>0.308</v>
      </c>
      <c r="R66" s="15">
        <v>0</v>
      </c>
      <c r="S66" s="16">
        <f t="shared" si="7"/>
        <v>0</v>
      </c>
      <c r="T66" s="15">
        <v>1</v>
      </c>
      <c r="U66" s="16">
        <f t="shared" si="8"/>
        <v>0</v>
      </c>
    </row>
    <row r="67" spans="1:21" ht="25.5" customHeight="1" x14ac:dyDescent="0.25">
      <c r="A67" s="1" t="s">
        <v>40</v>
      </c>
      <c r="B67" s="25">
        <v>7</v>
      </c>
      <c r="C67" s="26">
        <v>0</v>
      </c>
      <c r="D67" s="27">
        <v>1290059</v>
      </c>
      <c r="E67" s="26" t="s">
        <v>38</v>
      </c>
      <c r="F67" s="28" t="s">
        <v>125</v>
      </c>
      <c r="G67" s="47" t="s">
        <v>126</v>
      </c>
      <c r="H67" s="53"/>
      <c r="I67" s="29">
        <v>0.40799999999999997</v>
      </c>
      <c r="J67" s="26" t="s">
        <v>39</v>
      </c>
      <c r="K67" s="30">
        <v>0</v>
      </c>
      <c r="L67" s="31"/>
      <c r="M67" s="32">
        <f t="shared" si="9"/>
        <v>0</v>
      </c>
      <c r="N67" s="15">
        <v>1.8487199999999999</v>
      </c>
      <c r="O67" s="14">
        <f t="shared" si="6"/>
        <v>0.754</v>
      </c>
      <c r="R67" s="15">
        <v>0</v>
      </c>
      <c r="S67" s="16">
        <f t="shared" si="7"/>
        <v>0</v>
      </c>
      <c r="T67" s="15">
        <v>1</v>
      </c>
      <c r="U67" s="16">
        <f t="shared" si="8"/>
        <v>0</v>
      </c>
    </row>
    <row r="68" spans="1:21" ht="25.5" customHeight="1" x14ac:dyDescent="0.25">
      <c r="A68" s="1" t="s">
        <v>40</v>
      </c>
      <c r="B68" s="25">
        <v>8</v>
      </c>
      <c r="C68" s="26">
        <v>0</v>
      </c>
      <c r="D68" s="27">
        <v>1290025</v>
      </c>
      <c r="E68" s="26" t="s">
        <v>38</v>
      </c>
      <c r="F68" s="28" t="s">
        <v>127</v>
      </c>
      <c r="G68" s="47" t="s">
        <v>128</v>
      </c>
      <c r="H68" s="53"/>
      <c r="I68" s="29">
        <v>2.839</v>
      </c>
      <c r="J68" s="26" t="s">
        <v>39</v>
      </c>
      <c r="K68" s="30">
        <v>0</v>
      </c>
      <c r="L68" s="31"/>
      <c r="M68" s="32">
        <f t="shared" si="9"/>
        <v>0</v>
      </c>
      <c r="N68" s="15">
        <v>1.75051</v>
      </c>
      <c r="O68" s="14">
        <f t="shared" si="6"/>
        <v>4.97</v>
      </c>
      <c r="R68" s="15">
        <v>0</v>
      </c>
      <c r="S68" s="16">
        <f t="shared" si="7"/>
        <v>0</v>
      </c>
      <c r="T68" s="15">
        <v>1</v>
      </c>
      <c r="U68" s="16">
        <f t="shared" si="8"/>
        <v>0</v>
      </c>
    </row>
    <row r="69" spans="1:21" ht="25.5" customHeight="1" x14ac:dyDescent="0.25">
      <c r="A69" s="1" t="s">
        <v>40</v>
      </c>
      <c r="B69" s="25">
        <v>9</v>
      </c>
      <c r="C69" s="26">
        <v>0</v>
      </c>
      <c r="D69" s="27">
        <v>1290027</v>
      </c>
      <c r="E69" s="26" t="s">
        <v>38</v>
      </c>
      <c r="F69" s="28" t="s">
        <v>129</v>
      </c>
      <c r="G69" s="47" t="s">
        <v>130</v>
      </c>
      <c r="H69" s="53"/>
      <c r="I69" s="29">
        <v>2.0779999999999998</v>
      </c>
      <c r="J69" s="26" t="s">
        <v>39</v>
      </c>
      <c r="K69" s="30">
        <v>0</v>
      </c>
      <c r="L69" s="31"/>
      <c r="M69" s="32">
        <f t="shared" si="9"/>
        <v>0</v>
      </c>
      <c r="N69" s="15">
        <v>1.75051</v>
      </c>
      <c r="O69" s="14">
        <f t="shared" si="6"/>
        <v>3.6379999999999999</v>
      </c>
      <c r="R69" s="15">
        <v>0</v>
      </c>
      <c r="S69" s="16">
        <f t="shared" si="7"/>
        <v>0</v>
      </c>
      <c r="T69" s="15">
        <v>1</v>
      </c>
      <c r="U69" s="16">
        <f t="shared" si="8"/>
        <v>0</v>
      </c>
    </row>
    <row r="70" spans="1:21" ht="25.5" customHeight="1" x14ac:dyDescent="0.25">
      <c r="A70" s="1" t="s">
        <v>40</v>
      </c>
      <c r="B70" s="25">
        <v>10</v>
      </c>
      <c r="C70" s="26">
        <v>0</v>
      </c>
      <c r="D70" s="27">
        <v>1174681</v>
      </c>
      <c r="E70" s="26" t="s">
        <v>38</v>
      </c>
      <c r="F70" s="28" t="s">
        <v>131</v>
      </c>
      <c r="G70" s="47" t="s">
        <v>132</v>
      </c>
      <c r="H70" s="53"/>
      <c r="I70" s="29">
        <v>5.2039999999999997</v>
      </c>
      <c r="J70" s="26" t="s">
        <v>57</v>
      </c>
      <c r="K70" s="30">
        <v>0</v>
      </c>
      <c r="L70" s="31"/>
      <c r="M70" s="32">
        <f t="shared" si="9"/>
        <v>0</v>
      </c>
      <c r="N70" s="15">
        <v>8.6999999999999994E-3</v>
      </c>
      <c r="O70" s="14">
        <f t="shared" si="6"/>
        <v>4.4999999999999998E-2</v>
      </c>
      <c r="R70" s="15">
        <v>0</v>
      </c>
      <c r="S70" s="16">
        <f t="shared" si="7"/>
        <v>0</v>
      </c>
      <c r="T70" s="15">
        <v>1</v>
      </c>
      <c r="U70" s="16">
        <f t="shared" si="8"/>
        <v>0</v>
      </c>
    </row>
    <row r="71" spans="1:21" ht="12.75" customHeight="1" x14ac:dyDescent="0.25">
      <c r="A71" s="1" t="s">
        <v>40</v>
      </c>
      <c r="B71" s="25">
        <v>11</v>
      </c>
      <c r="C71" s="26">
        <v>0</v>
      </c>
      <c r="D71" s="27">
        <v>1290167</v>
      </c>
      <c r="E71" s="26" t="s">
        <v>38</v>
      </c>
      <c r="F71" s="28" t="s">
        <v>133</v>
      </c>
      <c r="G71" s="47" t="s">
        <v>134</v>
      </c>
      <c r="H71" s="53"/>
      <c r="I71" s="29">
        <v>6.008</v>
      </c>
      <c r="J71" s="26" t="s">
        <v>57</v>
      </c>
      <c r="K71" s="30">
        <v>0</v>
      </c>
      <c r="L71" s="31"/>
      <c r="M71" s="32">
        <f t="shared" si="9"/>
        <v>0</v>
      </c>
      <c r="N71" s="15">
        <v>0.45401000000000002</v>
      </c>
      <c r="O71" s="14">
        <f t="shared" si="6"/>
        <v>2.7280000000000002</v>
      </c>
      <c r="R71" s="15">
        <v>0</v>
      </c>
      <c r="S71" s="16">
        <f t="shared" si="7"/>
        <v>0</v>
      </c>
      <c r="T71" s="15">
        <v>1</v>
      </c>
      <c r="U71" s="16">
        <f t="shared" si="8"/>
        <v>0</v>
      </c>
    </row>
    <row r="72" spans="1:21" ht="3" customHeight="1" x14ac:dyDescent="0.25">
      <c r="B72" s="1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21" ht="15" customHeight="1" x14ac:dyDescent="0.25">
      <c r="B73" s="45" t="s">
        <v>37</v>
      </c>
      <c r="C73" s="46"/>
      <c r="D73" s="46"/>
      <c r="E73" s="46"/>
      <c r="F73" s="17" t="s">
        <v>111</v>
      </c>
      <c r="G73" s="6" t="s">
        <v>112</v>
      </c>
      <c r="M73" s="33">
        <f>ROUND(SUBTOTAL(9,M60:M72),2)</f>
        <v>0</v>
      </c>
      <c r="O73" s="18">
        <f>ROUND(SUBTOTAL(9,O60:O72),3)</f>
        <v>91.498999999999995</v>
      </c>
      <c r="Q73" s="18">
        <f>ROUND(SUBTOTAL(9,Q60:Q72),3)</f>
        <v>0</v>
      </c>
      <c r="S73" s="1">
        <f>ROUND(SUBTOTAL(9,S60:S72),2)</f>
        <v>0</v>
      </c>
      <c r="U73" s="1">
        <f>ROUND(SUBTOTAL(9,U60:U72),2)</f>
        <v>0</v>
      </c>
    </row>
    <row r="74" spans="1:21" ht="12.75" customHeight="1" x14ac:dyDescent="0.25"/>
    <row r="75" spans="1:21" ht="15" customHeight="1" x14ac:dyDescent="0.25">
      <c r="A75" s="1" t="s">
        <v>15</v>
      </c>
      <c r="B75" s="41"/>
      <c r="C75" s="41"/>
      <c r="D75" s="41"/>
      <c r="E75" s="41"/>
      <c r="F75" s="13" t="s">
        <v>135</v>
      </c>
      <c r="G75" s="52" t="s">
        <v>136</v>
      </c>
      <c r="H75" s="41"/>
      <c r="I75" s="41"/>
      <c r="J75" s="41"/>
      <c r="K75" s="41"/>
      <c r="L75" s="41"/>
      <c r="M75" s="41"/>
      <c r="N75" s="5"/>
      <c r="O75" s="5"/>
      <c r="P75" s="5"/>
      <c r="Q75" s="5"/>
    </row>
    <row r="76" spans="1:21" ht="3" customHeight="1" x14ac:dyDescent="0.25"/>
    <row r="77" spans="1:21" ht="38.25" customHeight="1" x14ac:dyDescent="0.25">
      <c r="A77" s="1" t="s">
        <v>40</v>
      </c>
      <c r="B77" s="25">
        <v>1</v>
      </c>
      <c r="C77" s="26">
        <v>0</v>
      </c>
      <c r="D77" s="27">
        <v>1175264</v>
      </c>
      <c r="E77" s="26" t="s">
        <v>38</v>
      </c>
      <c r="F77" s="28" t="s">
        <v>423</v>
      </c>
      <c r="G77" s="47" t="s">
        <v>137</v>
      </c>
      <c r="H77" s="48"/>
      <c r="I77" s="29">
        <v>1.1910000000000001</v>
      </c>
      <c r="J77" s="26" t="s">
        <v>39</v>
      </c>
      <c r="K77" s="30">
        <v>0</v>
      </c>
      <c r="L77" s="31"/>
      <c r="M77" s="32">
        <f>ROUND(I77*K77,2)</f>
        <v>0</v>
      </c>
      <c r="N77" s="15">
        <v>2.45343</v>
      </c>
      <c r="O77" s="14">
        <f>ROUND(I77*N77,3)</f>
        <v>2.9220000000000002</v>
      </c>
      <c r="R77" s="15">
        <v>0</v>
      </c>
      <c r="S77" s="16">
        <f t="shared" ref="S77:S86" si="10">ROUND(M77*R77,2)</f>
        <v>0</v>
      </c>
      <c r="T77" s="15">
        <v>1</v>
      </c>
      <c r="U77" s="16">
        <f t="shared" ref="U77:U86" si="11">ROUND(M77*T77,2)</f>
        <v>0</v>
      </c>
    </row>
    <row r="78" spans="1:21" ht="38.25" customHeight="1" x14ac:dyDescent="0.25">
      <c r="A78" s="1" t="s">
        <v>40</v>
      </c>
      <c r="B78" s="25">
        <v>2</v>
      </c>
      <c r="C78" s="26">
        <v>0</v>
      </c>
      <c r="D78" s="27">
        <v>1175281</v>
      </c>
      <c r="E78" s="26" t="s">
        <v>38</v>
      </c>
      <c r="F78" s="28" t="s">
        <v>424</v>
      </c>
      <c r="G78" s="47" t="s">
        <v>138</v>
      </c>
      <c r="H78" s="53"/>
      <c r="I78" s="29">
        <v>4.7539999999999996</v>
      </c>
      <c r="J78" s="26" t="s">
        <v>57</v>
      </c>
      <c r="K78" s="30">
        <v>0</v>
      </c>
      <c r="L78" s="31"/>
      <c r="M78" s="32">
        <f t="shared" ref="M78:M86" si="12">ROUND(I78*K78,2)</f>
        <v>0</v>
      </c>
      <c r="N78" s="15">
        <v>2.96E-3</v>
      </c>
      <c r="O78" s="14">
        <f>ROUND(I78*N78,3)</f>
        <v>1.4E-2</v>
      </c>
      <c r="R78" s="15">
        <v>0</v>
      </c>
      <c r="S78" s="16">
        <f t="shared" si="10"/>
        <v>0</v>
      </c>
      <c r="T78" s="15">
        <v>1</v>
      </c>
      <c r="U78" s="16">
        <f t="shared" si="11"/>
        <v>0</v>
      </c>
    </row>
    <row r="79" spans="1:21" ht="12.75" customHeight="1" x14ac:dyDescent="0.25">
      <c r="A79" s="1" t="s">
        <v>40</v>
      </c>
      <c r="B79" s="25">
        <v>3</v>
      </c>
      <c r="C79" s="26">
        <v>0</v>
      </c>
      <c r="D79" s="27">
        <v>1175282</v>
      </c>
      <c r="E79" s="26" t="s">
        <v>38</v>
      </c>
      <c r="F79" s="28" t="s">
        <v>139</v>
      </c>
      <c r="G79" s="47" t="s">
        <v>140</v>
      </c>
      <c r="H79" s="53"/>
      <c r="I79" s="29">
        <v>4.7539999999999996</v>
      </c>
      <c r="J79" s="26" t="s">
        <v>57</v>
      </c>
      <c r="K79" s="30">
        <v>0</v>
      </c>
      <c r="L79" s="31"/>
      <c r="M79" s="32">
        <f t="shared" si="12"/>
        <v>0</v>
      </c>
      <c r="N79" s="15"/>
      <c r="O79" s="14"/>
      <c r="R79" s="15">
        <v>0</v>
      </c>
      <c r="S79" s="16">
        <f t="shared" si="10"/>
        <v>0</v>
      </c>
      <c r="T79" s="15">
        <v>1</v>
      </c>
      <c r="U79" s="16">
        <f t="shared" si="11"/>
        <v>0</v>
      </c>
    </row>
    <row r="80" spans="1:21" ht="25.5" customHeight="1" x14ac:dyDescent="0.25">
      <c r="A80" s="1" t="s">
        <v>40</v>
      </c>
      <c r="B80" s="25">
        <v>4</v>
      </c>
      <c r="C80" s="26">
        <v>0</v>
      </c>
      <c r="D80" s="27">
        <v>1175306</v>
      </c>
      <c r="E80" s="26" t="s">
        <v>38</v>
      </c>
      <c r="F80" s="28" t="s">
        <v>425</v>
      </c>
      <c r="G80" s="47" t="s">
        <v>141</v>
      </c>
      <c r="H80" s="53"/>
      <c r="I80" s="29">
        <v>4.375</v>
      </c>
      <c r="J80" s="26" t="s">
        <v>57</v>
      </c>
      <c r="K80" s="30">
        <v>0</v>
      </c>
      <c r="L80" s="31"/>
      <c r="M80" s="32">
        <f t="shared" si="12"/>
        <v>0</v>
      </c>
      <c r="N80" s="15">
        <v>3.0999999999999999E-3</v>
      </c>
      <c r="O80" s="14">
        <f>ROUND(I80*N80,3)</f>
        <v>1.4E-2</v>
      </c>
      <c r="R80" s="15">
        <v>0</v>
      </c>
      <c r="S80" s="16">
        <f t="shared" si="10"/>
        <v>0</v>
      </c>
      <c r="T80" s="15">
        <v>1</v>
      </c>
      <c r="U80" s="16">
        <f t="shared" si="11"/>
        <v>0</v>
      </c>
    </row>
    <row r="81" spans="1:21" ht="12.75" customHeight="1" x14ac:dyDescent="0.25">
      <c r="A81" s="1" t="s">
        <v>40</v>
      </c>
      <c r="B81" s="25">
        <v>5</v>
      </c>
      <c r="C81" s="26">
        <v>0</v>
      </c>
      <c r="D81" s="27">
        <v>1175307</v>
      </c>
      <c r="E81" s="26" t="s">
        <v>38</v>
      </c>
      <c r="F81" s="28" t="s">
        <v>142</v>
      </c>
      <c r="G81" s="47" t="s">
        <v>143</v>
      </c>
      <c r="H81" s="53"/>
      <c r="I81" s="29">
        <v>4.375</v>
      </c>
      <c r="J81" s="26" t="s">
        <v>57</v>
      </c>
      <c r="K81" s="30">
        <v>0</v>
      </c>
      <c r="L81" s="31"/>
      <c r="M81" s="32">
        <f t="shared" si="12"/>
        <v>0</v>
      </c>
      <c r="N81" s="15"/>
      <c r="O81" s="14"/>
      <c r="R81" s="15">
        <v>0</v>
      </c>
      <c r="S81" s="16">
        <f t="shared" si="10"/>
        <v>0</v>
      </c>
      <c r="T81" s="15">
        <v>1</v>
      </c>
      <c r="U81" s="16">
        <f t="shared" si="11"/>
        <v>0</v>
      </c>
    </row>
    <row r="82" spans="1:21" ht="51" customHeight="1" x14ac:dyDescent="0.25">
      <c r="A82" s="1" t="s">
        <v>40</v>
      </c>
      <c r="B82" s="25">
        <v>6</v>
      </c>
      <c r="C82" s="26">
        <v>0</v>
      </c>
      <c r="D82" s="27">
        <v>1175346</v>
      </c>
      <c r="E82" s="26" t="s">
        <v>38</v>
      </c>
      <c r="F82" s="28" t="s">
        <v>426</v>
      </c>
      <c r="G82" s="47" t="s">
        <v>144</v>
      </c>
      <c r="H82" s="53"/>
      <c r="I82" s="29">
        <v>2.1999999999999999E-2</v>
      </c>
      <c r="J82" s="26" t="s">
        <v>80</v>
      </c>
      <c r="K82" s="30">
        <v>0</v>
      </c>
      <c r="L82" s="31"/>
      <c r="M82" s="32">
        <f t="shared" si="12"/>
        <v>0</v>
      </c>
      <c r="N82" s="15">
        <v>1.0551600000000001</v>
      </c>
      <c r="O82" s="14">
        <f>ROUND(I82*N82,3)</f>
        <v>2.3E-2</v>
      </c>
      <c r="R82" s="15">
        <v>0</v>
      </c>
      <c r="S82" s="16">
        <f t="shared" si="10"/>
        <v>0</v>
      </c>
      <c r="T82" s="15">
        <v>1</v>
      </c>
      <c r="U82" s="16">
        <f t="shared" si="11"/>
        <v>0</v>
      </c>
    </row>
    <row r="83" spans="1:21" ht="51" customHeight="1" x14ac:dyDescent="0.25">
      <c r="A83" s="1" t="s">
        <v>40</v>
      </c>
      <c r="B83" s="25">
        <v>7</v>
      </c>
      <c r="C83" s="26">
        <v>0</v>
      </c>
      <c r="D83" s="27">
        <v>1175348</v>
      </c>
      <c r="E83" s="26" t="s">
        <v>38</v>
      </c>
      <c r="F83" s="28" t="s">
        <v>427</v>
      </c>
      <c r="G83" s="47" t="s">
        <v>145</v>
      </c>
      <c r="H83" s="53"/>
      <c r="I83" s="29">
        <v>1.2999999999999999E-2</v>
      </c>
      <c r="J83" s="26" t="s">
        <v>80</v>
      </c>
      <c r="K83" s="30">
        <v>0</v>
      </c>
      <c r="L83" s="31"/>
      <c r="M83" s="32">
        <f t="shared" si="12"/>
        <v>0</v>
      </c>
      <c r="N83" s="15">
        <v>1.0530600000000001</v>
      </c>
      <c r="O83" s="14">
        <f>ROUND(I83*N83,3)</f>
        <v>1.4E-2</v>
      </c>
      <c r="R83" s="15">
        <v>0</v>
      </c>
      <c r="S83" s="16">
        <f t="shared" si="10"/>
        <v>0</v>
      </c>
      <c r="T83" s="15">
        <v>1</v>
      </c>
      <c r="U83" s="16">
        <f t="shared" si="11"/>
        <v>0</v>
      </c>
    </row>
    <row r="84" spans="1:21" ht="25.5" customHeight="1" x14ac:dyDescent="0.25">
      <c r="A84" s="1" t="s">
        <v>40</v>
      </c>
      <c r="B84" s="25">
        <v>8</v>
      </c>
      <c r="C84" s="26">
        <v>0</v>
      </c>
      <c r="D84" s="27">
        <v>1178652</v>
      </c>
      <c r="E84" s="26" t="s">
        <v>38</v>
      </c>
      <c r="F84" s="28" t="s">
        <v>146</v>
      </c>
      <c r="G84" s="47" t="s">
        <v>147</v>
      </c>
      <c r="H84" s="53"/>
      <c r="I84" s="29">
        <v>7.1459999999999999</v>
      </c>
      <c r="J84" s="26" t="s">
        <v>57</v>
      </c>
      <c r="K84" s="30">
        <v>0</v>
      </c>
      <c r="L84" s="31"/>
      <c r="M84" s="32">
        <f t="shared" si="12"/>
        <v>0</v>
      </c>
      <c r="N84" s="15">
        <v>1.155E-2</v>
      </c>
      <c r="O84" s="14">
        <f>ROUND(I84*N84,3)</f>
        <v>8.3000000000000004E-2</v>
      </c>
      <c r="R84" s="15">
        <v>0</v>
      </c>
      <c r="S84" s="16">
        <f t="shared" si="10"/>
        <v>0</v>
      </c>
      <c r="T84" s="15">
        <v>1</v>
      </c>
      <c r="U84" s="16">
        <f t="shared" si="11"/>
        <v>0</v>
      </c>
    </row>
    <row r="85" spans="1:21" ht="25.5" customHeight="1" x14ac:dyDescent="0.25">
      <c r="A85" s="1" t="s">
        <v>40</v>
      </c>
      <c r="B85" s="25">
        <v>9</v>
      </c>
      <c r="C85" s="26">
        <v>0</v>
      </c>
      <c r="D85" s="27">
        <v>1290198</v>
      </c>
      <c r="E85" s="26" t="s">
        <v>38</v>
      </c>
      <c r="F85" s="28" t="s">
        <v>428</v>
      </c>
      <c r="G85" s="47" t="s">
        <v>149</v>
      </c>
      <c r="H85" s="53"/>
      <c r="I85" s="29">
        <v>15</v>
      </c>
      <c r="J85" s="26" t="s">
        <v>148</v>
      </c>
      <c r="K85" s="30">
        <v>0</v>
      </c>
      <c r="L85" s="31"/>
      <c r="M85" s="32">
        <f t="shared" si="12"/>
        <v>0</v>
      </c>
      <c r="N85" s="15">
        <v>2.2679999999999999E-2</v>
      </c>
      <c r="O85" s="14">
        <f>ROUND(I85*N85,3)</f>
        <v>0.34</v>
      </c>
      <c r="R85" s="15">
        <v>0</v>
      </c>
      <c r="S85" s="16">
        <f t="shared" si="10"/>
        <v>0</v>
      </c>
      <c r="T85" s="15">
        <v>1</v>
      </c>
      <c r="U85" s="16">
        <f t="shared" si="11"/>
        <v>0</v>
      </c>
    </row>
    <row r="86" spans="1:21" ht="12.75" customHeight="1" x14ac:dyDescent="0.25">
      <c r="A86" s="1" t="s">
        <v>40</v>
      </c>
      <c r="B86" s="25">
        <v>10</v>
      </c>
      <c r="C86" s="26">
        <v>0</v>
      </c>
      <c r="D86" s="27">
        <v>1730013</v>
      </c>
      <c r="E86" s="26" t="s">
        <v>38</v>
      </c>
      <c r="F86" s="28" t="s">
        <v>150</v>
      </c>
      <c r="G86" s="47" t="s">
        <v>151</v>
      </c>
      <c r="H86" s="53"/>
      <c r="I86" s="29">
        <v>0.70199999999999996</v>
      </c>
      <c r="J86" s="26" t="s">
        <v>39</v>
      </c>
      <c r="K86" s="30">
        <v>0</v>
      </c>
      <c r="L86" s="31"/>
      <c r="M86" s="32">
        <f t="shared" si="12"/>
        <v>0</v>
      </c>
      <c r="N86" s="15">
        <v>1.8907700000000001</v>
      </c>
      <c r="O86" s="14">
        <f>ROUND(I86*N86,3)</f>
        <v>1.327</v>
      </c>
      <c r="R86" s="15">
        <v>0</v>
      </c>
      <c r="S86" s="16">
        <f t="shared" si="10"/>
        <v>0</v>
      </c>
      <c r="T86" s="15">
        <v>1</v>
      </c>
      <c r="U86" s="16">
        <f t="shared" si="11"/>
        <v>0</v>
      </c>
    </row>
    <row r="87" spans="1:21" ht="3" customHeight="1" x14ac:dyDescent="0.25">
      <c r="B87" s="1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21" ht="15" customHeight="1" x14ac:dyDescent="0.25">
      <c r="B88" s="45" t="s">
        <v>37</v>
      </c>
      <c r="C88" s="46"/>
      <c r="D88" s="46"/>
      <c r="E88" s="46"/>
      <c r="F88" s="17" t="s">
        <v>135</v>
      </c>
      <c r="G88" s="6" t="s">
        <v>136</v>
      </c>
      <c r="M88" s="33">
        <f>ROUND(SUBTOTAL(9,M76:M87),2)</f>
        <v>0</v>
      </c>
      <c r="O88" s="18">
        <f>ROUND(SUBTOTAL(9,O76:O87),3)</f>
        <v>4.7370000000000001</v>
      </c>
      <c r="Q88" s="18">
        <f>ROUND(SUBTOTAL(9,Q76:Q87),3)</f>
        <v>0</v>
      </c>
      <c r="S88" s="1">
        <f>ROUND(SUBTOTAL(9,S76:S87),2)</f>
        <v>0</v>
      </c>
      <c r="U88" s="1">
        <f>ROUND(SUBTOTAL(9,U76:U87),2)</f>
        <v>0</v>
      </c>
    </row>
    <row r="89" spans="1:21" ht="12.75" customHeight="1" x14ac:dyDescent="0.25"/>
    <row r="90" spans="1:21" ht="15" customHeight="1" x14ac:dyDescent="0.25">
      <c r="A90" s="1" t="s">
        <v>15</v>
      </c>
      <c r="B90" s="41"/>
      <c r="C90" s="41"/>
      <c r="D90" s="41"/>
      <c r="E90" s="41"/>
      <c r="F90" s="13" t="s">
        <v>152</v>
      </c>
      <c r="G90" s="52" t="s">
        <v>153</v>
      </c>
      <c r="H90" s="41"/>
      <c r="I90" s="41"/>
      <c r="J90" s="41"/>
      <c r="K90" s="41"/>
      <c r="L90" s="41"/>
      <c r="M90" s="41"/>
      <c r="N90" s="5"/>
      <c r="O90" s="5"/>
      <c r="P90" s="5"/>
      <c r="Q90" s="5"/>
    </row>
    <row r="91" spans="1:21" ht="3" customHeight="1" x14ac:dyDescent="0.25"/>
    <row r="92" spans="1:21" ht="25.5" customHeight="1" x14ac:dyDescent="0.25">
      <c r="A92" s="1" t="s">
        <v>40</v>
      </c>
      <c r="B92" s="25">
        <v>1</v>
      </c>
      <c r="C92" s="26">
        <v>0</v>
      </c>
      <c r="D92" s="27">
        <v>1290287</v>
      </c>
      <c r="E92" s="26" t="s">
        <v>38</v>
      </c>
      <c r="F92" s="28" t="s">
        <v>431</v>
      </c>
      <c r="G92" s="47" t="s">
        <v>154</v>
      </c>
      <c r="H92" s="48"/>
      <c r="I92" s="29">
        <v>4</v>
      </c>
      <c r="J92" s="26" t="s">
        <v>148</v>
      </c>
      <c r="K92" s="30">
        <v>0</v>
      </c>
      <c r="L92" s="31"/>
      <c r="M92" s="32">
        <f>ROUND(I92*K92,2)</f>
        <v>0</v>
      </c>
      <c r="N92" s="15">
        <v>4.546E-2</v>
      </c>
      <c r="O92" s="14">
        <f t="shared" ref="O92:O97" si="13">ROUND(I92*N92,3)</f>
        <v>0.182</v>
      </c>
      <c r="R92" s="15">
        <v>0</v>
      </c>
      <c r="S92" s="16">
        <f t="shared" ref="S92:S97" si="14">ROUND(M92*R92,2)</f>
        <v>0</v>
      </c>
      <c r="T92" s="15">
        <v>1</v>
      </c>
      <c r="U92" s="16">
        <f t="shared" ref="U92:U97" si="15">ROUND(M92*T92,2)</f>
        <v>0</v>
      </c>
    </row>
    <row r="93" spans="1:21" ht="51" customHeight="1" x14ac:dyDescent="0.25">
      <c r="A93" s="1" t="s">
        <v>40</v>
      </c>
      <c r="B93" s="25">
        <v>2</v>
      </c>
      <c r="C93" s="26">
        <v>0</v>
      </c>
      <c r="D93" s="27">
        <v>636184</v>
      </c>
      <c r="E93" s="26" t="s">
        <v>38</v>
      </c>
      <c r="F93" s="28" t="s">
        <v>429</v>
      </c>
      <c r="G93" s="47" t="s">
        <v>156</v>
      </c>
      <c r="H93" s="53"/>
      <c r="I93" s="29">
        <v>4.3650000000000002</v>
      </c>
      <c r="J93" s="26" t="s">
        <v>155</v>
      </c>
      <c r="K93" s="30">
        <v>0</v>
      </c>
      <c r="L93" s="31"/>
      <c r="M93" s="32">
        <f t="shared" ref="M93:M97" si="16">ROUND(I93*K93,2)</f>
        <v>0</v>
      </c>
      <c r="N93" s="15">
        <v>4.3099999999999996E-3</v>
      </c>
      <c r="O93" s="14">
        <f t="shared" si="13"/>
        <v>1.9E-2</v>
      </c>
      <c r="R93" s="15">
        <v>0</v>
      </c>
      <c r="S93" s="16">
        <f t="shared" si="14"/>
        <v>0</v>
      </c>
      <c r="T93" s="15">
        <v>1</v>
      </c>
      <c r="U93" s="16">
        <f t="shared" si="15"/>
        <v>0</v>
      </c>
    </row>
    <row r="94" spans="1:21" ht="12.75" customHeight="1" x14ac:dyDescent="0.25">
      <c r="A94" s="1" t="s">
        <v>40</v>
      </c>
      <c r="B94" s="25">
        <v>3</v>
      </c>
      <c r="C94" s="26">
        <v>0</v>
      </c>
      <c r="D94" s="27">
        <v>1175896</v>
      </c>
      <c r="E94" s="26" t="s">
        <v>38</v>
      </c>
      <c r="F94" s="28" t="s">
        <v>157</v>
      </c>
      <c r="G94" s="47" t="s">
        <v>158</v>
      </c>
      <c r="H94" s="53"/>
      <c r="I94" s="29">
        <v>11.010999999999999</v>
      </c>
      <c r="J94" s="26" t="s">
        <v>57</v>
      </c>
      <c r="K94" s="30">
        <v>0</v>
      </c>
      <c r="L94" s="31"/>
      <c r="M94" s="32">
        <f t="shared" si="16"/>
        <v>0</v>
      </c>
      <c r="N94" s="15">
        <v>3.4970000000000001E-2</v>
      </c>
      <c r="O94" s="14">
        <f t="shared" si="13"/>
        <v>0.38500000000000001</v>
      </c>
      <c r="R94" s="15">
        <v>0</v>
      </c>
      <c r="S94" s="16">
        <f t="shared" si="14"/>
        <v>0</v>
      </c>
      <c r="T94" s="15">
        <v>1</v>
      </c>
      <c r="U94" s="16">
        <f t="shared" si="15"/>
        <v>0</v>
      </c>
    </row>
    <row r="95" spans="1:21" ht="25.5" customHeight="1" x14ac:dyDescent="0.25">
      <c r="A95" s="1" t="s">
        <v>40</v>
      </c>
      <c r="B95" s="25">
        <v>4</v>
      </c>
      <c r="C95" s="26">
        <v>0</v>
      </c>
      <c r="D95" s="27">
        <v>1175897</v>
      </c>
      <c r="E95" s="26" t="s">
        <v>38</v>
      </c>
      <c r="F95" s="28" t="s">
        <v>159</v>
      </c>
      <c r="G95" s="47" t="s">
        <v>160</v>
      </c>
      <c r="H95" s="53"/>
      <c r="I95" s="29">
        <v>11.010999999999999</v>
      </c>
      <c r="J95" s="26" t="s">
        <v>57</v>
      </c>
      <c r="K95" s="30">
        <v>0</v>
      </c>
      <c r="L95" s="31"/>
      <c r="M95" s="32">
        <f t="shared" si="16"/>
        <v>0</v>
      </c>
      <c r="N95" s="15">
        <v>8.0000000000000007E-5</v>
      </c>
      <c r="O95" s="14">
        <f t="shared" si="13"/>
        <v>1E-3</v>
      </c>
      <c r="R95" s="15">
        <v>0</v>
      </c>
      <c r="S95" s="16">
        <f t="shared" si="14"/>
        <v>0</v>
      </c>
      <c r="T95" s="15">
        <v>1</v>
      </c>
      <c r="U95" s="16">
        <f t="shared" si="15"/>
        <v>0</v>
      </c>
    </row>
    <row r="96" spans="1:21" ht="25.5" customHeight="1" x14ac:dyDescent="0.25">
      <c r="A96" s="1" t="s">
        <v>40</v>
      </c>
      <c r="B96" s="25">
        <v>5</v>
      </c>
      <c r="C96" s="26">
        <v>0</v>
      </c>
      <c r="D96" s="27">
        <v>1176053</v>
      </c>
      <c r="E96" s="26" t="s">
        <v>38</v>
      </c>
      <c r="F96" s="28" t="s">
        <v>161</v>
      </c>
      <c r="G96" s="47" t="s">
        <v>162</v>
      </c>
      <c r="H96" s="53"/>
      <c r="I96" s="29">
        <v>117.871</v>
      </c>
      <c r="J96" s="26" t="s">
        <v>57</v>
      </c>
      <c r="K96" s="30">
        <v>0</v>
      </c>
      <c r="L96" s="31"/>
      <c r="M96" s="32">
        <f t="shared" si="16"/>
        <v>0</v>
      </c>
      <c r="N96" s="15">
        <v>4.7660000000000001E-2</v>
      </c>
      <c r="O96" s="14">
        <f t="shared" si="13"/>
        <v>5.6180000000000003</v>
      </c>
      <c r="R96" s="15">
        <v>0</v>
      </c>
      <c r="S96" s="16">
        <f t="shared" si="14"/>
        <v>0</v>
      </c>
      <c r="T96" s="15">
        <v>1</v>
      </c>
      <c r="U96" s="16">
        <f t="shared" si="15"/>
        <v>0</v>
      </c>
    </row>
    <row r="97" spans="1:21" ht="51" customHeight="1" x14ac:dyDescent="0.25">
      <c r="A97" s="1" t="s">
        <v>40</v>
      </c>
      <c r="B97" s="25">
        <v>6</v>
      </c>
      <c r="C97" s="26">
        <v>0</v>
      </c>
      <c r="D97" s="27">
        <v>1175932</v>
      </c>
      <c r="E97" s="26" t="s">
        <v>38</v>
      </c>
      <c r="F97" s="28" t="s">
        <v>430</v>
      </c>
      <c r="G97" s="47" t="s">
        <v>163</v>
      </c>
      <c r="H97" s="53"/>
      <c r="I97" s="29">
        <v>117.871</v>
      </c>
      <c r="J97" s="26" t="s">
        <v>57</v>
      </c>
      <c r="K97" s="30">
        <v>0</v>
      </c>
      <c r="L97" s="31"/>
      <c r="M97" s="32">
        <f t="shared" si="16"/>
        <v>0</v>
      </c>
      <c r="N97" s="15">
        <v>4.7400000000000003E-3</v>
      </c>
      <c r="O97" s="14">
        <f t="shared" si="13"/>
        <v>0.55900000000000005</v>
      </c>
      <c r="R97" s="15">
        <v>0</v>
      </c>
      <c r="S97" s="16">
        <f t="shared" si="14"/>
        <v>0</v>
      </c>
      <c r="T97" s="15">
        <v>1</v>
      </c>
      <c r="U97" s="16">
        <f t="shared" si="15"/>
        <v>0</v>
      </c>
    </row>
    <row r="98" spans="1:21" ht="3" customHeight="1" x14ac:dyDescent="0.25">
      <c r="B98" s="11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21" ht="15" customHeight="1" x14ac:dyDescent="0.25">
      <c r="B99" s="45" t="s">
        <v>37</v>
      </c>
      <c r="C99" s="46"/>
      <c r="D99" s="46"/>
      <c r="E99" s="46"/>
      <c r="F99" s="17" t="s">
        <v>152</v>
      </c>
      <c r="G99" s="6" t="s">
        <v>153</v>
      </c>
      <c r="M99" s="33">
        <f>ROUND(SUBTOTAL(9,M91:M98),2)</f>
        <v>0</v>
      </c>
      <c r="O99" s="18">
        <f>ROUND(SUBTOTAL(9,O91:O98),3)</f>
        <v>6.7640000000000002</v>
      </c>
      <c r="Q99" s="18">
        <f>ROUND(SUBTOTAL(9,Q91:Q98),3)</f>
        <v>0</v>
      </c>
      <c r="S99" s="1">
        <f>ROUND(SUBTOTAL(9,S91:S98),2)</f>
        <v>0</v>
      </c>
      <c r="U99" s="1">
        <f>ROUND(SUBTOTAL(9,U91:U98),2)</f>
        <v>0</v>
      </c>
    </row>
    <row r="100" spans="1:21" ht="12.75" customHeight="1" x14ac:dyDescent="0.25"/>
    <row r="101" spans="1:21" ht="15" customHeight="1" x14ac:dyDescent="0.25">
      <c r="A101" s="1" t="s">
        <v>15</v>
      </c>
      <c r="B101" s="41"/>
      <c r="C101" s="41"/>
      <c r="D101" s="41"/>
      <c r="E101" s="41"/>
      <c r="F101" s="13" t="s">
        <v>164</v>
      </c>
      <c r="G101" s="52" t="s">
        <v>165</v>
      </c>
      <c r="H101" s="41"/>
      <c r="I101" s="41"/>
      <c r="J101" s="41"/>
      <c r="K101" s="41"/>
      <c r="L101" s="41"/>
      <c r="M101" s="41"/>
      <c r="N101" s="5"/>
      <c r="O101" s="5"/>
      <c r="P101" s="5"/>
      <c r="Q101" s="5"/>
    </row>
    <row r="102" spans="1:21" ht="3" customHeight="1" x14ac:dyDescent="0.25"/>
    <row r="103" spans="1:21" ht="25.5" customHeight="1" x14ac:dyDescent="0.25">
      <c r="A103" s="1" t="s">
        <v>40</v>
      </c>
      <c r="B103" s="25">
        <v>1</v>
      </c>
      <c r="C103" s="26">
        <v>0</v>
      </c>
      <c r="D103" s="27">
        <v>1176199</v>
      </c>
      <c r="E103" s="26" t="s">
        <v>38</v>
      </c>
      <c r="F103" s="34" t="s">
        <v>166</v>
      </c>
      <c r="G103" s="47" t="s">
        <v>167</v>
      </c>
      <c r="H103" s="48"/>
      <c r="I103" s="29">
        <v>2.5369999999999999</v>
      </c>
      <c r="J103" s="26" t="s">
        <v>57</v>
      </c>
      <c r="K103" s="30">
        <v>0</v>
      </c>
      <c r="L103" s="31"/>
      <c r="M103" s="32">
        <f>ROUND(I103*K103,2)</f>
        <v>0</v>
      </c>
      <c r="N103" s="15">
        <v>1.1E-4</v>
      </c>
      <c r="O103" s="14">
        <f>ROUND(I103*N103,3)</f>
        <v>0</v>
      </c>
      <c r="R103" s="15">
        <v>0</v>
      </c>
      <c r="S103" s="16">
        <f t="shared" ref="S103:S111" si="17">ROUND(M103*R103,2)</f>
        <v>0</v>
      </c>
      <c r="T103" s="15">
        <v>1</v>
      </c>
      <c r="U103" s="16">
        <f t="shared" ref="U103:U111" si="18">ROUND(M103*T103,2)</f>
        <v>0</v>
      </c>
    </row>
    <row r="104" spans="1:21" ht="38.25" customHeight="1" x14ac:dyDescent="0.25">
      <c r="A104" s="1" t="s">
        <v>40</v>
      </c>
      <c r="B104" s="25">
        <v>2</v>
      </c>
      <c r="C104" s="26">
        <v>0</v>
      </c>
      <c r="D104" s="27">
        <v>1176419</v>
      </c>
      <c r="E104" s="26" t="s">
        <v>38</v>
      </c>
      <c r="F104" s="28" t="s">
        <v>432</v>
      </c>
      <c r="G104" s="47" t="s">
        <v>168</v>
      </c>
      <c r="H104" s="53"/>
      <c r="I104" s="29">
        <v>61.046999999999997</v>
      </c>
      <c r="J104" s="26" t="s">
        <v>57</v>
      </c>
      <c r="K104" s="30">
        <v>0</v>
      </c>
      <c r="L104" s="31"/>
      <c r="M104" s="32">
        <f t="shared" ref="M104:M111" si="19">ROUND(I104*K104,2)</f>
        <v>0</v>
      </c>
      <c r="N104" s="15">
        <v>1.0500000000000001E-2</v>
      </c>
      <c r="O104" s="14">
        <f>ROUND(I104*N104,3)</f>
        <v>0.64100000000000001</v>
      </c>
      <c r="R104" s="15">
        <v>0</v>
      </c>
      <c r="S104" s="16">
        <f t="shared" si="17"/>
        <v>0</v>
      </c>
      <c r="T104" s="15">
        <v>1</v>
      </c>
      <c r="U104" s="16">
        <f t="shared" si="18"/>
        <v>0</v>
      </c>
    </row>
    <row r="105" spans="1:21" ht="25.5" customHeight="1" x14ac:dyDescent="0.25">
      <c r="A105" s="1" t="s">
        <v>40</v>
      </c>
      <c r="B105" s="25">
        <v>3</v>
      </c>
      <c r="C105" s="26">
        <v>0</v>
      </c>
      <c r="D105" s="27">
        <v>1176114</v>
      </c>
      <c r="E105" s="26" t="s">
        <v>38</v>
      </c>
      <c r="F105" s="28" t="s">
        <v>169</v>
      </c>
      <c r="G105" s="47" t="s">
        <v>170</v>
      </c>
      <c r="H105" s="53"/>
      <c r="I105" s="29">
        <v>60.942999999999998</v>
      </c>
      <c r="J105" s="26" t="s">
        <v>57</v>
      </c>
      <c r="K105" s="30">
        <v>0</v>
      </c>
      <c r="L105" s="31"/>
      <c r="M105" s="32">
        <f t="shared" si="19"/>
        <v>0</v>
      </c>
      <c r="N105" s="15">
        <v>3.2000000000000002E-3</v>
      </c>
      <c r="O105" s="14">
        <f>ROUND(I105*N105,3)</f>
        <v>0.19500000000000001</v>
      </c>
      <c r="R105" s="15">
        <v>0</v>
      </c>
      <c r="S105" s="16">
        <f t="shared" si="17"/>
        <v>0</v>
      </c>
      <c r="T105" s="15">
        <v>1</v>
      </c>
      <c r="U105" s="16">
        <f t="shared" si="18"/>
        <v>0</v>
      </c>
    </row>
    <row r="106" spans="1:21" ht="25.5" customHeight="1" x14ac:dyDescent="0.25">
      <c r="A106" s="1" t="s">
        <v>40</v>
      </c>
      <c r="B106" s="25">
        <v>4</v>
      </c>
      <c r="C106" s="26">
        <v>0</v>
      </c>
      <c r="D106" s="27">
        <v>0</v>
      </c>
      <c r="E106" s="26" t="s">
        <v>38</v>
      </c>
      <c r="F106" s="28" t="s">
        <v>172</v>
      </c>
      <c r="G106" s="47" t="s">
        <v>173</v>
      </c>
      <c r="H106" s="53"/>
      <c r="I106" s="29">
        <v>0.94199999999999995</v>
      </c>
      <c r="J106" s="26" t="s">
        <v>57</v>
      </c>
      <c r="K106" s="30">
        <v>0</v>
      </c>
      <c r="L106" s="31"/>
      <c r="M106" s="32">
        <f t="shared" si="19"/>
        <v>0</v>
      </c>
      <c r="N106" s="15"/>
      <c r="O106" s="14"/>
      <c r="R106" s="15">
        <v>0</v>
      </c>
      <c r="S106" s="16">
        <f t="shared" si="17"/>
        <v>0</v>
      </c>
      <c r="T106" s="15">
        <v>1</v>
      </c>
      <c r="U106" s="16">
        <f t="shared" si="18"/>
        <v>0</v>
      </c>
    </row>
    <row r="107" spans="1:21" ht="25.5" customHeight="1" x14ac:dyDescent="0.25">
      <c r="A107" s="1" t="s">
        <v>40</v>
      </c>
      <c r="B107" s="25">
        <v>5</v>
      </c>
      <c r="C107" s="26">
        <v>0</v>
      </c>
      <c r="D107" s="27">
        <v>1176843</v>
      </c>
      <c r="E107" s="26" t="s">
        <v>38</v>
      </c>
      <c r="F107" s="28" t="s">
        <v>174</v>
      </c>
      <c r="G107" s="47" t="s">
        <v>175</v>
      </c>
      <c r="H107" s="53"/>
      <c r="I107" s="29">
        <v>9.3049999999999997</v>
      </c>
      <c r="J107" s="26" t="s">
        <v>155</v>
      </c>
      <c r="K107" s="30">
        <v>0</v>
      </c>
      <c r="L107" s="31"/>
      <c r="M107" s="32">
        <f t="shared" si="19"/>
        <v>0</v>
      </c>
      <c r="N107" s="15">
        <v>3.0000000000000001E-5</v>
      </c>
      <c r="O107" s="14">
        <f>ROUND(I107*N107,3)</f>
        <v>0</v>
      </c>
      <c r="R107" s="15">
        <v>0</v>
      </c>
      <c r="S107" s="16">
        <f t="shared" si="17"/>
        <v>0</v>
      </c>
      <c r="T107" s="15">
        <v>1</v>
      </c>
      <c r="U107" s="16">
        <f t="shared" si="18"/>
        <v>0</v>
      </c>
    </row>
    <row r="108" spans="1:21" ht="12.75" customHeight="1" x14ac:dyDescent="0.25">
      <c r="A108" s="1" t="s">
        <v>40</v>
      </c>
      <c r="B108" s="25">
        <v>6</v>
      </c>
      <c r="C108" s="26">
        <v>0</v>
      </c>
      <c r="D108" s="27">
        <v>1176841</v>
      </c>
      <c r="E108" s="26" t="s">
        <v>38</v>
      </c>
      <c r="F108" s="28" t="s">
        <v>176</v>
      </c>
      <c r="G108" s="47" t="s">
        <v>177</v>
      </c>
      <c r="H108" s="53"/>
      <c r="I108" s="29">
        <v>2.5249999999999999</v>
      </c>
      <c r="J108" s="26" t="s">
        <v>155</v>
      </c>
      <c r="K108" s="30">
        <v>0</v>
      </c>
      <c r="L108" s="31"/>
      <c r="M108" s="32">
        <f t="shared" si="19"/>
        <v>0</v>
      </c>
      <c r="N108" s="15">
        <v>4.0000000000000002E-4</v>
      </c>
      <c r="O108" s="14">
        <f>ROUND(I108*N108,3)</f>
        <v>1E-3</v>
      </c>
      <c r="R108" s="15">
        <v>0</v>
      </c>
      <c r="S108" s="16">
        <f t="shared" si="17"/>
        <v>0</v>
      </c>
      <c r="T108" s="15">
        <v>1</v>
      </c>
      <c r="U108" s="16">
        <f t="shared" si="18"/>
        <v>0</v>
      </c>
    </row>
    <row r="109" spans="1:21" ht="25.5" customHeight="1" x14ac:dyDescent="0.25">
      <c r="A109" s="1" t="s">
        <v>40</v>
      </c>
      <c r="B109" s="25">
        <v>7</v>
      </c>
      <c r="C109" s="26">
        <v>0</v>
      </c>
      <c r="D109" s="27">
        <v>1176848</v>
      </c>
      <c r="E109" s="26" t="s">
        <v>38</v>
      </c>
      <c r="F109" s="28" t="s">
        <v>433</v>
      </c>
      <c r="G109" s="47" t="s">
        <v>178</v>
      </c>
      <c r="H109" s="53"/>
      <c r="I109" s="29">
        <v>23.434999999999999</v>
      </c>
      <c r="J109" s="26" t="s">
        <v>155</v>
      </c>
      <c r="K109" s="30">
        <v>0</v>
      </c>
      <c r="L109" s="31"/>
      <c r="M109" s="32">
        <f t="shared" si="19"/>
        <v>0</v>
      </c>
      <c r="N109" s="15">
        <v>5.0000000000000001E-4</v>
      </c>
      <c r="O109" s="14">
        <f>ROUND(I109*N109,3)</f>
        <v>1.2E-2</v>
      </c>
      <c r="R109" s="15">
        <v>0</v>
      </c>
      <c r="S109" s="16">
        <f t="shared" si="17"/>
        <v>0</v>
      </c>
      <c r="T109" s="15">
        <v>1</v>
      </c>
      <c r="U109" s="16">
        <f t="shared" si="18"/>
        <v>0</v>
      </c>
    </row>
    <row r="110" spans="1:21" ht="12.75" customHeight="1" x14ac:dyDescent="0.25">
      <c r="A110" s="1" t="s">
        <v>40</v>
      </c>
      <c r="B110" s="25">
        <v>8</v>
      </c>
      <c r="C110" s="26">
        <v>0</v>
      </c>
      <c r="D110" s="27">
        <v>1176851</v>
      </c>
      <c r="E110" s="26" t="s">
        <v>38</v>
      </c>
      <c r="F110" s="28" t="s">
        <v>179</v>
      </c>
      <c r="G110" s="47" t="s">
        <v>180</v>
      </c>
      <c r="H110" s="53"/>
      <c r="I110" s="29">
        <v>1.18</v>
      </c>
      <c r="J110" s="26" t="s">
        <v>155</v>
      </c>
      <c r="K110" s="30">
        <v>0</v>
      </c>
      <c r="L110" s="31"/>
      <c r="M110" s="32">
        <f t="shared" si="19"/>
        <v>0</v>
      </c>
      <c r="N110" s="15">
        <v>2.9999999999999997E-4</v>
      </c>
      <c r="O110" s="14">
        <f>ROUND(I110*N110,3)</f>
        <v>0</v>
      </c>
      <c r="R110" s="15">
        <v>0</v>
      </c>
      <c r="S110" s="16">
        <f t="shared" si="17"/>
        <v>0</v>
      </c>
      <c r="T110" s="15">
        <v>1</v>
      </c>
      <c r="U110" s="16">
        <f t="shared" si="18"/>
        <v>0</v>
      </c>
    </row>
    <row r="111" spans="1:21" ht="12.75" customHeight="1" x14ac:dyDescent="0.25">
      <c r="A111" s="1" t="s">
        <v>40</v>
      </c>
      <c r="B111" s="25">
        <v>9</v>
      </c>
      <c r="C111" s="26">
        <v>0</v>
      </c>
      <c r="D111" s="27">
        <v>1176849</v>
      </c>
      <c r="E111" s="26" t="s">
        <v>38</v>
      </c>
      <c r="F111" s="28" t="s">
        <v>181</v>
      </c>
      <c r="G111" s="47" t="s">
        <v>182</v>
      </c>
      <c r="H111" s="53"/>
      <c r="I111" s="29">
        <v>1.18</v>
      </c>
      <c r="J111" s="26" t="s">
        <v>155</v>
      </c>
      <c r="K111" s="30">
        <v>0</v>
      </c>
      <c r="L111" s="31"/>
      <c r="M111" s="32">
        <f t="shared" si="19"/>
        <v>0</v>
      </c>
      <c r="N111" s="15">
        <v>2.9999999999999997E-4</v>
      </c>
      <c r="O111" s="14">
        <f>ROUND(I111*N111,3)</f>
        <v>0</v>
      </c>
      <c r="R111" s="15">
        <v>0</v>
      </c>
      <c r="S111" s="16">
        <f t="shared" si="17"/>
        <v>0</v>
      </c>
      <c r="T111" s="15">
        <v>1</v>
      </c>
      <c r="U111" s="16">
        <f t="shared" si="18"/>
        <v>0</v>
      </c>
    </row>
    <row r="112" spans="1:21" ht="3" customHeight="1" x14ac:dyDescent="0.25">
      <c r="B112" s="1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21" ht="15" customHeight="1" x14ac:dyDescent="0.25">
      <c r="B113" s="45" t="s">
        <v>37</v>
      </c>
      <c r="C113" s="46"/>
      <c r="D113" s="46"/>
      <c r="E113" s="46"/>
      <c r="F113" s="17" t="s">
        <v>164</v>
      </c>
      <c r="G113" s="6" t="s">
        <v>165</v>
      </c>
      <c r="M113" s="33">
        <f>ROUND(SUBTOTAL(9,M102:M112),2)</f>
        <v>0</v>
      </c>
      <c r="O113" s="18">
        <f>ROUND(SUBTOTAL(9,O102:O112),3)</f>
        <v>0.84899999999999998</v>
      </c>
      <c r="Q113" s="18">
        <f>ROUND(SUBTOTAL(9,Q102:Q112),3)</f>
        <v>0</v>
      </c>
      <c r="S113" s="1">
        <f>ROUND(SUBTOTAL(9,S102:S112),2)</f>
        <v>0</v>
      </c>
      <c r="U113" s="1">
        <f>ROUND(SUBTOTAL(9,U102:U112),2)</f>
        <v>0</v>
      </c>
    </row>
    <row r="114" spans="1:21" ht="12.75" customHeight="1" x14ac:dyDescent="0.25"/>
    <row r="115" spans="1:21" ht="15" customHeight="1" x14ac:dyDescent="0.25">
      <c r="A115" s="1" t="s">
        <v>15</v>
      </c>
      <c r="B115" s="41"/>
      <c r="C115" s="41"/>
      <c r="D115" s="41"/>
      <c r="E115" s="41"/>
      <c r="F115" s="13" t="s">
        <v>183</v>
      </c>
      <c r="G115" s="52" t="s">
        <v>184</v>
      </c>
      <c r="H115" s="41"/>
      <c r="I115" s="41"/>
      <c r="J115" s="41"/>
      <c r="K115" s="41"/>
      <c r="L115" s="41"/>
      <c r="M115" s="41"/>
      <c r="N115" s="5"/>
      <c r="O115" s="5"/>
      <c r="P115" s="5"/>
      <c r="Q115" s="5"/>
    </row>
    <row r="116" spans="1:21" ht="3" customHeight="1" x14ac:dyDescent="0.25"/>
    <row r="117" spans="1:21" ht="12.75" customHeight="1" x14ac:dyDescent="0.25">
      <c r="A117" s="1" t="s">
        <v>40</v>
      </c>
      <c r="B117" s="25">
        <v>1</v>
      </c>
      <c r="C117" s="26">
        <v>0</v>
      </c>
      <c r="D117" s="27">
        <v>1177358</v>
      </c>
      <c r="E117" s="26" t="s">
        <v>38</v>
      </c>
      <c r="F117" s="34" t="s">
        <v>185</v>
      </c>
      <c r="G117" s="47" t="s">
        <v>186</v>
      </c>
      <c r="H117" s="48"/>
      <c r="I117" s="29">
        <v>0.66700000000000004</v>
      </c>
      <c r="J117" s="26" t="s">
        <v>39</v>
      </c>
      <c r="K117" s="30">
        <v>0</v>
      </c>
      <c r="L117" s="31"/>
      <c r="M117" s="32">
        <f>ROUND(I117*K117,2)</f>
        <v>0</v>
      </c>
      <c r="N117" s="15">
        <v>2.2563399999999998</v>
      </c>
      <c r="O117" s="14">
        <f>ROUND(I117*N117,3)</f>
        <v>1.5049999999999999</v>
      </c>
      <c r="R117" s="15">
        <v>0</v>
      </c>
      <c r="S117" s="16">
        <f t="shared" ref="S117:S124" si="20">ROUND(M117*R117,2)</f>
        <v>0</v>
      </c>
      <c r="T117" s="15">
        <v>1</v>
      </c>
      <c r="U117" s="16">
        <f t="shared" ref="U117:U124" si="21">ROUND(M117*T117,2)</f>
        <v>0</v>
      </c>
    </row>
    <row r="118" spans="1:21" ht="12.75" customHeight="1" x14ac:dyDescent="0.25">
      <c r="A118" s="1" t="s">
        <v>40</v>
      </c>
      <c r="B118" s="25">
        <v>2</v>
      </c>
      <c r="C118" s="26">
        <v>0</v>
      </c>
      <c r="D118" s="27">
        <v>1177376</v>
      </c>
      <c r="E118" s="26" t="s">
        <v>38</v>
      </c>
      <c r="F118" s="34" t="s">
        <v>187</v>
      </c>
      <c r="G118" s="47" t="s">
        <v>188</v>
      </c>
      <c r="H118" s="53"/>
      <c r="I118" s="29">
        <v>0.86</v>
      </c>
      <c r="J118" s="26" t="s">
        <v>39</v>
      </c>
      <c r="K118" s="30">
        <v>0</v>
      </c>
      <c r="L118" s="31"/>
      <c r="M118" s="32">
        <f t="shared" ref="M118:M124" si="22">ROUND(I118*K118,2)</f>
        <v>0</v>
      </c>
      <c r="N118" s="15">
        <v>2.45329</v>
      </c>
      <c r="O118" s="14">
        <f>ROUND(I118*N118,3)</f>
        <v>2.11</v>
      </c>
      <c r="R118" s="15">
        <v>0</v>
      </c>
      <c r="S118" s="16">
        <f t="shared" si="20"/>
        <v>0</v>
      </c>
      <c r="T118" s="15">
        <v>1</v>
      </c>
      <c r="U118" s="16">
        <f t="shared" si="21"/>
        <v>0</v>
      </c>
    </row>
    <row r="119" spans="1:21" ht="25.5" customHeight="1" x14ac:dyDescent="0.25">
      <c r="A119" s="1" t="s">
        <v>40</v>
      </c>
      <c r="B119" s="25">
        <v>3</v>
      </c>
      <c r="C119" s="26">
        <v>0</v>
      </c>
      <c r="D119" s="27">
        <v>1177409</v>
      </c>
      <c r="E119" s="26" t="s">
        <v>38</v>
      </c>
      <c r="F119" s="28" t="s">
        <v>434</v>
      </c>
      <c r="G119" s="47" t="s">
        <v>189</v>
      </c>
      <c r="H119" s="53"/>
      <c r="I119" s="29">
        <v>0.66700000000000004</v>
      </c>
      <c r="J119" s="26" t="s">
        <v>39</v>
      </c>
      <c r="K119" s="30">
        <v>0</v>
      </c>
      <c r="L119" s="31"/>
      <c r="M119" s="32">
        <f t="shared" si="22"/>
        <v>0</v>
      </c>
      <c r="N119" s="15"/>
      <c r="O119" s="14"/>
      <c r="R119" s="15">
        <v>0</v>
      </c>
      <c r="S119" s="16">
        <f t="shared" si="20"/>
        <v>0</v>
      </c>
      <c r="T119" s="15">
        <v>1</v>
      </c>
      <c r="U119" s="16">
        <f t="shared" si="21"/>
        <v>0</v>
      </c>
    </row>
    <row r="120" spans="1:21" ht="38.25" customHeight="1" x14ac:dyDescent="0.25">
      <c r="A120" s="1" t="s">
        <v>40</v>
      </c>
      <c r="B120" s="25">
        <v>4</v>
      </c>
      <c r="C120" s="26">
        <v>0</v>
      </c>
      <c r="D120" s="27">
        <v>0</v>
      </c>
      <c r="E120" s="26" t="s">
        <v>38</v>
      </c>
      <c r="F120" s="28" t="s">
        <v>190</v>
      </c>
      <c r="G120" s="47" t="s">
        <v>191</v>
      </c>
      <c r="H120" s="53"/>
      <c r="I120" s="29">
        <v>4.3</v>
      </c>
      <c r="J120" s="26" t="s">
        <v>57</v>
      </c>
      <c r="K120" s="30">
        <v>0</v>
      </c>
      <c r="L120" s="31"/>
      <c r="M120" s="32">
        <f t="shared" si="22"/>
        <v>0</v>
      </c>
      <c r="N120" s="15"/>
      <c r="O120" s="14"/>
      <c r="R120" s="15">
        <v>0</v>
      </c>
      <c r="S120" s="16">
        <f t="shared" si="20"/>
        <v>0</v>
      </c>
      <c r="T120" s="15">
        <v>1</v>
      </c>
      <c r="U120" s="16">
        <f t="shared" si="21"/>
        <v>0</v>
      </c>
    </row>
    <row r="121" spans="1:21" ht="38.25" customHeight="1" x14ac:dyDescent="0.25">
      <c r="A121" s="1" t="s">
        <v>40</v>
      </c>
      <c r="B121" s="25">
        <v>5</v>
      </c>
      <c r="C121" s="26">
        <v>0</v>
      </c>
      <c r="D121" s="27">
        <v>1177449</v>
      </c>
      <c r="E121" s="26" t="s">
        <v>38</v>
      </c>
      <c r="F121" s="28" t="s">
        <v>435</v>
      </c>
      <c r="G121" s="47" t="s">
        <v>192</v>
      </c>
      <c r="H121" s="53"/>
      <c r="I121" s="29">
        <v>0.86</v>
      </c>
      <c r="J121" s="26" t="s">
        <v>39</v>
      </c>
      <c r="K121" s="30">
        <v>0</v>
      </c>
      <c r="L121" s="31"/>
      <c r="M121" s="32">
        <f t="shared" si="22"/>
        <v>0</v>
      </c>
      <c r="N121" s="15">
        <v>2.5250000000000002E-2</v>
      </c>
      <c r="O121" s="14">
        <f>ROUND(I121*N121,3)</f>
        <v>2.1999999999999999E-2</v>
      </c>
      <c r="R121" s="15">
        <v>0</v>
      </c>
      <c r="S121" s="16">
        <f t="shared" si="20"/>
        <v>0</v>
      </c>
      <c r="T121" s="15">
        <v>1</v>
      </c>
      <c r="U121" s="16">
        <f t="shared" si="21"/>
        <v>0</v>
      </c>
    </row>
    <row r="122" spans="1:21" ht="12.75" customHeight="1" x14ac:dyDescent="0.25">
      <c r="A122" s="1" t="s">
        <v>40</v>
      </c>
      <c r="B122" s="25">
        <v>6</v>
      </c>
      <c r="C122" s="26">
        <v>0</v>
      </c>
      <c r="D122" s="27">
        <v>1177501</v>
      </c>
      <c r="E122" s="26" t="s">
        <v>38</v>
      </c>
      <c r="F122" s="28" t="s">
        <v>193</v>
      </c>
      <c r="G122" s="47" t="s">
        <v>194</v>
      </c>
      <c r="H122" s="53"/>
      <c r="I122" s="29">
        <v>0.28299999999999997</v>
      </c>
      <c r="J122" s="26" t="s">
        <v>57</v>
      </c>
      <c r="K122" s="30">
        <v>0</v>
      </c>
      <c r="L122" s="31"/>
      <c r="M122" s="32">
        <f t="shared" si="22"/>
        <v>0</v>
      </c>
      <c r="N122" s="15">
        <v>1.3520000000000001E-2</v>
      </c>
      <c r="O122" s="14">
        <f>ROUND(I122*N122,3)</f>
        <v>4.0000000000000001E-3</v>
      </c>
      <c r="R122" s="15">
        <v>0</v>
      </c>
      <c r="S122" s="16">
        <f t="shared" si="20"/>
        <v>0</v>
      </c>
      <c r="T122" s="15">
        <v>1</v>
      </c>
      <c r="U122" s="16">
        <f t="shared" si="21"/>
        <v>0</v>
      </c>
    </row>
    <row r="123" spans="1:21" ht="12.75" customHeight="1" x14ac:dyDescent="0.25">
      <c r="A123" s="1" t="s">
        <v>40</v>
      </c>
      <c r="B123" s="25">
        <v>7</v>
      </c>
      <c r="C123" s="26">
        <v>0</v>
      </c>
      <c r="D123" s="27">
        <v>1177502</v>
      </c>
      <c r="E123" s="26" t="s">
        <v>38</v>
      </c>
      <c r="F123" s="28" t="s">
        <v>195</v>
      </c>
      <c r="G123" s="47" t="s">
        <v>196</v>
      </c>
      <c r="H123" s="53"/>
      <c r="I123" s="29">
        <v>0.28299999999999997</v>
      </c>
      <c r="J123" s="26" t="s">
        <v>57</v>
      </c>
      <c r="K123" s="30">
        <v>0</v>
      </c>
      <c r="L123" s="31"/>
      <c r="M123" s="32">
        <f t="shared" si="22"/>
        <v>0</v>
      </c>
      <c r="N123" s="15"/>
      <c r="O123" s="14"/>
      <c r="R123" s="15">
        <v>0</v>
      </c>
      <c r="S123" s="16">
        <f t="shared" si="20"/>
        <v>0</v>
      </c>
      <c r="T123" s="15">
        <v>1</v>
      </c>
      <c r="U123" s="16">
        <f t="shared" si="21"/>
        <v>0</v>
      </c>
    </row>
    <row r="124" spans="1:21" ht="25.5" customHeight="1" x14ac:dyDescent="0.25">
      <c r="A124" s="1" t="s">
        <v>40</v>
      </c>
      <c r="B124" s="25">
        <v>8</v>
      </c>
      <c r="C124" s="26">
        <v>0</v>
      </c>
      <c r="D124" s="27">
        <v>1177936</v>
      </c>
      <c r="E124" s="26" t="s">
        <v>38</v>
      </c>
      <c r="F124" s="28" t="s">
        <v>436</v>
      </c>
      <c r="G124" s="47" t="s">
        <v>197</v>
      </c>
      <c r="H124" s="53"/>
      <c r="I124" s="29">
        <v>1.179</v>
      </c>
      <c r="J124" s="26" t="s">
        <v>39</v>
      </c>
      <c r="K124" s="30">
        <v>0</v>
      </c>
      <c r="L124" s="31"/>
      <c r="M124" s="32">
        <f t="shared" si="22"/>
        <v>0</v>
      </c>
      <c r="N124" s="15">
        <v>2.16</v>
      </c>
      <c r="O124" s="14">
        <f>ROUND(I124*N124,3)</f>
        <v>2.5470000000000002</v>
      </c>
      <c r="R124" s="15">
        <v>0</v>
      </c>
      <c r="S124" s="16">
        <f t="shared" si="20"/>
        <v>0</v>
      </c>
      <c r="T124" s="15">
        <v>1</v>
      </c>
      <c r="U124" s="16">
        <f t="shared" si="21"/>
        <v>0</v>
      </c>
    </row>
    <row r="125" spans="1:21" ht="3" customHeight="1" x14ac:dyDescent="0.25">
      <c r="B125" s="1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21" ht="15" customHeight="1" x14ac:dyDescent="0.25">
      <c r="B126" s="45" t="s">
        <v>37</v>
      </c>
      <c r="C126" s="46"/>
      <c r="D126" s="46"/>
      <c r="E126" s="46"/>
      <c r="F126" s="17" t="s">
        <v>183</v>
      </c>
      <c r="G126" s="6" t="s">
        <v>184</v>
      </c>
      <c r="M126" s="33">
        <f>ROUND(SUBTOTAL(9,M116:M125),2)</f>
        <v>0</v>
      </c>
      <c r="O126" s="18">
        <f>ROUND(SUBTOTAL(9,O116:O125),3)</f>
        <v>6.1879999999999997</v>
      </c>
      <c r="Q126" s="18">
        <f>ROUND(SUBTOTAL(9,Q116:Q125),3)</f>
        <v>0</v>
      </c>
      <c r="S126" s="1">
        <f>ROUND(SUBTOTAL(9,S116:S125),2)</f>
        <v>0</v>
      </c>
      <c r="U126" s="1">
        <f>ROUND(SUBTOTAL(9,U116:U125),2)</f>
        <v>0</v>
      </c>
    </row>
    <row r="127" spans="1:21" ht="12.75" customHeight="1" x14ac:dyDescent="0.25"/>
    <row r="128" spans="1:21" ht="15" customHeight="1" x14ac:dyDescent="0.25">
      <c r="A128" s="1" t="s">
        <v>15</v>
      </c>
      <c r="B128" s="41"/>
      <c r="C128" s="41"/>
      <c r="D128" s="41"/>
      <c r="E128" s="41"/>
      <c r="F128" s="13" t="s">
        <v>198</v>
      </c>
      <c r="G128" s="52" t="s">
        <v>199</v>
      </c>
      <c r="H128" s="41"/>
      <c r="I128" s="41"/>
      <c r="J128" s="41"/>
      <c r="K128" s="41"/>
      <c r="L128" s="41"/>
      <c r="M128" s="41"/>
      <c r="N128" s="5"/>
      <c r="O128" s="5"/>
      <c r="P128" s="5"/>
      <c r="Q128" s="5"/>
    </row>
    <row r="129" spans="1:21" ht="3" customHeight="1" x14ac:dyDescent="0.25"/>
    <row r="130" spans="1:21" ht="25.5" customHeight="1" x14ac:dyDescent="0.25">
      <c r="A130" s="1" t="s">
        <v>40</v>
      </c>
      <c r="B130" s="25">
        <v>1</v>
      </c>
      <c r="C130" s="26">
        <v>0</v>
      </c>
      <c r="D130" s="27">
        <v>1178110</v>
      </c>
      <c r="E130" s="26" t="s">
        <v>38</v>
      </c>
      <c r="F130" s="28" t="s">
        <v>439</v>
      </c>
      <c r="G130" s="47" t="s">
        <v>200</v>
      </c>
      <c r="H130" s="48"/>
      <c r="I130" s="29">
        <v>7</v>
      </c>
      <c r="J130" s="26" t="s">
        <v>148</v>
      </c>
      <c r="K130" s="30">
        <v>0</v>
      </c>
      <c r="L130" s="31"/>
      <c r="M130" s="32">
        <f>ROUND(I130*K130,0)</f>
        <v>0</v>
      </c>
      <c r="R130" s="15">
        <v>0</v>
      </c>
      <c r="S130" s="16">
        <f>ROUND(M130*R130,2)</f>
        <v>0</v>
      </c>
      <c r="T130" s="15">
        <v>1</v>
      </c>
      <c r="U130" s="16">
        <f>ROUND(M130*T130,2)</f>
        <v>0</v>
      </c>
    </row>
    <row r="131" spans="1:21" ht="38.25" customHeight="1" x14ac:dyDescent="0.25">
      <c r="A131" s="1" t="s">
        <v>91</v>
      </c>
      <c r="B131" s="25">
        <v>2</v>
      </c>
      <c r="C131" s="26">
        <v>0</v>
      </c>
      <c r="D131" s="27" t="s">
        <v>171</v>
      </c>
      <c r="E131" s="26" t="s">
        <v>38</v>
      </c>
      <c r="F131" s="28" t="s">
        <v>438</v>
      </c>
      <c r="G131" s="47" t="s">
        <v>201</v>
      </c>
      <c r="H131" s="53"/>
      <c r="I131" s="29">
        <v>6</v>
      </c>
      <c r="J131" s="26" t="s">
        <v>148</v>
      </c>
      <c r="K131" s="30">
        <v>0</v>
      </c>
      <c r="L131" s="31"/>
      <c r="M131" s="32">
        <f>ROUND(I131*K131,0)</f>
        <v>0</v>
      </c>
      <c r="N131" s="15">
        <v>3.0000000000000001E-3</v>
      </c>
      <c r="O131" s="14">
        <f>ROUND(I131*N131,3)</f>
        <v>1.7999999999999999E-2</v>
      </c>
      <c r="R131" s="15">
        <v>0</v>
      </c>
      <c r="S131" s="16">
        <f>ROUND(M131*R131,2)</f>
        <v>0</v>
      </c>
      <c r="T131" s="15">
        <v>1</v>
      </c>
      <c r="U131" s="16">
        <f>ROUND(M131*T131,2)</f>
        <v>0</v>
      </c>
    </row>
    <row r="132" spans="1:21" ht="38.25" customHeight="1" x14ac:dyDescent="0.25">
      <c r="A132" s="1" t="s">
        <v>91</v>
      </c>
      <c r="B132" s="25">
        <v>3</v>
      </c>
      <c r="C132" s="26">
        <v>0</v>
      </c>
      <c r="D132" s="27" t="s">
        <v>171</v>
      </c>
      <c r="E132" s="26" t="s">
        <v>38</v>
      </c>
      <c r="F132" s="28" t="s">
        <v>437</v>
      </c>
      <c r="G132" s="47" t="s">
        <v>202</v>
      </c>
      <c r="H132" s="53"/>
      <c r="I132" s="29">
        <v>1</v>
      </c>
      <c r="J132" s="26" t="s">
        <v>148</v>
      </c>
      <c r="K132" s="30">
        <v>0</v>
      </c>
      <c r="L132" s="31"/>
      <c r="M132" s="32">
        <f>ROUND(I132*K132,0)</f>
        <v>0</v>
      </c>
      <c r="N132" s="15">
        <v>5.0000000000000001E-3</v>
      </c>
      <c r="O132" s="14">
        <f>ROUND(I132*N132,3)</f>
        <v>5.0000000000000001E-3</v>
      </c>
      <c r="R132" s="15">
        <v>0</v>
      </c>
      <c r="S132" s="16">
        <f>ROUND(M132*R132,2)</f>
        <v>0</v>
      </c>
      <c r="T132" s="15">
        <v>1</v>
      </c>
      <c r="U132" s="16">
        <f>ROUND(M132*T132,2)</f>
        <v>0</v>
      </c>
    </row>
    <row r="133" spans="1:21" ht="3" customHeight="1" x14ac:dyDescent="0.25">
      <c r="B133" s="11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21" ht="15" customHeight="1" x14ac:dyDescent="0.25">
      <c r="B134" s="45" t="s">
        <v>37</v>
      </c>
      <c r="C134" s="46"/>
      <c r="D134" s="46"/>
      <c r="E134" s="46"/>
      <c r="F134" s="17" t="s">
        <v>198</v>
      </c>
      <c r="G134" s="6" t="s">
        <v>199</v>
      </c>
      <c r="M134" s="33">
        <f>ROUND(SUBTOTAL(9,M129:M133),2)</f>
        <v>0</v>
      </c>
      <c r="O134" s="18">
        <f>ROUND(SUBTOTAL(9,O129:O133),3)</f>
        <v>2.3E-2</v>
      </c>
      <c r="Q134" s="18">
        <f>ROUND(SUBTOTAL(9,Q129:Q133),3)</f>
        <v>0</v>
      </c>
      <c r="S134" s="1">
        <f>ROUND(SUBTOTAL(9,S129:S133),2)</f>
        <v>0</v>
      </c>
      <c r="U134" s="1">
        <f>ROUND(SUBTOTAL(9,U129:U133),2)</f>
        <v>0</v>
      </c>
    </row>
    <row r="135" spans="1:21" ht="12.75" customHeight="1" x14ac:dyDescent="0.25"/>
    <row r="136" spans="1:21" ht="15" customHeight="1" x14ac:dyDescent="0.25">
      <c r="A136" s="1" t="s">
        <v>15</v>
      </c>
      <c r="B136" s="41"/>
      <c r="C136" s="41"/>
      <c r="D136" s="41"/>
      <c r="E136" s="41"/>
      <c r="F136" s="13" t="s">
        <v>203</v>
      </c>
      <c r="G136" s="52" t="s">
        <v>204</v>
      </c>
      <c r="H136" s="41"/>
      <c r="I136" s="41"/>
      <c r="J136" s="41"/>
      <c r="K136" s="41"/>
      <c r="L136" s="41"/>
      <c r="M136" s="41"/>
      <c r="N136" s="5"/>
      <c r="O136" s="5"/>
      <c r="P136" s="5"/>
      <c r="Q136" s="5"/>
    </row>
    <row r="137" spans="1:21" ht="3" customHeight="1" x14ac:dyDescent="0.25"/>
    <row r="138" spans="1:21" ht="25.5" customHeight="1" x14ac:dyDescent="0.25">
      <c r="A138" s="1" t="s">
        <v>40</v>
      </c>
      <c r="B138" s="25">
        <v>1</v>
      </c>
      <c r="C138" s="26">
        <v>0</v>
      </c>
      <c r="D138" s="27">
        <v>1178125</v>
      </c>
      <c r="E138" s="26" t="s">
        <v>38</v>
      </c>
      <c r="F138" s="28" t="s">
        <v>440</v>
      </c>
      <c r="G138" s="47" t="s">
        <v>205</v>
      </c>
      <c r="H138" s="48"/>
      <c r="I138" s="29">
        <v>156.44999999999999</v>
      </c>
      <c r="J138" s="26" t="s">
        <v>57</v>
      </c>
      <c r="K138" s="30">
        <v>0</v>
      </c>
      <c r="L138" s="31"/>
      <c r="M138" s="32">
        <f>ROUND(I138*K138,2)</f>
        <v>0</v>
      </c>
      <c r="N138" s="15">
        <v>4.0000000000000003E-5</v>
      </c>
      <c r="O138" s="14">
        <f>ROUND(I138*N138,3)</f>
        <v>6.0000000000000001E-3</v>
      </c>
      <c r="R138" s="15">
        <v>0</v>
      </c>
      <c r="S138" s="16">
        <f t="shared" ref="S138:S143" si="23">ROUND(M138*R138,2)</f>
        <v>0</v>
      </c>
      <c r="T138" s="15">
        <v>1</v>
      </c>
      <c r="U138" s="16">
        <f t="shared" ref="U138:U143" si="24">ROUND(M138*T138,2)</f>
        <v>0</v>
      </c>
    </row>
    <row r="139" spans="1:21" ht="25.5" customHeight="1" x14ac:dyDescent="0.25">
      <c r="A139" s="1" t="s">
        <v>40</v>
      </c>
      <c r="B139" s="25">
        <v>2</v>
      </c>
      <c r="C139" s="26">
        <v>0</v>
      </c>
      <c r="D139" s="27">
        <v>1178240</v>
      </c>
      <c r="E139" s="26" t="s">
        <v>38</v>
      </c>
      <c r="F139" s="28" t="s">
        <v>441</v>
      </c>
      <c r="G139" s="47" t="s">
        <v>206</v>
      </c>
      <c r="H139" s="53"/>
      <c r="I139" s="29">
        <v>4</v>
      </c>
      <c r="J139" s="26" t="s">
        <v>148</v>
      </c>
      <c r="K139" s="30">
        <v>0</v>
      </c>
      <c r="L139" s="31"/>
      <c r="M139" s="32">
        <f t="shared" ref="M139:M143" si="25">ROUND(I139*K139,2)</f>
        <v>0</v>
      </c>
      <c r="N139" s="15">
        <v>4.6800000000000001E-3</v>
      </c>
      <c r="O139" s="14">
        <f>ROUND(I139*N139,3)</f>
        <v>1.9E-2</v>
      </c>
      <c r="R139" s="15">
        <v>0</v>
      </c>
      <c r="S139" s="16">
        <f t="shared" si="23"/>
        <v>0</v>
      </c>
      <c r="T139" s="15">
        <v>1</v>
      </c>
      <c r="U139" s="16">
        <f t="shared" si="24"/>
        <v>0</v>
      </c>
    </row>
    <row r="140" spans="1:21" ht="25.5" customHeight="1" x14ac:dyDescent="0.25">
      <c r="A140" s="1" t="s">
        <v>91</v>
      </c>
      <c r="B140" s="25">
        <v>3</v>
      </c>
      <c r="C140" s="26">
        <v>0</v>
      </c>
      <c r="D140" s="27" t="s">
        <v>171</v>
      </c>
      <c r="E140" s="26" t="s">
        <v>38</v>
      </c>
      <c r="F140" s="28" t="s">
        <v>442</v>
      </c>
      <c r="G140" s="47" t="s">
        <v>208</v>
      </c>
      <c r="H140" s="53"/>
      <c r="I140" s="29">
        <v>7.0259999999999998</v>
      </c>
      <c r="J140" s="26" t="s">
        <v>207</v>
      </c>
      <c r="K140" s="30">
        <v>0</v>
      </c>
      <c r="L140" s="31"/>
      <c r="M140" s="32">
        <f t="shared" si="25"/>
        <v>0</v>
      </c>
      <c r="N140" s="15">
        <v>1E-3</v>
      </c>
      <c r="O140" s="14">
        <f>ROUND(I140*N140,3)</f>
        <v>7.0000000000000001E-3</v>
      </c>
      <c r="R140" s="15">
        <v>0</v>
      </c>
      <c r="S140" s="16">
        <f t="shared" si="23"/>
        <v>0</v>
      </c>
      <c r="T140" s="15">
        <v>1</v>
      </c>
      <c r="U140" s="16">
        <f t="shared" si="24"/>
        <v>0</v>
      </c>
    </row>
    <row r="141" spans="1:21" ht="25.5" customHeight="1" x14ac:dyDescent="0.25">
      <c r="A141" s="1" t="s">
        <v>40</v>
      </c>
      <c r="B141" s="25">
        <v>4</v>
      </c>
      <c r="C141" s="26">
        <v>0</v>
      </c>
      <c r="D141" s="27">
        <v>1412456</v>
      </c>
      <c r="E141" s="26" t="s">
        <v>38</v>
      </c>
      <c r="F141" s="28" t="s">
        <v>443</v>
      </c>
      <c r="G141" s="47" t="s">
        <v>209</v>
      </c>
      <c r="H141" s="53"/>
      <c r="I141" s="29">
        <v>2.5249999999999999</v>
      </c>
      <c r="J141" s="26" t="s">
        <v>155</v>
      </c>
      <c r="K141" s="30">
        <v>0</v>
      </c>
      <c r="L141" s="31"/>
      <c r="M141" s="32">
        <f t="shared" si="25"/>
        <v>0</v>
      </c>
      <c r="N141" s="15">
        <v>8.0000000000000007E-5</v>
      </c>
      <c r="O141" s="14">
        <f>ROUND(I141*N141,3)</f>
        <v>0</v>
      </c>
      <c r="R141" s="15">
        <v>0</v>
      </c>
      <c r="S141" s="16">
        <f t="shared" si="23"/>
        <v>0</v>
      </c>
      <c r="T141" s="15">
        <v>1</v>
      </c>
      <c r="U141" s="16">
        <f t="shared" si="24"/>
        <v>0</v>
      </c>
    </row>
    <row r="142" spans="1:21" ht="25.5" customHeight="1" x14ac:dyDescent="0.25">
      <c r="A142" s="1" t="s">
        <v>40</v>
      </c>
      <c r="B142" s="25">
        <v>5</v>
      </c>
      <c r="C142" s="26">
        <v>0</v>
      </c>
      <c r="D142" s="27">
        <v>1178153</v>
      </c>
      <c r="E142" s="26" t="s">
        <v>38</v>
      </c>
      <c r="F142" s="28" t="s">
        <v>210</v>
      </c>
      <c r="G142" s="47" t="s">
        <v>211</v>
      </c>
      <c r="H142" s="53"/>
      <c r="I142" s="29">
        <v>23.574000000000002</v>
      </c>
      <c r="J142" s="26" t="s">
        <v>57</v>
      </c>
      <c r="K142" s="30">
        <v>0</v>
      </c>
      <c r="L142" s="31"/>
      <c r="M142" s="32">
        <f t="shared" si="25"/>
        <v>0</v>
      </c>
      <c r="N142" s="15">
        <v>4.8000000000000001E-4</v>
      </c>
      <c r="O142" s="14">
        <f>ROUND(I142*N142,3)</f>
        <v>1.0999999999999999E-2</v>
      </c>
      <c r="R142" s="15">
        <v>0</v>
      </c>
      <c r="S142" s="16">
        <f t="shared" si="23"/>
        <v>0</v>
      </c>
      <c r="T142" s="15">
        <v>1</v>
      </c>
      <c r="U142" s="16">
        <f t="shared" si="24"/>
        <v>0</v>
      </c>
    </row>
    <row r="143" spans="1:21" ht="25.5" customHeight="1" x14ac:dyDescent="0.25">
      <c r="A143" s="1" t="s">
        <v>40</v>
      </c>
      <c r="B143" s="25">
        <v>6</v>
      </c>
      <c r="C143" s="26">
        <v>0</v>
      </c>
      <c r="D143" s="27">
        <v>0</v>
      </c>
      <c r="E143" s="26" t="s">
        <v>38</v>
      </c>
      <c r="F143" s="28" t="s">
        <v>172</v>
      </c>
      <c r="G143" s="47" t="s">
        <v>213</v>
      </c>
      <c r="H143" s="53"/>
      <c r="I143" s="29">
        <v>18.47</v>
      </c>
      <c r="J143" s="26" t="s">
        <v>212</v>
      </c>
      <c r="K143" s="30">
        <v>0</v>
      </c>
      <c r="L143" s="31"/>
      <c r="M143" s="32">
        <f t="shared" si="25"/>
        <v>0</v>
      </c>
      <c r="N143" s="15"/>
      <c r="O143" s="14"/>
      <c r="R143" s="15">
        <v>0</v>
      </c>
      <c r="S143" s="16">
        <f t="shared" si="23"/>
        <v>0</v>
      </c>
      <c r="T143" s="15">
        <v>1</v>
      </c>
      <c r="U143" s="16">
        <f t="shared" si="24"/>
        <v>0</v>
      </c>
    </row>
    <row r="144" spans="1:21" ht="3" customHeight="1" x14ac:dyDescent="0.25">
      <c r="B144" s="11"/>
      <c r="C144" s="5"/>
      <c r="D144" s="5"/>
      <c r="E144" s="5"/>
      <c r="F144" s="5"/>
      <c r="G144" s="5"/>
      <c r="H144" s="5"/>
      <c r="I144" s="5"/>
      <c r="J144" s="5"/>
      <c r="K144" s="36"/>
      <c r="L144" s="36"/>
      <c r="M144" s="36"/>
      <c r="N144" s="5"/>
      <c r="O144" s="5"/>
      <c r="P144" s="5"/>
      <c r="Q144" s="5"/>
    </row>
    <row r="145" spans="1:21" ht="15" customHeight="1" x14ac:dyDescent="0.25">
      <c r="B145" s="45" t="s">
        <v>37</v>
      </c>
      <c r="C145" s="46"/>
      <c r="D145" s="46"/>
      <c r="E145" s="46"/>
      <c r="F145" s="17" t="s">
        <v>203</v>
      </c>
      <c r="G145" s="6" t="s">
        <v>204</v>
      </c>
      <c r="K145" s="37"/>
      <c r="L145" s="37"/>
      <c r="M145" s="33">
        <f>ROUND(SUBTOTAL(9,M137:M144),2)</f>
        <v>0</v>
      </c>
      <c r="O145" s="18">
        <f>ROUND(SUBTOTAL(9,O137:O144),3)</f>
        <v>4.2999999999999997E-2</v>
      </c>
      <c r="Q145" s="18">
        <f>ROUND(SUBTOTAL(9,Q137:Q144),3)</f>
        <v>0</v>
      </c>
      <c r="S145" s="1">
        <f>ROUND(SUBTOTAL(9,S137:S144),2)</f>
        <v>0</v>
      </c>
      <c r="U145" s="1">
        <f>ROUND(SUBTOTAL(9,U137:U144),2)</f>
        <v>0</v>
      </c>
    </row>
    <row r="146" spans="1:21" ht="12.75" customHeight="1" x14ac:dyDescent="0.25"/>
    <row r="147" spans="1:21" ht="15" customHeight="1" x14ac:dyDescent="0.25">
      <c r="A147" s="1" t="s">
        <v>15</v>
      </c>
      <c r="B147" s="41"/>
      <c r="C147" s="41"/>
      <c r="D147" s="41"/>
      <c r="E147" s="41"/>
      <c r="F147" s="13" t="s">
        <v>214</v>
      </c>
      <c r="G147" s="52" t="s">
        <v>215</v>
      </c>
      <c r="H147" s="41"/>
      <c r="I147" s="41"/>
      <c r="J147" s="41"/>
      <c r="K147" s="41"/>
      <c r="L147" s="41"/>
      <c r="M147" s="41"/>
      <c r="N147" s="5"/>
      <c r="O147" s="5"/>
      <c r="P147" s="5"/>
      <c r="Q147" s="5"/>
    </row>
    <row r="148" spans="1:21" ht="3" customHeight="1" x14ac:dyDescent="0.25"/>
    <row r="149" spans="1:21" ht="51" customHeight="1" x14ac:dyDescent="0.25">
      <c r="A149" s="1" t="s">
        <v>40</v>
      </c>
      <c r="B149" s="25">
        <v>1</v>
      </c>
      <c r="C149" s="26">
        <v>0</v>
      </c>
      <c r="D149" s="27">
        <v>1090001</v>
      </c>
      <c r="E149" s="26" t="s">
        <v>38</v>
      </c>
      <c r="F149" s="28" t="s">
        <v>444</v>
      </c>
      <c r="G149" s="47" t="s">
        <v>216</v>
      </c>
      <c r="H149" s="48"/>
      <c r="I149" s="29">
        <v>31.512</v>
      </c>
      <c r="J149" s="26" t="s">
        <v>57</v>
      </c>
      <c r="K149" s="30">
        <v>0</v>
      </c>
      <c r="L149" s="31"/>
      <c r="M149" s="32">
        <f>ROUND(I149*K149,2)</f>
        <v>0</v>
      </c>
      <c r="R149" s="15">
        <v>0</v>
      </c>
      <c r="S149" s="16">
        <f t="shared" ref="S149:S160" si="26">ROUND(M149*R149,2)</f>
        <v>0</v>
      </c>
      <c r="T149" s="15">
        <v>1</v>
      </c>
      <c r="U149" s="16">
        <f t="shared" ref="U149:U160" si="27">ROUND(M149*T149,2)</f>
        <v>0</v>
      </c>
    </row>
    <row r="150" spans="1:21" ht="51" customHeight="1" x14ac:dyDescent="0.25">
      <c r="A150" s="1" t="s">
        <v>40</v>
      </c>
      <c r="B150" s="25">
        <v>2</v>
      </c>
      <c r="C150" s="26">
        <v>0</v>
      </c>
      <c r="D150" s="27">
        <v>1090007</v>
      </c>
      <c r="E150" s="26" t="s">
        <v>38</v>
      </c>
      <c r="F150" s="28" t="s">
        <v>445</v>
      </c>
      <c r="G150" s="47" t="s">
        <v>217</v>
      </c>
      <c r="H150" s="53"/>
      <c r="I150" s="29">
        <v>1890.72</v>
      </c>
      <c r="J150" s="26" t="s">
        <v>57</v>
      </c>
      <c r="K150" s="30">
        <v>0</v>
      </c>
      <c r="L150" s="31"/>
      <c r="M150" s="32">
        <f t="shared" ref="M150:M160" si="28">ROUND(I150*K150,2)</f>
        <v>0</v>
      </c>
      <c r="R150" s="15">
        <v>0</v>
      </c>
      <c r="S150" s="16">
        <f t="shared" si="26"/>
        <v>0</v>
      </c>
      <c r="T150" s="15">
        <v>1</v>
      </c>
      <c r="U150" s="16">
        <f t="shared" si="27"/>
        <v>0</v>
      </c>
    </row>
    <row r="151" spans="1:21" ht="51" customHeight="1" x14ac:dyDescent="0.25">
      <c r="A151" s="1" t="s">
        <v>40</v>
      </c>
      <c r="B151" s="25">
        <v>3</v>
      </c>
      <c r="C151" s="26">
        <v>0</v>
      </c>
      <c r="D151" s="27">
        <v>1090510</v>
      </c>
      <c r="E151" s="26" t="s">
        <v>38</v>
      </c>
      <c r="F151" s="28" t="s">
        <v>446</v>
      </c>
      <c r="G151" s="47" t="s">
        <v>218</v>
      </c>
      <c r="H151" s="53"/>
      <c r="I151" s="29">
        <v>31.512</v>
      </c>
      <c r="J151" s="26" t="s">
        <v>57</v>
      </c>
      <c r="K151" s="30">
        <v>0</v>
      </c>
      <c r="L151" s="31"/>
      <c r="M151" s="32">
        <f t="shared" si="28"/>
        <v>0</v>
      </c>
      <c r="R151" s="15">
        <v>0</v>
      </c>
      <c r="S151" s="16">
        <f t="shared" si="26"/>
        <v>0</v>
      </c>
      <c r="T151" s="15">
        <v>1</v>
      </c>
      <c r="U151" s="16">
        <f t="shared" si="27"/>
        <v>0</v>
      </c>
    </row>
    <row r="152" spans="1:21" ht="51" customHeight="1" x14ac:dyDescent="0.25">
      <c r="A152" s="1" t="s">
        <v>40</v>
      </c>
      <c r="B152" s="25">
        <v>4</v>
      </c>
      <c r="C152" s="26">
        <v>0</v>
      </c>
      <c r="D152" s="27">
        <v>1090147</v>
      </c>
      <c r="E152" s="26" t="s">
        <v>38</v>
      </c>
      <c r="F152" s="28" t="s">
        <v>447</v>
      </c>
      <c r="G152" s="47" t="s">
        <v>219</v>
      </c>
      <c r="H152" s="53"/>
      <c r="I152" s="29">
        <v>48.844999999999999</v>
      </c>
      <c r="J152" s="26" t="s">
        <v>39</v>
      </c>
      <c r="K152" s="30">
        <v>0</v>
      </c>
      <c r="L152" s="31"/>
      <c r="M152" s="32">
        <f t="shared" si="28"/>
        <v>0</v>
      </c>
      <c r="R152" s="15">
        <v>0</v>
      </c>
      <c r="S152" s="16">
        <f t="shared" si="26"/>
        <v>0</v>
      </c>
      <c r="T152" s="15">
        <v>1</v>
      </c>
      <c r="U152" s="16">
        <f t="shared" si="27"/>
        <v>0</v>
      </c>
    </row>
    <row r="153" spans="1:21" ht="38.25" customHeight="1" x14ac:dyDescent="0.25">
      <c r="A153" s="1" t="s">
        <v>40</v>
      </c>
      <c r="B153" s="25">
        <v>5</v>
      </c>
      <c r="C153" s="26">
        <v>0</v>
      </c>
      <c r="D153" s="27">
        <v>1090151</v>
      </c>
      <c r="E153" s="26" t="s">
        <v>38</v>
      </c>
      <c r="F153" s="28" t="s">
        <v>448</v>
      </c>
      <c r="G153" s="47" t="s">
        <v>220</v>
      </c>
      <c r="H153" s="53"/>
      <c r="I153" s="29">
        <v>48.844999999999999</v>
      </c>
      <c r="J153" s="26" t="s">
        <v>39</v>
      </c>
      <c r="K153" s="30">
        <v>0</v>
      </c>
      <c r="L153" s="31"/>
      <c r="M153" s="32">
        <f t="shared" si="28"/>
        <v>0</v>
      </c>
      <c r="R153" s="15">
        <v>0</v>
      </c>
      <c r="S153" s="16">
        <f t="shared" si="26"/>
        <v>0</v>
      </c>
      <c r="T153" s="15">
        <v>1</v>
      </c>
      <c r="U153" s="16">
        <f t="shared" si="27"/>
        <v>0</v>
      </c>
    </row>
    <row r="154" spans="1:21" ht="38.25" customHeight="1" x14ac:dyDescent="0.25">
      <c r="A154" s="1" t="s">
        <v>40</v>
      </c>
      <c r="B154" s="25">
        <v>6</v>
      </c>
      <c r="C154" s="26">
        <v>0</v>
      </c>
      <c r="D154" s="27">
        <v>1090152</v>
      </c>
      <c r="E154" s="26" t="s">
        <v>38</v>
      </c>
      <c r="F154" s="28" t="s">
        <v>449</v>
      </c>
      <c r="G154" s="47" t="s">
        <v>221</v>
      </c>
      <c r="H154" s="53"/>
      <c r="I154" s="29">
        <v>2930.7</v>
      </c>
      <c r="J154" s="26" t="s">
        <v>39</v>
      </c>
      <c r="K154" s="30">
        <v>0</v>
      </c>
      <c r="L154" s="31"/>
      <c r="M154" s="32">
        <f t="shared" si="28"/>
        <v>0</v>
      </c>
      <c r="R154" s="15">
        <v>0</v>
      </c>
      <c r="S154" s="16">
        <f t="shared" si="26"/>
        <v>0</v>
      </c>
      <c r="T154" s="15">
        <v>1</v>
      </c>
      <c r="U154" s="16">
        <f t="shared" si="27"/>
        <v>0</v>
      </c>
    </row>
    <row r="155" spans="1:21" ht="38.25" customHeight="1" x14ac:dyDescent="0.25">
      <c r="A155" s="1" t="s">
        <v>40</v>
      </c>
      <c r="B155" s="25">
        <v>7</v>
      </c>
      <c r="C155" s="26">
        <v>0</v>
      </c>
      <c r="D155" s="27">
        <v>1090586</v>
      </c>
      <c r="E155" s="26" t="s">
        <v>38</v>
      </c>
      <c r="F155" s="28" t="s">
        <v>450</v>
      </c>
      <c r="G155" s="47" t="s">
        <v>222</v>
      </c>
      <c r="H155" s="53"/>
      <c r="I155" s="29">
        <v>48.844999999999999</v>
      </c>
      <c r="J155" s="26" t="s">
        <v>39</v>
      </c>
      <c r="K155" s="30">
        <v>0</v>
      </c>
      <c r="L155" s="31"/>
      <c r="M155" s="32">
        <f t="shared" si="28"/>
        <v>0</v>
      </c>
      <c r="R155" s="15">
        <v>0</v>
      </c>
      <c r="S155" s="16">
        <f t="shared" si="26"/>
        <v>0</v>
      </c>
      <c r="T155" s="15">
        <v>1</v>
      </c>
      <c r="U155" s="16">
        <f t="shared" si="27"/>
        <v>0</v>
      </c>
    </row>
    <row r="156" spans="1:21" ht="51" customHeight="1" x14ac:dyDescent="0.25">
      <c r="A156" s="1" t="s">
        <v>40</v>
      </c>
      <c r="B156" s="25">
        <v>8</v>
      </c>
      <c r="C156" s="26">
        <v>0</v>
      </c>
      <c r="D156" s="27">
        <v>1090433</v>
      </c>
      <c r="E156" s="26" t="s">
        <v>38</v>
      </c>
      <c r="F156" s="28" t="s">
        <v>451</v>
      </c>
      <c r="G156" s="47" t="s">
        <v>223</v>
      </c>
      <c r="H156" s="53"/>
      <c r="I156" s="29">
        <v>25.757000000000001</v>
      </c>
      <c r="J156" s="26" t="s">
        <v>57</v>
      </c>
      <c r="K156" s="30">
        <v>0</v>
      </c>
      <c r="L156" s="31"/>
      <c r="M156" s="32">
        <f t="shared" si="28"/>
        <v>0</v>
      </c>
      <c r="R156" s="15">
        <v>0</v>
      </c>
      <c r="S156" s="16">
        <f t="shared" si="26"/>
        <v>0</v>
      </c>
      <c r="T156" s="15">
        <v>1</v>
      </c>
      <c r="U156" s="16">
        <f t="shared" si="27"/>
        <v>0</v>
      </c>
    </row>
    <row r="157" spans="1:21" ht="38.25" customHeight="1" x14ac:dyDescent="0.25">
      <c r="A157" s="1" t="s">
        <v>40</v>
      </c>
      <c r="B157" s="25">
        <v>9</v>
      </c>
      <c r="C157" s="26">
        <v>0</v>
      </c>
      <c r="D157" s="27">
        <v>1090437</v>
      </c>
      <c r="E157" s="26" t="s">
        <v>38</v>
      </c>
      <c r="F157" s="28" t="s">
        <v>452</v>
      </c>
      <c r="G157" s="47" t="s">
        <v>224</v>
      </c>
      <c r="H157" s="53"/>
      <c r="I157" s="29">
        <v>1545.42</v>
      </c>
      <c r="J157" s="26" t="s">
        <v>57</v>
      </c>
      <c r="K157" s="30">
        <v>0</v>
      </c>
      <c r="L157" s="31"/>
      <c r="M157" s="32">
        <f t="shared" si="28"/>
        <v>0</v>
      </c>
      <c r="R157" s="15">
        <v>0</v>
      </c>
      <c r="S157" s="16">
        <f t="shared" si="26"/>
        <v>0</v>
      </c>
      <c r="T157" s="15">
        <v>1</v>
      </c>
      <c r="U157" s="16">
        <f t="shared" si="27"/>
        <v>0</v>
      </c>
    </row>
    <row r="158" spans="1:21" ht="51" customHeight="1" x14ac:dyDescent="0.25">
      <c r="A158" s="1" t="s">
        <v>40</v>
      </c>
      <c r="B158" s="25">
        <v>10</v>
      </c>
      <c r="C158" s="26">
        <v>0</v>
      </c>
      <c r="D158" s="27">
        <v>1090717</v>
      </c>
      <c r="E158" s="26" t="s">
        <v>38</v>
      </c>
      <c r="F158" s="28" t="s">
        <v>453</v>
      </c>
      <c r="G158" s="47" t="s">
        <v>225</v>
      </c>
      <c r="H158" s="53"/>
      <c r="I158" s="29">
        <v>25.757000000000001</v>
      </c>
      <c r="J158" s="26" t="s">
        <v>57</v>
      </c>
      <c r="K158" s="30">
        <v>0</v>
      </c>
      <c r="L158" s="31"/>
      <c r="M158" s="32">
        <f t="shared" si="28"/>
        <v>0</v>
      </c>
      <c r="R158" s="15">
        <v>0</v>
      </c>
      <c r="S158" s="16">
        <f t="shared" si="26"/>
        <v>0</v>
      </c>
      <c r="T158" s="15">
        <v>1</v>
      </c>
      <c r="U158" s="16">
        <f t="shared" si="27"/>
        <v>0</v>
      </c>
    </row>
    <row r="159" spans="1:21" ht="38.25" customHeight="1" x14ac:dyDescent="0.25">
      <c r="A159" s="1" t="s">
        <v>40</v>
      </c>
      <c r="B159" s="25">
        <v>11</v>
      </c>
      <c r="C159" s="26">
        <v>0</v>
      </c>
      <c r="D159" s="27">
        <v>1090768</v>
      </c>
      <c r="E159" s="26" t="s">
        <v>38</v>
      </c>
      <c r="F159" s="28" t="s">
        <v>454</v>
      </c>
      <c r="G159" s="47" t="s">
        <v>227</v>
      </c>
      <c r="H159" s="53"/>
      <c r="I159" s="29">
        <v>5</v>
      </c>
      <c r="J159" s="26" t="s">
        <v>226</v>
      </c>
      <c r="K159" s="30">
        <v>0</v>
      </c>
      <c r="L159" s="31"/>
      <c r="M159" s="32">
        <f t="shared" si="28"/>
        <v>0</v>
      </c>
      <c r="R159" s="15">
        <v>0</v>
      </c>
      <c r="S159" s="16">
        <f t="shared" si="26"/>
        <v>0</v>
      </c>
      <c r="T159" s="15">
        <v>1</v>
      </c>
      <c r="U159" s="16">
        <f t="shared" si="27"/>
        <v>0</v>
      </c>
    </row>
    <row r="160" spans="1:21" ht="12.75" customHeight="1" x14ac:dyDescent="0.25">
      <c r="A160" s="1" t="s">
        <v>40</v>
      </c>
      <c r="B160" s="25">
        <v>12</v>
      </c>
      <c r="C160" s="26">
        <v>0</v>
      </c>
      <c r="D160" s="27">
        <v>1090415</v>
      </c>
      <c r="E160" s="26" t="s">
        <v>38</v>
      </c>
      <c r="F160" s="28" t="s">
        <v>228</v>
      </c>
      <c r="G160" s="47" t="s">
        <v>229</v>
      </c>
      <c r="H160" s="53"/>
      <c r="I160" s="29">
        <v>36.883000000000003</v>
      </c>
      <c r="J160" s="26" t="s">
        <v>57</v>
      </c>
      <c r="K160" s="30">
        <v>0</v>
      </c>
      <c r="L160" s="31"/>
      <c r="M160" s="32">
        <f t="shared" si="28"/>
        <v>0</v>
      </c>
      <c r="R160" s="15">
        <v>0</v>
      </c>
      <c r="S160" s="16">
        <f t="shared" si="26"/>
        <v>0</v>
      </c>
      <c r="T160" s="15">
        <v>1</v>
      </c>
      <c r="U160" s="16">
        <f t="shared" si="27"/>
        <v>0</v>
      </c>
    </row>
    <row r="161" spans="1:21" ht="3" customHeight="1" x14ac:dyDescent="0.25">
      <c r="B161" s="11"/>
      <c r="C161" s="5"/>
      <c r="D161" s="5"/>
      <c r="E161" s="5"/>
      <c r="F161" s="5"/>
      <c r="G161" s="5"/>
      <c r="H161" s="5"/>
      <c r="I161" s="5"/>
      <c r="J161" s="5"/>
      <c r="K161" s="36"/>
      <c r="L161" s="36"/>
      <c r="M161" s="36"/>
      <c r="N161" s="5"/>
      <c r="O161" s="5"/>
      <c r="P161" s="5"/>
      <c r="Q161" s="5"/>
    </row>
    <row r="162" spans="1:21" ht="15" customHeight="1" x14ac:dyDescent="0.25">
      <c r="B162" s="45" t="s">
        <v>37</v>
      </c>
      <c r="C162" s="46"/>
      <c r="D162" s="46"/>
      <c r="E162" s="46"/>
      <c r="F162" s="17" t="s">
        <v>214</v>
      </c>
      <c r="G162" s="6" t="s">
        <v>215</v>
      </c>
      <c r="K162" s="37"/>
      <c r="L162" s="37"/>
      <c r="M162" s="33">
        <f>ROUND(SUBTOTAL(9,M148:M161),2)</f>
        <v>0</v>
      </c>
      <c r="O162" s="18">
        <f>ROUND(SUBTOTAL(9,O148:O161),3)</f>
        <v>0</v>
      </c>
      <c r="Q162" s="18">
        <f>ROUND(SUBTOTAL(9,Q148:Q161),3)</f>
        <v>0</v>
      </c>
      <c r="S162" s="1">
        <f>ROUND(SUBTOTAL(9,S148:S161),2)</f>
        <v>0</v>
      </c>
      <c r="U162" s="1">
        <f>ROUND(SUBTOTAL(9,U148:U161),2)</f>
        <v>0</v>
      </c>
    </row>
    <row r="163" spans="1:21" ht="12.75" customHeight="1" x14ac:dyDescent="0.25"/>
    <row r="164" spans="1:21" ht="15" customHeight="1" x14ac:dyDescent="0.25">
      <c r="A164" s="1" t="s">
        <v>15</v>
      </c>
      <c r="B164" s="41"/>
      <c r="C164" s="41"/>
      <c r="D164" s="41"/>
      <c r="E164" s="41"/>
      <c r="F164" s="13" t="s">
        <v>230</v>
      </c>
      <c r="G164" s="52" t="s">
        <v>231</v>
      </c>
      <c r="H164" s="41"/>
      <c r="I164" s="41"/>
      <c r="J164" s="41"/>
      <c r="K164" s="41"/>
      <c r="L164" s="41"/>
      <c r="M164" s="41"/>
      <c r="N164" s="5"/>
      <c r="O164" s="5"/>
      <c r="P164" s="5"/>
      <c r="Q164" s="5"/>
    </row>
    <row r="165" spans="1:21" ht="3" customHeight="1" x14ac:dyDescent="0.25"/>
    <row r="166" spans="1:21" ht="38.25" customHeight="1" x14ac:dyDescent="0.25">
      <c r="A166" s="1" t="s">
        <v>40</v>
      </c>
      <c r="B166" s="25">
        <v>1</v>
      </c>
      <c r="C166" s="26">
        <v>0</v>
      </c>
      <c r="D166" s="27">
        <v>1250144</v>
      </c>
      <c r="E166" s="26" t="s">
        <v>38</v>
      </c>
      <c r="F166" s="28" t="s">
        <v>455</v>
      </c>
      <c r="G166" s="47" t="s">
        <v>232</v>
      </c>
      <c r="H166" s="48"/>
      <c r="I166" s="29">
        <v>0.183</v>
      </c>
      <c r="J166" s="26" t="s">
        <v>39</v>
      </c>
      <c r="K166" s="30">
        <v>0</v>
      </c>
      <c r="L166" s="31"/>
      <c r="M166" s="32">
        <f>ROUND(I166*K166,2)</f>
        <v>0</v>
      </c>
      <c r="P166" s="15">
        <v>2.2000000000000002</v>
      </c>
      <c r="Q166" s="14">
        <f t="shared" ref="Q166:Q172" si="29">ROUND(I166*P166,3)</f>
        <v>0.40300000000000002</v>
      </c>
      <c r="R166" s="15">
        <v>0</v>
      </c>
      <c r="S166" s="16">
        <f t="shared" ref="S166:S172" si="30">ROUND(M166*R166,2)</f>
        <v>0</v>
      </c>
      <c r="T166" s="15">
        <v>1</v>
      </c>
      <c r="U166" s="16">
        <f t="shared" ref="U166:U172" si="31">ROUND(M166*T166,2)</f>
        <v>0</v>
      </c>
    </row>
    <row r="167" spans="1:21" ht="38.25" customHeight="1" x14ac:dyDescent="0.25">
      <c r="A167" s="1" t="s">
        <v>40</v>
      </c>
      <c r="B167" s="25">
        <v>2</v>
      </c>
      <c r="C167" s="26">
        <v>0</v>
      </c>
      <c r="D167" s="27">
        <v>1250149</v>
      </c>
      <c r="E167" s="26" t="s">
        <v>38</v>
      </c>
      <c r="F167" s="28" t="s">
        <v>456</v>
      </c>
      <c r="G167" s="47" t="s">
        <v>233</v>
      </c>
      <c r="H167" s="53"/>
      <c r="I167" s="29">
        <v>2.4</v>
      </c>
      <c r="J167" s="26" t="s">
        <v>39</v>
      </c>
      <c r="K167" s="30">
        <v>0</v>
      </c>
      <c r="L167" s="31"/>
      <c r="M167" s="32">
        <f t="shared" ref="M167:M172" si="32">ROUND(I167*K167,2)</f>
        <v>0</v>
      </c>
      <c r="P167" s="15">
        <v>2.2000000000000002</v>
      </c>
      <c r="Q167" s="14">
        <f t="shared" si="29"/>
        <v>5.28</v>
      </c>
      <c r="R167" s="15">
        <v>0</v>
      </c>
      <c r="S167" s="16">
        <f t="shared" si="30"/>
        <v>0</v>
      </c>
      <c r="T167" s="15">
        <v>1</v>
      </c>
      <c r="U167" s="16">
        <f t="shared" si="31"/>
        <v>0</v>
      </c>
    </row>
    <row r="168" spans="1:21" ht="12.75" customHeight="1" x14ac:dyDescent="0.25">
      <c r="A168" s="1" t="s">
        <v>40</v>
      </c>
      <c r="B168" s="25">
        <v>3</v>
      </c>
      <c r="C168" s="26">
        <v>0</v>
      </c>
      <c r="D168" s="27">
        <v>1250232</v>
      </c>
      <c r="E168" s="26" t="s">
        <v>38</v>
      </c>
      <c r="F168" s="28" t="s">
        <v>234</v>
      </c>
      <c r="G168" s="47" t="s">
        <v>235</v>
      </c>
      <c r="H168" s="53"/>
      <c r="I168" s="29">
        <v>6.9489999999999998</v>
      </c>
      <c r="J168" s="26" t="s">
        <v>57</v>
      </c>
      <c r="K168" s="30">
        <v>0</v>
      </c>
      <c r="L168" s="31"/>
      <c r="M168" s="32">
        <f t="shared" si="32"/>
        <v>0</v>
      </c>
      <c r="P168" s="15">
        <v>1.7000000000000001E-2</v>
      </c>
      <c r="Q168" s="14">
        <f t="shared" si="29"/>
        <v>0.11799999999999999</v>
      </c>
      <c r="R168" s="15">
        <v>0</v>
      </c>
      <c r="S168" s="16">
        <f t="shared" si="30"/>
        <v>0</v>
      </c>
      <c r="T168" s="15">
        <v>1</v>
      </c>
      <c r="U168" s="16">
        <f t="shared" si="31"/>
        <v>0</v>
      </c>
    </row>
    <row r="169" spans="1:21" ht="12.75" customHeight="1" x14ac:dyDescent="0.25">
      <c r="A169" s="1" t="s">
        <v>40</v>
      </c>
      <c r="B169" s="25">
        <v>4</v>
      </c>
      <c r="C169" s="26">
        <v>0</v>
      </c>
      <c r="D169" s="27">
        <v>1250253</v>
      </c>
      <c r="E169" s="26" t="s">
        <v>38</v>
      </c>
      <c r="F169" s="28" t="s">
        <v>236</v>
      </c>
      <c r="G169" s="47" t="s">
        <v>237</v>
      </c>
      <c r="H169" s="53"/>
      <c r="I169" s="29">
        <v>2.5030000000000001</v>
      </c>
      <c r="J169" s="26" t="s">
        <v>57</v>
      </c>
      <c r="K169" s="30">
        <v>0</v>
      </c>
      <c r="L169" s="31"/>
      <c r="M169" s="32">
        <f t="shared" si="32"/>
        <v>0</v>
      </c>
      <c r="N169" s="15">
        <v>2.2499999999999998E-3</v>
      </c>
      <c r="O169" s="14">
        <f>ROUND(I169*N169,3)</f>
        <v>6.0000000000000001E-3</v>
      </c>
      <c r="P169" s="15">
        <v>7.4999999999999997E-2</v>
      </c>
      <c r="Q169" s="14">
        <f t="shared" si="29"/>
        <v>0.188</v>
      </c>
      <c r="R169" s="15">
        <v>0</v>
      </c>
      <c r="S169" s="16">
        <f t="shared" si="30"/>
        <v>0</v>
      </c>
      <c r="T169" s="15">
        <v>1</v>
      </c>
      <c r="U169" s="16">
        <f t="shared" si="31"/>
        <v>0</v>
      </c>
    </row>
    <row r="170" spans="1:21" ht="12.75" customHeight="1" x14ac:dyDescent="0.25">
      <c r="A170" s="1" t="s">
        <v>40</v>
      </c>
      <c r="B170" s="25">
        <v>5</v>
      </c>
      <c r="C170" s="26">
        <v>0</v>
      </c>
      <c r="D170" s="27">
        <v>1250254</v>
      </c>
      <c r="E170" s="26" t="s">
        <v>38</v>
      </c>
      <c r="F170" s="28" t="s">
        <v>238</v>
      </c>
      <c r="G170" s="47" t="s">
        <v>239</v>
      </c>
      <c r="H170" s="53"/>
      <c r="I170" s="29">
        <v>4.157</v>
      </c>
      <c r="J170" s="26" t="s">
        <v>57</v>
      </c>
      <c r="K170" s="30">
        <v>0</v>
      </c>
      <c r="L170" s="31"/>
      <c r="M170" s="32">
        <f t="shared" si="32"/>
        <v>0</v>
      </c>
      <c r="N170" s="15">
        <v>1.0300000000000001E-3</v>
      </c>
      <c r="O170" s="14">
        <f>ROUND(I170*N170,3)</f>
        <v>4.0000000000000001E-3</v>
      </c>
      <c r="P170" s="15">
        <v>6.2E-2</v>
      </c>
      <c r="Q170" s="14">
        <f t="shared" si="29"/>
        <v>0.25800000000000001</v>
      </c>
      <c r="R170" s="15">
        <v>0</v>
      </c>
      <c r="S170" s="16">
        <f t="shared" si="30"/>
        <v>0</v>
      </c>
      <c r="T170" s="15">
        <v>1</v>
      </c>
      <c r="U170" s="16">
        <f t="shared" si="31"/>
        <v>0</v>
      </c>
    </row>
    <row r="171" spans="1:21" ht="12.75" customHeight="1" x14ac:dyDescent="0.25">
      <c r="A171" s="1" t="s">
        <v>40</v>
      </c>
      <c r="B171" s="25">
        <v>6</v>
      </c>
      <c r="C171" s="26">
        <v>0</v>
      </c>
      <c r="D171" s="27">
        <v>1250255</v>
      </c>
      <c r="E171" s="26" t="s">
        <v>38</v>
      </c>
      <c r="F171" s="28" t="s">
        <v>240</v>
      </c>
      <c r="G171" s="47" t="s">
        <v>241</v>
      </c>
      <c r="H171" s="53"/>
      <c r="I171" s="29">
        <v>6.8460000000000001</v>
      </c>
      <c r="J171" s="26" t="s">
        <v>57</v>
      </c>
      <c r="K171" s="30">
        <v>0</v>
      </c>
      <c r="L171" s="31"/>
      <c r="M171" s="32">
        <f t="shared" si="32"/>
        <v>0</v>
      </c>
      <c r="N171" s="15">
        <v>9.3999999999999997E-4</v>
      </c>
      <c r="O171" s="14">
        <f>ROUND(I171*N171,3)</f>
        <v>6.0000000000000001E-3</v>
      </c>
      <c r="P171" s="15">
        <v>5.3999999999999999E-2</v>
      </c>
      <c r="Q171" s="14">
        <f t="shared" si="29"/>
        <v>0.37</v>
      </c>
      <c r="R171" s="15">
        <v>0</v>
      </c>
      <c r="S171" s="16">
        <f t="shared" si="30"/>
        <v>0</v>
      </c>
      <c r="T171" s="15">
        <v>1</v>
      </c>
      <c r="U171" s="16">
        <f t="shared" si="31"/>
        <v>0</v>
      </c>
    </row>
    <row r="172" spans="1:21" ht="25.5" customHeight="1" x14ac:dyDescent="0.25">
      <c r="A172" s="1" t="s">
        <v>40</v>
      </c>
      <c r="B172" s="25">
        <v>7</v>
      </c>
      <c r="C172" s="26">
        <v>0</v>
      </c>
      <c r="D172" s="27">
        <v>1250305</v>
      </c>
      <c r="E172" s="26" t="s">
        <v>38</v>
      </c>
      <c r="F172" s="28" t="s">
        <v>457</v>
      </c>
      <c r="G172" s="47" t="s">
        <v>242</v>
      </c>
      <c r="H172" s="53"/>
      <c r="I172" s="29">
        <v>14.25</v>
      </c>
      <c r="J172" s="26" t="s">
        <v>155</v>
      </c>
      <c r="K172" s="30">
        <v>0</v>
      </c>
      <c r="L172" s="31"/>
      <c r="M172" s="32">
        <f t="shared" si="32"/>
        <v>0</v>
      </c>
      <c r="N172" s="15">
        <v>3.8999999999999999E-4</v>
      </c>
      <c r="O172" s="14">
        <f>ROUND(I172*N172,3)</f>
        <v>6.0000000000000001E-3</v>
      </c>
      <c r="P172" s="15">
        <v>6.3E-2</v>
      </c>
      <c r="Q172" s="14">
        <f t="shared" si="29"/>
        <v>0.89800000000000002</v>
      </c>
      <c r="R172" s="15">
        <v>0</v>
      </c>
      <c r="S172" s="16">
        <f t="shared" si="30"/>
        <v>0</v>
      </c>
      <c r="T172" s="15">
        <v>1</v>
      </c>
      <c r="U172" s="16">
        <f t="shared" si="31"/>
        <v>0</v>
      </c>
    </row>
    <row r="173" spans="1:21" ht="3" customHeight="1" x14ac:dyDescent="0.25">
      <c r="B173" s="11"/>
      <c r="C173" s="5"/>
      <c r="D173" s="5"/>
      <c r="E173" s="5"/>
      <c r="F173" s="5"/>
      <c r="G173" s="5"/>
      <c r="H173" s="5"/>
      <c r="I173" s="5"/>
      <c r="J173" s="5"/>
      <c r="K173" s="36"/>
      <c r="L173" s="36"/>
      <c r="M173" s="36"/>
      <c r="N173" s="5"/>
      <c r="O173" s="5"/>
      <c r="P173" s="5"/>
      <c r="Q173" s="5"/>
    </row>
    <row r="174" spans="1:21" ht="15" customHeight="1" x14ac:dyDescent="0.25">
      <c r="B174" s="45" t="s">
        <v>37</v>
      </c>
      <c r="C174" s="46"/>
      <c r="D174" s="46"/>
      <c r="E174" s="46"/>
      <c r="F174" s="17" t="s">
        <v>230</v>
      </c>
      <c r="G174" s="6" t="s">
        <v>231</v>
      </c>
      <c r="K174" s="37"/>
      <c r="L174" s="37"/>
      <c r="M174" s="33">
        <f>ROUND(SUBTOTAL(9,M165:M173),2)</f>
        <v>0</v>
      </c>
      <c r="O174" s="18">
        <f>ROUND(SUBTOTAL(9,O165:O173),3)</f>
        <v>2.1999999999999999E-2</v>
      </c>
      <c r="Q174" s="18">
        <f>ROUND(SUBTOTAL(9,Q165:Q173),3)</f>
        <v>7.5149999999999997</v>
      </c>
      <c r="S174" s="1">
        <f>ROUND(SUBTOTAL(9,S165:S173),2)</f>
        <v>0</v>
      </c>
      <c r="U174" s="1">
        <f>ROUND(SUBTOTAL(9,U165:U173),2)</f>
        <v>0</v>
      </c>
    </row>
    <row r="175" spans="1:21" ht="12.75" customHeight="1" x14ac:dyDescent="0.25"/>
    <row r="176" spans="1:21" ht="15" customHeight="1" x14ac:dyDescent="0.25">
      <c r="A176" s="1" t="s">
        <v>15</v>
      </c>
      <c r="B176" s="41"/>
      <c r="C176" s="41"/>
      <c r="D176" s="41"/>
      <c r="E176" s="41"/>
      <c r="F176" s="13" t="s">
        <v>243</v>
      </c>
      <c r="G176" s="52" t="s">
        <v>244</v>
      </c>
      <c r="H176" s="41"/>
      <c r="I176" s="41"/>
      <c r="J176" s="41"/>
      <c r="K176" s="41"/>
      <c r="L176" s="41"/>
      <c r="M176" s="41"/>
      <c r="N176" s="5"/>
      <c r="O176" s="5"/>
      <c r="P176" s="5"/>
      <c r="Q176" s="5"/>
    </row>
    <row r="177" spans="1:21" ht="3" customHeight="1" x14ac:dyDescent="0.25"/>
    <row r="178" spans="1:21" ht="12.75" customHeight="1" x14ac:dyDescent="0.25">
      <c r="A178" s="1" t="s">
        <v>40</v>
      </c>
      <c r="B178" s="25">
        <v>1</v>
      </c>
      <c r="C178" s="26">
        <v>0</v>
      </c>
      <c r="D178" s="27">
        <v>1250381</v>
      </c>
      <c r="E178" s="26" t="s">
        <v>38</v>
      </c>
      <c r="F178" s="34" t="s">
        <v>245</v>
      </c>
      <c r="G178" s="47" t="s">
        <v>246</v>
      </c>
      <c r="H178" s="48"/>
      <c r="I178" s="29">
        <v>3.54</v>
      </c>
      <c r="J178" s="26" t="s">
        <v>39</v>
      </c>
      <c r="K178" s="30">
        <v>0</v>
      </c>
      <c r="L178" s="31"/>
      <c r="M178" s="32">
        <f>ROUND(I178*K178,2)</f>
        <v>0</v>
      </c>
      <c r="N178" s="15">
        <v>1.3699999999999999E-3</v>
      </c>
      <c r="O178" s="14">
        <f>ROUND(I178*N178,3)</f>
        <v>5.0000000000000001E-3</v>
      </c>
      <c r="P178" s="15">
        <v>1.8</v>
      </c>
      <c r="Q178" s="14">
        <f t="shared" ref="Q178:Q185" si="33">ROUND(I178*P178,3)</f>
        <v>6.3719999999999999</v>
      </c>
      <c r="R178" s="15">
        <v>0</v>
      </c>
      <c r="S178" s="16">
        <f t="shared" ref="S178:S195" si="34">ROUND(M178*R178,2)</f>
        <v>0</v>
      </c>
      <c r="T178" s="15">
        <v>1</v>
      </c>
      <c r="U178" s="16">
        <f t="shared" ref="U178:U195" si="35">ROUND(M178*T178,2)</f>
        <v>0</v>
      </c>
    </row>
    <row r="179" spans="1:21" ht="25.5" customHeight="1" x14ac:dyDescent="0.25">
      <c r="A179" s="1" t="s">
        <v>40</v>
      </c>
      <c r="B179" s="25">
        <v>2</v>
      </c>
      <c r="C179" s="26">
        <v>0</v>
      </c>
      <c r="D179" s="27">
        <v>1250606</v>
      </c>
      <c r="E179" s="26" t="s">
        <v>38</v>
      </c>
      <c r="F179" s="34" t="s">
        <v>247</v>
      </c>
      <c r="G179" s="47" t="s">
        <v>248</v>
      </c>
      <c r="H179" s="53"/>
      <c r="I179" s="29">
        <v>25.166</v>
      </c>
      <c r="J179" s="26" t="s">
        <v>155</v>
      </c>
      <c r="K179" s="30">
        <v>0</v>
      </c>
      <c r="L179" s="31"/>
      <c r="M179" s="32">
        <f t="shared" ref="M179:M195" si="36">ROUND(I179*K179,2)</f>
        <v>0</v>
      </c>
      <c r="N179" s="15"/>
      <c r="O179" s="14"/>
      <c r="P179" s="15">
        <v>1.9E-2</v>
      </c>
      <c r="Q179" s="14">
        <f t="shared" si="33"/>
        <v>0.47799999999999998</v>
      </c>
      <c r="R179" s="15">
        <v>0</v>
      </c>
      <c r="S179" s="16">
        <f t="shared" si="34"/>
        <v>0</v>
      </c>
      <c r="T179" s="15">
        <v>1</v>
      </c>
      <c r="U179" s="16">
        <f t="shared" si="35"/>
        <v>0</v>
      </c>
    </row>
    <row r="180" spans="1:21" ht="25.5" customHeight="1" x14ac:dyDescent="0.25">
      <c r="A180" s="1" t="s">
        <v>40</v>
      </c>
      <c r="B180" s="25">
        <v>3</v>
      </c>
      <c r="C180" s="26">
        <v>0</v>
      </c>
      <c r="D180" s="27">
        <v>1250784</v>
      </c>
      <c r="E180" s="26" t="s">
        <v>38</v>
      </c>
      <c r="F180" s="34" t="s">
        <v>249</v>
      </c>
      <c r="G180" s="47" t="s">
        <v>250</v>
      </c>
      <c r="H180" s="53"/>
      <c r="I180" s="29">
        <v>9.5500000000000007</v>
      </c>
      <c r="J180" s="26" t="s">
        <v>155</v>
      </c>
      <c r="K180" s="30">
        <v>0</v>
      </c>
      <c r="L180" s="31"/>
      <c r="M180" s="32">
        <f t="shared" si="36"/>
        <v>0</v>
      </c>
      <c r="N180" s="15"/>
      <c r="O180" s="14"/>
      <c r="P180" s="15">
        <v>4.2000000000000003E-2</v>
      </c>
      <c r="Q180" s="14">
        <f t="shared" si="33"/>
        <v>0.40100000000000002</v>
      </c>
      <c r="R180" s="15">
        <v>0</v>
      </c>
      <c r="S180" s="16">
        <f t="shared" si="34"/>
        <v>0</v>
      </c>
      <c r="T180" s="15">
        <v>1</v>
      </c>
      <c r="U180" s="16">
        <f t="shared" si="35"/>
        <v>0</v>
      </c>
    </row>
    <row r="181" spans="1:21" ht="12.75" customHeight="1" x14ac:dyDescent="0.25">
      <c r="A181" s="1" t="s">
        <v>40</v>
      </c>
      <c r="B181" s="25">
        <v>4</v>
      </c>
      <c r="C181" s="26">
        <v>0</v>
      </c>
      <c r="D181" s="27">
        <v>1251075</v>
      </c>
      <c r="E181" s="26" t="s">
        <v>38</v>
      </c>
      <c r="F181" s="34" t="s">
        <v>251</v>
      </c>
      <c r="G181" s="47" t="s">
        <v>252</v>
      </c>
      <c r="H181" s="53"/>
      <c r="I181" s="29">
        <v>0.5</v>
      </c>
      <c r="J181" s="26" t="s">
        <v>155</v>
      </c>
      <c r="K181" s="30">
        <v>0</v>
      </c>
      <c r="L181" s="31"/>
      <c r="M181" s="32">
        <f t="shared" si="36"/>
        <v>0</v>
      </c>
      <c r="N181" s="15">
        <v>9.1E-4</v>
      </c>
      <c r="O181" s="14">
        <f>ROUND(I181*N181,3)</f>
        <v>0</v>
      </c>
      <c r="P181" s="15">
        <v>3.1E-2</v>
      </c>
      <c r="Q181" s="14">
        <f t="shared" si="33"/>
        <v>1.6E-2</v>
      </c>
      <c r="R181" s="15">
        <v>0</v>
      </c>
      <c r="S181" s="16">
        <f t="shared" si="34"/>
        <v>0</v>
      </c>
      <c r="T181" s="15">
        <v>1</v>
      </c>
      <c r="U181" s="16">
        <f t="shared" si="35"/>
        <v>0</v>
      </c>
    </row>
    <row r="182" spans="1:21" ht="12.75" customHeight="1" x14ac:dyDescent="0.25">
      <c r="A182" s="1" t="s">
        <v>40</v>
      </c>
      <c r="B182" s="25">
        <v>5</v>
      </c>
      <c r="C182" s="26">
        <v>0</v>
      </c>
      <c r="D182" s="27">
        <v>1251078</v>
      </c>
      <c r="E182" s="26" t="s">
        <v>38</v>
      </c>
      <c r="F182" s="34" t="s">
        <v>253</v>
      </c>
      <c r="G182" s="47" t="s">
        <v>254</v>
      </c>
      <c r="H182" s="53"/>
      <c r="I182" s="29">
        <v>0.7</v>
      </c>
      <c r="J182" s="26" t="s">
        <v>155</v>
      </c>
      <c r="K182" s="30">
        <v>0</v>
      </c>
      <c r="L182" s="31"/>
      <c r="M182" s="32">
        <f t="shared" si="36"/>
        <v>0</v>
      </c>
      <c r="N182" s="15">
        <v>1.0300000000000001E-3</v>
      </c>
      <c r="O182" s="14">
        <f>ROUND(I182*N182,3)</f>
        <v>1E-3</v>
      </c>
      <c r="P182" s="15">
        <v>5.2999999999999999E-2</v>
      </c>
      <c r="Q182" s="14">
        <f t="shared" si="33"/>
        <v>3.6999999999999998E-2</v>
      </c>
      <c r="R182" s="15">
        <v>0</v>
      </c>
      <c r="S182" s="16">
        <f t="shared" si="34"/>
        <v>0</v>
      </c>
      <c r="T182" s="15">
        <v>1</v>
      </c>
      <c r="U182" s="16">
        <f t="shared" si="35"/>
        <v>0</v>
      </c>
    </row>
    <row r="183" spans="1:21" ht="51" customHeight="1" x14ac:dyDescent="0.25">
      <c r="A183" s="1" t="s">
        <v>40</v>
      </c>
      <c r="B183" s="25">
        <v>6</v>
      </c>
      <c r="C183" s="26">
        <v>0</v>
      </c>
      <c r="D183" s="27">
        <v>1251079</v>
      </c>
      <c r="E183" s="26" t="s">
        <v>38</v>
      </c>
      <c r="F183" s="28" t="s">
        <v>458</v>
      </c>
      <c r="G183" s="47" t="s">
        <v>255</v>
      </c>
      <c r="H183" s="53"/>
      <c r="I183" s="29">
        <v>2.1</v>
      </c>
      <c r="J183" s="26" t="s">
        <v>155</v>
      </c>
      <c r="K183" s="30">
        <v>0</v>
      </c>
      <c r="L183" s="31"/>
      <c r="M183" s="32">
        <f t="shared" si="36"/>
        <v>0</v>
      </c>
      <c r="N183" s="15">
        <v>1.1800000000000001E-3</v>
      </c>
      <c r="O183" s="14">
        <f>ROUND(I183*N183,3)</f>
        <v>2E-3</v>
      </c>
      <c r="P183" s="15">
        <v>7.0000000000000007E-2</v>
      </c>
      <c r="Q183" s="14">
        <f t="shared" si="33"/>
        <v>0.14699999999999999</v>
      </c>
      <c r="R183" s="15">
        <v>0</v>
      </c>
      <c r="S183" s="16">
        <f t="shared" si="34"/>
        <v>0</v>
      </c>
      <c r="T183" s="15">
        <v>1</v>
      </c>
      <c r="U183" s="16">
        <f t="shared" si="35"/>
        <v>0</v>
      </c>
    </row>
    <row r="184" spans="1:21" ht="25.5" customHeight="1" x14ac:dyDescent="0.25">
      <c r="A184" s="1" t="s">
        <v>40</v>
      </c>
      <c r="B184" s="25">
        <v>7</v>
      </c>
      <c r="C184" s="26">
        <v>0</v>
      </c>
      <c r="D184" s="27">
        <v>1251189</v>
      </c>
      <c r="E184" s="26" t="s">
        <v>38</v>
      </c>
      <c r="F184" s="28" t="s">
        <v>459</v>
      </c>
      <c r="G184" s="47" t="s">
        <v>256</v>
      </c>
      <c r="H184" s="53"/>
      <c r="I184" s="29">
        <v>4.91</v>
      </c>
      <c r="J184" s="26" t="s">
        <v>57</v>
      </c>
      <c r="K184" s="30">
        <v>0</v>
      </c>
      <c r="L184" s="31"/>
      <c r="M184" s="32">
        <f t="shared" si="36"/>
        <v>0</v>
      </c>
      <c r="N184" s="15"/>
      <c r="O184" s="14"/>
      <c r="P184" s="15">
        <v>6.8000000000000005E-2</v>
      </c>
      <c r="Q184" s="14">
        <f t="shared" si="33"/>
        <v>0.33400000000000002</v>
      </c>
      <c r="R184" s="15">
        <v>0</v>
      </c>
      <c r="S184" s="16">
        <f t="shared" si="34"/>
        <v>0</v>
      </c>
      <c r="T184" s="15">
        <v>1</v>
      </c>
      <c r="U184" s="16">
        <f t="shared" si="35"/>
        <v>0</v>
      </c>
    </row>
    <row r="185" spans="1:21" ht="12.75" customHeight="1" x14ac:dyDescent="0.25">
      <c r="A185" s="1" t="s">
        <v>40</v>
      </c>
      <c r="B185" s="25">
        <v>8</v>
      </c>
      <c r="C185" s="26">
        <v>0</v>
      </c>
      <c r="D185" s="27">
        <v>1251130</v>
      </c>
      <c r="E185" s="26" t="s">
        <v>38</v>
      </c>
      <c r="F185" s="28" t="s">
        <v>257</v>
      </c>
      <c r="G185" s="47" t="s">
        <v>258</v>
      </c>
      <c r="H185" s="53"/>
      <c r="I185" s="29">
        <v>12.331</v>
      </c>
      <c r="J185" s="26" t="s">
        <v>57</v>
      </c>
      <c r="K185" s="30">
        <v>0</v>
      </c>
      <c r="L185" s="31"/>
      <c r="M185" s="32">
        <f t="shared" si="36"/>
        <v>0</v>
      </c>
      <c r="N185" s="15"/>
      <c r="O185" s="14"/>
      <c r="P185" s="15">
        <v>4.5999999999999999E-2</v>
      </c>
      <c r="Q185" s="14">
        <f t="shared" si="33"/>
        <v>0.56699999999999995</v>
      </c>
      <c r="R185" s="15">
        <v>0</v>
      </c>
      <c r="S185" s="16">
        <f t="shared" si="34"/>
        <v>0</v>
      </c>
      <c r="T185" s="15">
        <v>1</v>
      </c>
      <c r="U185" s="16">
        <f t="shared" si="35"/>
        <v>0</v>
      </c>
    </row>
    <row r="186" spans="1:21" ht="12.75" customHeight="1" x14ac:dyDescent="0.25">
      <c r="A186" s="1" t="s">
        <v>40</v>
      </c>
      <c r="B186" s="25">
        <v>9</v>
      </c>
      <c r="C186" s="26">
        <v>0</v>
      </c>
      <c r="D186" s="27">
        <v>1251209</v>
      </c>
      <c r="E186" s="26" t="s">
        <v>38</v>
      </c>
      <c r="F186" s="28" t="s">
        <v>259</v>
      </c>
      <c r="G186" s="47" t="s">
        <v>260</v>
      </c>
      <c r="H186" s="53"/>
      <c r="I186" s="29">
        <v>6.8010000000000002</v>
      </c>
      <c r="J186" s="26" t="s">
        <v>80</v>
      </c>
      <c r="K186" s="30">
        <v>0</v>
      </c>
      <c r="L186" s="31"/>
      <c r="M186" s="32">
        <f t="shared" si="36"/>
        <v>0</v>
      </c>
      <c r="N186" s="15"/>
      <c r="O186" s="14"/>
      <c r="P186" s="15"/>
      <c r="Q186" s="14"/>
      <c r="R186" s="15">
        <v>0</v>
      </c>
      <c r="S186" s="16">
        <f t="shared" si="34"/>
        <v>0</v>
      </c>
      <c r="T186" s="15">
        <v>1</v>
      </c>
      <c r="U186" s="16">
        <f t="shared" si="35"/>
        <v>0</v>
      </c>
    </row>
    <row r="187" spans="1:21" ht="12.75" customHeight="1" x14ac:dyDescent="0.25">
      <c r="A187" s="1" t="s">
        <v>40</v>
      </c>
      <c r="B187" s="25">
        <v>10</v>
      </c>
      <c r="C187" s="26">
        <v>0</v>
      </c>
      <c r="D187" s="27">
        <v>1251210</v>
      </c>
      <c r="E187" s="26" t="s">
        <v>38</v>
      </c>
      <c r="F187" s="28" t="s">
        <v>261</v>
      </c>
      <c r="G187" s="47" t="s">
        <v>262</v>
      </c>
      <c r="H187" s="53"/>
      <c r="I187" s="29">
        <v>3.4060000000000001</v>
      </c>
      <c r="J187" s="26" t="s">
        <v>80</v>
      </c>
      <c r="K187" s="30">
        <v>0</v>
      </c>
      <c r="L187" s="31"/>
      <c r="M187" s="32">
        <f t="shared" si="36"/>
        <v>0</v>
      </c>
      <c r="N187" s="15"/>
      <c r="O187" s="14"/>
      <c r="P187" s="15"/>
      <c r="Q187" s="14"/>
      <c r="R187" s="15">
        <v>0</v>
      </c>
      <c r="S187" s="16">
        <f t="shared" si="34"/>
        <v>0</v>
      </c>
      <c r="T187" s="15">
        <v>1</v>
      </c>
      <c r="U187" s="16">
        <f t="shared" si="35"/>
        <v>0</v>
      </c>
    </row>
    <row r="188" spans="1:21" ht="12.75" customHeight="1" x14ac:dyDescent="0.25">
      <c r="A188" s="1" t="s">
        <v>40</v>
      </c>
      <c r="B188" s="25">
        <v>11</v>
      </c>
      <c r="C188" s="26">
        <v>0</v>
      </c>
      <c r="D188" s="27">
        <v>1251215</v>
      </c>
      <c r="E188" s="26" t="s">
        <v>38</v>
      </c>
      <c r="F188" s="28" t="s">
        <v>263</v>
      </c>
      <c r="G188" s="47" t="s">
        <v>264</v>
      </c>
      <c r="H188" s="53"/>
      <c r="I188" s="29">
        <v>16.524999999999999</v>
      </c>
      <c r="J188" s="26" t="s">
        <v>80</v>
      </c>
      <c r="K188" s="30">
        <v>0</v>
      </c>
      <c r="L188" s="31"/>
      <c r="M188" s="32">
        <f t="shared" si="36"/>
        <v>0</v>
      </c>
      <c r="N188" s="15"/>
      <c r="O188" s="14"/>
      <c r="P188" s="15"/>
      <c r="Q188" s="14"/>
      <c r="R188" s="15">
        <v>0</v>
      </c>
      <c r="S188" s="16">
        <f t="shared" si="34"/>
        <v>0</v>
      </c>
      <c r="T188" s="15">
        <v>1</v>
      </c>
      <c r="U188" s="16">
        <f t="shared" si="35"/>
        <v>0</v>
      </c>
    </row>
    <row r="189" spans="1:21" ht="38.25" customHeight="1" x14ac:dyDescent="0.25">
      <c r="A189" s="1" t="s">
        <v>40</v>
      </c>
      <c r="B189" s="25">
        <v>12</v>
      </c>
      <c r="C189" s="26">
        <v>0</v>
      </c>
      <c r="D189" s="27">
        <v>1251216</v>
      </c>
      <c r="E189" s="26" t="s">
        <v>38</v>
      </c>
      <c r="F189" s="28" t="s">
        <v>460</v>
      </c>
      <c r="G189" s="47" t="s">
        <v>265</v>
      </c>
      <c r="H189" s="53"/>
      <c r="I189" s="29">
        <v>132.19999999999999</v>
      </c>
      <c r="J189" s="26" t="s">
        <v>80</v>
      </c>
      <c r="K189" s="30">
        <v>0</v>
      </c>
      <c r="L189" s="31"/>
      <c r="M189" s="32">
        <f t="shared" si="36"/>
        <v>0</v>
      </c>
      <c r="N189" s="15"/>
      <c r="O189" s="14"/>
      <c r="P189" s="15"/>
      <c r="Q189" s="14"/>
      <c r="R189" s="15">
        <v>0</v>
      </c>
      <c r="S189" s="16">
        <f t="shared" si="34"/>
        <v>0</v>
      </c>
      <c r="T189" s="15">
        <v>1</v>
      </c>
      <c r="U189" s="16">
        <f t="shared" si="35"/>
        <v>0</v>
      </c>
    </row>
    <row r="190" spans="1:21" ht="12.75" customHeight="1" x14ac:dyDescent="0.25">
      <c r="A190" s="1" t="s">
        <v>40</v>
      </c>
      <c r="B190" s="25">
        <v>13</v>
      </c>
      <c r="C190" s="26">
        <v>0</v>
      </c>
      <c r="D190" s="27">
        <v>1251213</v>
      </c>
      <c r="E190" s="26" t="s">
        <v>38</v>
      </c>
      <c r="F190" s="28" t="s">
        <v>266</v>
      </c>
      <c r="G190" s="47" t="s">
        <v>267</v>
      </c>
      <c r="H190" s="53"/>
      <c r="I190" s="29">
        <v>16.596</v>
      </c>
      <c r="J190" s="26" t="s">
        <v>80</v>
      </c>
      <c r="K190" s="30">
        <v>0</v>
      </c>
      <c r="L190" s="31"/>
      <c r="M190" s="32">
        <f t="shared" si="36"/>
        <v>0</v>
      </c>
      <c r="N190" s="15"/>
      <c r="O190" s="14"/>
      <c r="P190" s="15"/>
      <c r="Q190" s="14"/>
      <c r="R190" s="15">
        <v>0</v>
      </c>
      <c r="S190" s="16">
        <f t="shared" si="34"/>
        <v>0</v>
      </c>
      <c r="T190" s="15">
        <v>1</v>
      </c>
      <c r="U190" s="16">
        <f t="shared" si="35"/>
        <v>0</v>
      </c>
    </row>
    <row r="191" spans="1:21" ht="76.5" customHeight="1" x14ac:dyDescent="0.25">
      <c r="A191" s="1" t="s">
        <v>40</v>
      </c>
      <c r="B191" s="25">
        <v>14</v>
      </c>
      <c r="C191" s="26">
        <v>0</v>
      </c>
      <c r="D191" s="27">
        <v>1251214</v>
      </c>
      <c r="E191" s="26" t="s">
        <v>38</v>
      </c>
      <c r="F191" s="28" t="s">
        <v>461</v>
      </c>
      <c r="G191" s="47" t="s">
        <v>268</v>
      </c>
      <c r="H191" s="53"/>
      <c r="I191" s="29">
        <v>189.38399999999999</v>
      </c>
      <c r="J191" s="26" t="s">
        <v>80</v>
      </c>
      <c r="K191" s="30">
        <v>0</v>
      </c>
      <c r="L191" s="31"/>
      <c r="M191" s="32">
        <f t="shared" si="36"/>
        <v>0</v>
      </c>
      <c r="N191" s="15"/>
      <c r="O191" s="14"/>
      <c r="P191" s="15"/>
      <c r="Q191" s="14"/>
      <c r="R191" s="15">
        <v>0</v>
      </c>
      <c r="S191" s="16">
        <f t="shared" si="34"/>
        <v>0</v>
      </c>
      <c r="T191" s="15">
        <v>1</v>
      </c>
      <c r="U191" s="16">
        <f t="shared" si="35"/>
        <v>0</v>
      </c>
    </row>
    <row r="192" spans="1:21" ht="12.75" customHeight="1" x14ac:dyDescent="0.25">
      <c r="A192" s="1" t="s">
        <v>40</v>
      </c>
      <c r="B192" s="25">
        <v>15</v>
      </c>
      <c r="C192" s="26">
        <v>0</v>
      </c>
      <c r="D192" s="27">
        <v>0</v>
      </c>
      <c r="E192" s="26" t="s">
        <v>38</v>
      </c>
      <c r="F192" s="28" t="s">
        <v>269</v>
      </c>
      <c r="G192" s="47" t="s">
        <v>270</v>
      </c>
      <c r="H192" s="53"/>
      <c r="I192" s="29">
        <v>5.6829999999999998</v>
      </c>
      <c r="J192" s="26" t="s">
        <v>80</v>
      </c>
      <c r="K192" s="30">
        <v>0</v>
      </c>
      <c r="L192" s="31"/>
      <c r="M192" s="32">
        <f t="shared" si="36"/>
        <v>0</v>
      </c>
      <c r="N192" s="15"/>
      <c r="O192" s="14"/>
      <c r="P192" s="15"/>
      <c r="Q192" s="14"/>
      <c r="R192" s="15">
        <v>0</v>
      </c>
      <c r="S192" s="16">
        <f t="shared" si="34"/>
        <v>0</v>
      </c>
      <c r="T192" s="15">
        <v>1</v>
      </c>
      <c r="U192" s="16">
        <f t="shared" si="35"/>
        <v>0</v>
      </c>
    </row>
    <row r="193" spans="1:21" ht="12.75" customHeight="1" x14ac:dyDescent="0.25">
      <c r="A193" s="1" t="s">
        <v>40</v>
      </c>
      <c r="B193" s="25">
        <v>16</v>
      </c>
      <c r="C193" s="26">
        <v>0</v>
      </c>
      <c r="D193" s="27">
        <v>0</v>
      </c>
      <c r="E193" s="26" t="s">
        <v>38</v>
      </c>
      <c r="F193" s="28" t="s">
        <v>271</v>
      </c>
      <c r="G193" s="47" t="s">
        <v>272</v>
      </c>
      <c r="H193" s="53"/>
      <c r="I193" s="29">
        <v>7.0049999999999999</v>
      </c>
      <c r="J193" s="26" t="s">
        <v>80</v>
      </c>
      <c r="K193" s="30">
        <v>0</v>
      </c>
      <c r="L193" s="31"/>
      <c r="M193" s="32">
        <f t="shared" si="36"/>
        <v>0</v>
      </c>
      <c r="N193" s="15"/>
      <c r="O193" s="14"/>
      <c r="P193" s="15"/>
      <c r="Q193" s="14"/>
      <c r="R193" s="15">
        <v>0</v>
      </c>
      <c r="S193" s="16">
        <f t="shared" si="34"/>
        <v>0</v>
      </c>
      <c r="T193" s="15">
        <v>1</v>
      </c>
      <c r="U193" s="16">
        <f t="shared" si="35"/>
        <v>0</v>
      </c>
    </row>
    <row r="194" spans="1:21" ht="12.75" customHeight="1" x14ac:dyDescent="0.25">
      <c r="A194" s="1" t="s">
        <v>40</v>
      </c>
      <c r="B194" s="25">
        <v>17</v>
      </c>
      <c r="C194" s="26">
        <v>0</v>
      </c>
      <c r="D194" s="27">
        <v>0</v>
      </c>
      <c r="E194" s="26" t="s">
        <v>38</v>
      </c>
      <c r="F194" s="28" t="s">
        <v>273</v>
      </c>
      <c r="G194" s="47" t="s">
        <v>274</v>
      </c>
      <c r="H194" s="53"/>
      <c r="I194" s="29">
        <v>2.3719999999999999</v>
      </c>
      <c r="J194" s="26" t="s">
        <v>80</v>
      </c>
      <c r="K194" s="30">
        <v>0</v>
      </c>
      <c r="L194" s="31"/>
      <c r="M194" s="32">
        <f t="shared" si="36"/>
        <v>0</v>
      </c>
      <c r="N194" s="15"/>
      <c r="O194" s="14"/>
      <c r="P194" s="15"/>
      <c r="Q194" s="14"/>
      <c r="R194" s="15">
        <v>0</v>
      </c>
      <c r="S194" s="16">
        <f t="shared" si="34"/>
        <v>0</v>
      </c>
      <c r="T194" s="15">
        <v>1</v>
      </c>
      <c r="U194" s="16">
        <f t="shared" si="35"/>
        <v>0</v>
      </c>
    </row>
    <row r="195" spans="1:21" ht="12.75" customHeight="1" x14ac:dyDescent="0.25">
      <c r="A195" s="1" t="s">
        <v>40</v>
      </c>
      <c r="B195" s="25">
        <v>18</v>
      </c>
      <c r="C195" s="26">
        <v>0</v>
      </c>
      <c r="D195" s="27">
        <v>0</v>
      </c>
      <c r="E195" s="26" t="s">
        <v>38</v>
      </c>
      <c r="F195" s="28" t="s">
        <v>171</v>
      </c>
      <c r="G195" s="47" t="s">
        <v>275</v>
      </c>
      <c r="H195" s="53"/>
      <c r="I195" s="29">
        <v>1.4650000000000001</v>
      </c>
      <c r="J195" s="26" t="s">
        <v>80</v>
      </c>
      <c r="K195" s="30">
        <v>0</v>
      </c>
      <c r="L195" s="31"/>
      <c r="M195" s="32">
        <f t="shared" si="36"/>
        <v>0</v>
      </c>
      <c r="N195" s="15"/>
      <c r="O195" s="14"/>
      <c r="P195" s="15"/>
      <c r="Q195" s="14"/>
      <c r="R195" s="15">
        <v>0</v>
      </c>
      <c r="S195" s="16">
        <f t="shared" si="34"/>
        <v>0</v>
      </c>
      <c r="T195" s="15">
        <v>1</v>
      </c>
      <c r="U195" s="16">
        <f t="shared" si="35"/>
        <v>0</v>
      </c>
    </row>
    <row r="196" spans="1:21" ht="3" customHeight="1" x14ac:dyDescent="0.25">
      <c r="B196" s="11"/>
      <c r="C196" s="5"/>
      <c r="D196" s="5"/>
      <c r="E196" s="5"/>
      <c r="F196" s="5"/>
      <c r="G196" s="5"/>
      <c r="H196" s="5"/>
      <c r="I196" s="5"/>
      <c r="J196" s="5"/>
      <c r="K196" s="36"/>
      <c r="L196" s="36"/>
      <c r="M196" s="36"/>
      <c r="N196" s="5"/>
      <c r="O196" s="5"/>
      <c r="P196" s="5"/>
      <c r="Q196" s="5"/>
    </row>
    <row r="197" spans="1:21" ht="15" customHeight="1" x14ac:dyDescent="0.25">
      <c r="B197" s="45" t="s">
        <v>37</v>
      </c>
      <c r="C197" s="46"/>
      <c r="D197" s="46"/>
      <c r="E197" s="46"/>
      <c r="F197" s="17" t="s">
        <v>243</v>
      </c>
      <c r="G197" s="6" t="s">
        <v>244</v>
      </c>
      <c r="K197" s="37"/>
      <c r="L197" s="37"/>
      <c r="M197" s="35">
        <f>ROUND(SUBTOTAL(9,M177:M196),2)</f>
        <v>0</v>
      </c>
      <c r="O197" s="18">
        <f>ROUND(SUBTOTAL(9,O177:O196),3)</f>
        <v>8.0000000000000002E-3</v>
      </c>
      <c r="Q197" s="18">
        <f>ROUND(SUBTOTAL(9,Q177:Q196),3)</f>
        <v>8.3520000000000003</v>
      </c>
      <c r="S197" s="1">
        <f>ROUND(SUBTOTAL(9,S177:S196),2)</f>
        <v>0</v>
      </c>
      <c r="U197" s="1">
        <f>ROUND(SUBTOTAL(9,U177:U196),2)</f>
        <v>0</v>
      </c>
    </row>
    <row r="198" spans="1:21" ht="12.75" customHeight="1" x14ac:dyDescent="0.25"/>
    <row r="199" spans="1:21" ht="15" customHeight="1" x14ac:dyDescent="0.25">
      <c r="A199" s="1" t="s">
        <v>15</v>
      </c>
      <c r="B199" s="41"/>
      <c r="C199" s="41"/>
      <c r="D199" s="41"/>
      <c r="E199" s="41"/>
      <c r="F199" s="13" t="s">
        <v>276</v>
      </c>
      <c r="G199" s="52" t="s">
        <v>277</v>
      </c>
      <c r="H199" s="41"/>
      <c r="I199" s="41"/>
      <c r="J199" s="41"/>
      <c r="K199" s="41"/>
      <c r="L199" s="41"/>
      <c r="M199" s="41"/>
      <c r="N199" s="5"/>
      <c r="O199" s="5"/>
      <c r="P199" s="5"/>
      <c r="Q199" s="5"/>
    </row>
    <row r="200" spans="1:21" ht="3" customHeight="1" x14ac:dyDescent="0.25"/>
    <row r="201" spans="1:21" ht="12.75" customHeight="1" x14ac:dyDescent="0.25">
      <c r="A201" s="1" t="s">
        <v>40</v>
      </c>
      <c r="B201" s="25">
        <v>1</v>
      </c>
      <c r="C201" s="26">
        <v>0</v>
      </c>
      <c r="D201" s="27">
        <v>1290637</v>
      </c>
      <c r="E201" s="26" t="s">
        <v>38</v>
      </c>
      <c r="F201" s="34" t="s">
        <v>278</v>
      </c>
      <c r="G201" s="47" t="s">
        <v>279</v>
      </c>
      <c r="H201" s="48"/>
      <c r="I201" s="29">
        <v>143.51300000000001</v>
      </c>
      <c r="J201" s="26" t="s">
        <v>80</v>
      </c>
      <c r="K201" s="30">
        <v>0</v>
      </c>
      <c r="L201" s="31"/>
      <c r="M201" s="32">
        <f>ROUND(I201*K201,2)</f>
        <v>0</v>
      </c>
      <c r="R201" s="15">
        <v>0</v>
      </c>
      <c r="S201" s="16">
        <f>ROUND(M201*R201,2)</f>
        <v>0</v>
      </c>
      <c r="T201" s="15">
        <v>1</v>
      </c>
      <c r="U201" s="16">
        <f>ROUND(M201*T201,2)</f>
        <v>0</v>
      </c>
    </row>
    <row r="202" spans="1:21" ht="3" customHeight="1" x14ac:dyDescent="0.25">
      <c r="B202" s="11"/>
      <c r="C202" s="5"/>
      <c r="D202" s="5"/>
      <c r="E202" s="5"/>
      <c r="F202" s="5"/>
      <c r="G202" s="5"/>
      <c r="H202" s="5"/>
      <c r="I202" s="5"/>
      <c r="J202" s="5"/>
      <c r="K202" s="36"/>
      <c r="L202" s="36"/>
      <c r="M202" s="36"/>
      <c r="N202" s="5"/>
      <c r="O202" s="5"/>
      <c r="P202" s="5"/>
      <c r="Q202" s="5"/>
    </row>
    <row r="203" spans="1:21" ht="15" customHeight="1" x14ac:dyDescent="0.25">
      <c r="B203" s="45" t="s">
        <v>37</v>
      </c>
      <c r="C203" s="46"/>
      <c r="D203" s="46"/>
      <c r="E203" s="46"/>
      <c r="F203" s="17" t="s">
        <v>276</v>
      </c>
      <c r="G203" s="6" t="s">
        <v>277</v>
      </c>
      <c r="K203" s="37"/>
      <c r="L203" s="37"/>
      <c r="M203" s="33">
        <f>ROUND(SUBTOTAL(9,M200:M202),2)</f>
        <v>0</v>
      </c>
      <c r="O203" s="18">
        <f>ROUND(SUBTOTAL(9,O200:O202),3)</f>
        <v>0</v>
      </c>
      <c r="Q203" s="18">
        <f>ROUND(SUBTOTAL(9,Q200:Q202),3)</f>
        <v>0</v>
      </c>
      <c r="S203" s="1">
        <f>ROUND(SUBTOTAL(9,S200:S202),2)</f>
        <v>0</v>
      </c>
      <c r="U203" s="1">
        <f>ROUND(SUBTOTAL(9,U200:U202),2)</f>
        <v>0</v>
      </c>
    </row>
    <row r="204" spans="1:21" ht="12.75" customHeight="1" x14ac:dyDescent="0.25"/>
    <row r="205" spans="1:21" ht="15" customHeight="1" x14ac:dyDescent="0.25">
      <c r="A205" s="1" t="s">
        <v>15</v>
      </c>
      <c r="B205" s="41"/>
      <c r="C205" s="41"/>
      <c r="D205" s="41"/>
      <c r="E205" s="41"/>
      <c r="F205" s="13" t="s">
        <v>280</v>
      </c>
      <c r="G205" s="52" t="s">
        <v>281</v>
      </c>
      <c r="H205" s="41"/>
      <c r="I205" s="41"/>
      <c r="J205" s="41"/>
      <c r="K205" s="41"/>
      <c r="L205" s="41"/>
      <c r="M205" s="41"/>
      <c r="N205" s="5"/>
      <c r="O205" s="5"/>
      <c r="P205" s="5"/>
      <c r="Q205" s="5"/>
    </row>
    <row r="206" spans="1:21" ht="3" customHeight="1" x14ac:dyDescent="0.25"/>
    <row r="207" spans="1:21" ht="25.5" customHeight="1" x14ac:dyDescent="0.25">
      <c r="A207" s="1" t="s">
        <v>40</v>
      </c>
      <c r="B207" s="25">
        <v>1</v>
      </c>
      <c r="C207" s="26">
        <v>0</v>
      </c>
      <c r="D207" s="27">
        <v>0</v>
      </c>
      <c r="E207" s="26" t="s">
        <v>38</v>
      </c>
      <c r="F207" s="28" t="s">
        <v>172</v>
      </c>
      <c r="G207" s="47" t="s">
        <v>283</v>
      </c>
      <c r="H207" s="48"/>
      <c r="I207" s="29">
        <v>1</v>
      </c>
      <c r="J207" s="26" t="s">
        <v>282</v>
      </c>
      <c r="K207" s="30">
        <v>0</v>
      </c>
      <c r="L207" s="31"/>
      <c r="M207" s="32">
        <f>ROUND(I207*K207,2)</f>
        <v>0</v>
      </c>
      <c r="R207" s="15">
        <v>0</v>
      </c>
      <c r="S207" s="16">
        <f>ROUND(M207*R207,2)</f>
        <v>0</v>
      </c>
      <c r="T207" s="15">
        <v>1</v>
      </c>
      <c r="U207" s="16">
        <f>ROUND(M207*T207,2)</f>
        <v>0</v>
      </c>
    </row>
    <row r="208" spans="1:21" ht="3" customHeight="1" x14ac:dyDescent="0.25">
      <c r="B208" s="11"/>
      <c r="C208" s="5"/>
      <c r="D208" s="5"/>
      <c r="E208" s="5"/>
      <c r="F208" s="5"/>
      <c r="G208" s="5"/>
      <c r="H208" s="5"/>
      <c r="I208" s="5"/>
      <c r="J208" s="5"/>
      <c r="K208" s="36"/>
      <c r="L208" s="36"/>
      <c r="M208" s="36"/>
      <c r="N208" s="5"/>
      <c r="O208" s="5"/>
      <c r="P208" s="5"/>
      <c r="Q208" s="5"/>
    </row>
    <row r="209" spans="1:21" ht="15" customHeight="1" x14ac:dyDescent="0.25">
      <c r="B209" s="45" t="s">
        <v>37</v>
      </c>
      <c r="C209" s="46"/>
      <c r="D209" s="46"/>
      <c r="E209" s="46"/>
      <c r="F209" s="17" t="s">
        <v>280</v>
      </c>
      <c r="G209" s="6" t="s">
        <v>281</v>
      </c>
      <c r="K209" s="37"/>
      <c r="L209" s="37"/>
      <c r="M209" s="33">
        <f>ROUND(SUBTOTAL(9,M206:M208),2)</f>
        <v>0</v>
      </c>
      <c r="O209" s="18">
        <f>ROUND(SUBTOTAL(9,O206:O208),3)</f>
        <v>0</v>
      </c>
      <c r="Q209" s="18">
        <f>ROUND(SUBTOTAL(9,Q206:Q208),3)</f>
        <v>0</v>
      </c>
      <c r="S209" s="1">
        <f>ROUND(SUBTOTAL(9,S206:S208),2)</f>
        <v>0</v>
      </c>
      <c r="U209" s="1">
        <f>ROUND(SUBTOTAL(9,U206:U208),2)</f>
        <v>0</v>
      </c>
    </row>
    <row r="210" spans="1:21" ht="12.75" customHeight="1" x14ac:dyDescent="0.25"/>
    <row r="211" spans="1:21" ht="15" customHeight="1" x14ac:dyDescent="0.25">
      <c r="A211" s="1" t="s">
        <v>15</v>
      </c>
      <c r="B211" s="41"/>
      <c r="C211" s="41"/>
      <c r="D211" s="41"/>
      <c r="E211" s="41"/>
      <c r="F211" s="13" t="s">
        <v>284</v>
      </c>
      <c r="G211" s="52" t="s">
        <v>285</v>
      </c>
      <c r="H211" s="41"/>
      <c r="I211" s="41"/>
      <c r="J211" s="41"/>
      <c r="K211" s="41"/>
      <c r="L211" s="41"/>
      <c r="M211" s="41"/>
      <c r="N211" s="5"/>
      <c r="O211" s="5"/>
      <c r="P211" s="5"/>
      <c r="Q211" s="5"/>
    </row>
    <row r="212" spans="1:21" ht="3" customHeight="1" x14ac:dyDescent="0.25"/>
    <row r="213" spans="1:21" ht="25.5" customHeight="1" x14ac:dyDescent="0.25">
      <c r="A213" s="1" t="s">
        <v>40</v>
      </c>
      <c r="B213" s="25">
        <v>1</v>
      </c>
      <c r="C213" s="26">
        <v>0</v>
      </c>
      <c r="D213" s="27">
        <v>7010071</v>
      </c>
      <c r="E213" s="26" t="s">
        <v>38</v>
      </c>
      <c r="F213" s="34" t="s">
        <v>286</v>
      </c>
      <c r="G213" s="47" t="s">
        <v>287</v>
      </c>
      <c r="H213" s="48"/>
      <c r="I213" s="29">
        <v>11.952999999999999</v>
      </c>
      <c r="J213" s="26" t="s">
        <v>57</v>
      </c>
      <c r="K213" s="30">
        <v>0</v>
      </c>
      <c r="L213" s="31"/>
      <c r="M213" s="32">
        <f>ROUND(I213*K213,2)</f>
        <v>0</v>
      </c>
      <c r="R213" s="15">
        <v>0</v>
      </c>
      <c r="S213" s="16">
        <f>ROUND(M213*R213,2)</f>
        <v>0</v>
      </c>
      <c r="T213" s="15">
        <v>1</v>
      </c>
      <c r="U213" s="16">
        <f>ROUND(M213*T213,2)</f>
        <v>0</v>
      </c>
    </row>
    <row r="214" spans="1:21" ht="12.75" customHeight="1" x14ac:dyDescent="0.25">
      <c r="A214" s="1" t="s">
        <v>91</v>
      </c>
      <c r="B214" s="25">
        <v>2</v>
      </c>
      <c r="C214" s="26">
        <v>0</v>
      </c>
      <c r="D214" s="27" t="s">
        <v>171</v>
      </c>
      <c r="E214" s="26" t="s">
        <v>38</v>
      </c>
      <c r="F214" s="34" t="s">
        <v>288</v>
      </c>
      <c r="G214" s="47" t="s">
        <v>289</v>
      </c>
      <c r="H214" s="53"/>
      <c r="I214" s="29">
        <v>13.387</v>
      </c>
      <c r="J214" s="26" t="s">
        <v>57</v>
      </c>
      <c r="K214" s="30">
        <v>0</v>
      </c>
      <c r="L214" s="31"/>
      <c r="M214" s="32">
        <f>ROUND(I214*K214,2)</f>
        <v>0</v>
      </c>
      <c r="R214" s="15">
        <v>0</v>
      </c>
      <c r="S214" s="16">
        <f>ROUND(M214*R214,2)</f>
        <v>0</v>
      </c>
      <c r="T214" s="15">
        <v>1</v>
      </c>
      <c r="U214" s="16">
        <f>ROUND(M214*T214,2)</f>
        <v>0</v>
      </c>
    </row>
    <row r="215" spans="1:21" ht="3" customHeight="1" x14ac:dyDescent="0.25">
      <c r="B215" s="11"/>
      <c r="C215" s="5"/>
      <c r="D215" s="5"/>
      <c r="E215" s="5"/>
      <c r="F215" s="5"/>
      <c r="G215" s="5"/>
      <c r="H215" s="5"/>
      <c r="I215" s="5"/>
      <c r="J215" s="5"/>
      <c r="K215" s="36"/>
      <c r="L215" s="36"/>
      <c r="M215" s="36"/>
      <c r="N215" s="5"/>
      <c r="O215" s="5"/>
      <c r="P215" s="5"/>
      <c r="Q215" s="5"/>
    </row>
    <row r="216" spans="1:21" ht="15" customHeight="1" x14ac:dyDescent="0.25">
      <c r="B216" s="45" t="s">
        <v>37</v>
      </c>
      <c r="C216" s="46"/>
      <c r="D216" s="46"/>
      <c r="E216" s="46"/>
      <c r="F216" s="17" t="s">
        <v>284</v>
      </c>
      <c r="G216" s="6" t="s">
        <v>285</v>
      </c>
      <c r="K216" s="37"/>
      <c r="L216" s="37"/>
      <c r="M216" s="33">
        <f>ROUND(SUBTOTAL(9,M212:M215),2)</f>
        <v>0</v>
      </c>
      <c r="O216" s="18">
        <f>ROUND(SUBTOTAL(9,O212:O215),3)</f>
        <v>0</v>
      </c>
      <c r="Q216" s="18">
        <f>ROUND(SUBTOTAL(9,Q212:Q215),3)</f>
        <v>0</v>
      </c>
      <c r="S216" s="1">
        <f>ROUND(SUBTOTAL(9,S212:S215),2)</f>
        <v>0</v>
      </c>
      <c r="U216" s="1">
        <f>ROUND(SUBTOTAL(9,U212:U215),2)</f>
        <v>0</v>
      </c>
    </row>
    <row r="217" spans="1:21" ht="12.75" customHeight="1" x14ac:dyDescent="0.25"/>
    <row r="218" spans="1:21" ht="15" customHeight="1" x14ac:dyDescent="0.25">
      <c r="A218" s="1" t="s">
        <v>15</v>
      </c>
      <c r="B218" s="41"/>
      <c r="C218" s="41"/>
      <c r="D218" s="41"/>
      <c r="E218" s="41"/>
      <c r="F218" s="13" t="s">
        <v>290</v>
      </c>
      <c r="G218" s="52" t="s">
        <v>291</v>
      </c>
      <c r="H218" s="41"/>
      <c r="I218" s="41"/>
      <c r="J218" s="41"/>
      <c r="K218" s="41"/>
      <c r="L218" s="41"/>
      <c r="M218" s="41"/>
      <c r="N218" s="5"/>
      <c r="O218" s="5"/>
      <c r="P218" s="5"/>
      <c r="Q218" s="5"/>
    </row>
    <row r="219" spans="1:21" ht="3" customHeight="1" x14ac:dyDescent="0.25"/>
    <row r="220" spans="1:21" ht="38.25" customHeight="1" x14ac:dyDescent="0.25">
      <c r="A220" s="1" t="s">
        <v>40</v>
      </c>
      <c r="B220" s="25">
        <v>1</v>
      </c>
      <c r="C220" s="26">
        <v>0</v>
      </c>
      <c r="D220" s="27">
        <v>7040001</v>
      </c>
      <c r="E220" s="26" t="s">
        <v>38</v>
      </c>
      <c r="F220" s="28" t="s">
        <v>462</v>
      </c>
      <c r="G220" s="47" t="s">
        <v>292</v>
      </c>
      <c r="H220" s="48"/>
      <c r="I220" s="29">
        <v>6.1609999999999996</v>
      </c>
      <c r="J220" s="26" t="s">
        <v>57</v>
      </c>
      <c r="K220" s="30">
        <v>0</v>
      </c>
      <c r="L220" s="31"/>
      <c r="M220" s="32">
        <f>ROUND(I220*K220,2)</f>
        <v>0</v>
      </c>
      <c r="R220" s="15">
        <v>0</v>
      </c>
      <c r="S220" s="16">
        <f t="shared" ref="S220:S229" si="37">ROUND(M220*R220,2)</f>
        <v>0</v>
      </c>
      <c r="T220" s="15">
        <v>1</v>
      </c>
      <c r="U220" s="16">
        <f t="shared" ref="U220:U229" si="38">ROUND(M220*T220,2)</f>
        <v>0</v>
      </c>
    </row>
    <row r="221" spans="1:21" ht="12.75" customHeight="1" x14ac:dyDescent="0.25">
      <c r="A221" s="1" t="s">
        <v>40</v>
      </c>
      <c r="B221" s="25">
        <v>2</v>
      </c>
      <c r="C221" s="26">
        <v>0</v>
      </c>
      <c r="D221" s="27">
        <v>0</v>
      </c>
      <c r="E221" s="26" t="s">
        <v>38</v>
      </c>
      <c r="F221" s="28" t="s">
        <v>171</v>
      </c>
      <c r="G221" s="47" t="s">
        <v>293</v>
      </c>
      <c r="H221" s="53"/>
      <c r="I221" s="29">
        <v>8.625</v>
      </c>
      <c r="J221" s="26" t="s">
        <v>207</v>
      </c>
      <c r="K221" s="30">
        <v>0</v>
      </c>
      <c r="L221" s="31"/>
      <c r="M221" s="32">
        <f t="shared" ref="M221:M229" si="39">ROUND(I221*K221,2)</f>
        <v>0</v>
      </c>
      <c r="R221" s="15">
        <v>0</v>
      </c>
      <c r="S221" s="16">
        <f t="shared" si="37"/>
        <v>0</v>
      </c>
      <c r="T221" s="15">
        <v>1</v>
      </c>
      <c r="U221" s="16">
        <f t="shared" si="38"/>
        <v>0</v>
      </c>
    </row>
    <row r="222" spans="1:21" ht="51" customHeight="1" x14ac:dyDescent="0.25">
      <c r="A222" s="1" t="s">
        <v>40</v>
      </c>
      <c r="B222" s="25">
        <v>3</v>
      </c>
      <c r="C222" s="26">
        <v>0</v>
      </c>
      <c r="D222" s="27">
        <v>7040016</v>
      </c>
      <c r="E222" s="26" t="s">
        <v>38</v>
      </c>
      <c r="F222" s="28" t="s">
        <v>463</v>
      </c>
      <c r="G222" s="47" t="s">
        <v>294</v>
      </c>
      <c r="H222" s="53"/>
      <c r="I222" s="29">
        <v>13.824</v>
      </c>
      <c r="J222" s="26" t="s">
        <v>57</v>
      </c>
      <c r="K222" s="30">
        <v>0</v>
      </c>
      <c r="L222" s="31"/>
      <c r="M222" s="32">
        <f t="shared" si="39"/>
        <v>0</v>
      </c>
      <c r="R222" s="15">
        <v>0</v>
      </c>
      <c r="S222" s="16">
        <f t="shared" si="37"/>
        <v>0</v>
      </c>
      <c r="T222" s="15">
        <v>1</v>
      </c>
      <c r="U222" s="16">
        <f t="shared" si="38"/>
        <v>0</v>
      </c>
    </row>
    <row r="223" spans="1:21" ht="51" customHeight="1" x14ac:dyDescent="0.25">
      <c r="A223" s="1" t="s">
        <v>40</v>
      </c>
      <c r="B223" s="25">
        <v>4</v>
      </c>
      <c r="C223" s="26">
        <v>0</v>
      </c>
      <c r="D223" s="27">
        <v>7040016</v>
      </c>
      <c r="E223" s="26" t="s">
        <v>38</v>
      </c>
      <c r="F223" s="28" t="s">
        <v>463</v>
      </c>
      <c r="G223" s="47" t="s">
        <v>295</v>
      </c>
      <c r="H223" s="53"/>
      <c r="I223" s="29">
        <v>1.639</v>
      </c>
      <c r="J223" s="26" t="s">
        <v>57</v>
      </c>
      <c r="K223" s="30">
        <v>0</v>
      </c>
      <c r="L223" s="31"/>
      <c r="M223" s="32">
        <f t="shared" si="39"/>
        <v>0</v>
      </c>
      <c r="R223" s="15">
        <v>0</v>
      </c>
      <c r="S223" s="16">
        <f t="shared" si="37"/>
        <v>0</v>
      </c>
      <c r="T223" s="15">
        <v>1</v>
      </c>
      <c r="U223" s="16">
        <f t="shared" si="38"/>
        <v>0</v>
      </c>
    </row>
    <row r="224" spans="1:21" ht="38.25" customHeight="1" x14ac:dyDescent="0.25">
      <c r="A224" s="1" t="s">
        <v>40</v>
      </c>
      <c r="B224" s="25">
        <v>5</v>
      </c>
      <c r="C224" s="26">
        <v>0</v>
      </c>
      <c r="D224" s="27">
        <v>0</v>
      </c>
      <c r="E224" s="26" t="s">
        <v>38</v>
      </c>
      <c r="F224" s="28" t="s">
        <v>172</v>
      </c>
      <c r="G224" s="47" t="s">
        <v>296</v>
      </c>
      <c r="H224" s="53"/>
      <c r="I224" s="29">
        <v>17.864000000000001</v>
      </c>
      <c r="J224" s="26" t="s">
        <v>57</v>
      </c>
      <c r="K224" s="30">
        <v>0</v>
      </c>
      <c r="L224" s="31"/>
      <c r="M224" s="32">
        <f t="shared" si="39"/>
        <v>0</v>
      </c>
      <c r="R224" s="15">
        <v>0</v>
      </c>
      <c r="S224" s="16">
        <f t="shared" si="37"/>
        <v>0</v>
      </c>
      <c r="T224" s="15">
        <v>1</v>
      </c>
      <c r="U224" s="16">
        <f t="shared" si="38"/>
        <v>0</v>
      </c>
    </row>
    <row r="225" spans="1:21" ht="25.5" customHeight="1" x14ac:dyDescent="0.25">
      <c r="A225" s="1" t="s">
        <v>40</v>
      </c>
      <c r="B225" s="25">
        <v>6</v>
      </c>
      <c r="C225" s="26">
        <v>0</v>
      </c>
      <c r="D225" s="27">
        <v>7040017</v>
      </c>
      <c r="E225" s="26" t="s">
        <v>38</v>
      </c>
      <c r="F225" s="28" t="s">
        <v>464</v>
      </c>
      <c r="G225" s="47" t="s">
        <v>297</v>
      </c>
      <c r="H225" s="53"/>
      <c r="I225" s="29">
        <v>6.9119999999999999</v>
      </c>
      <c r="J225" s="26" t="s">
        <v>57</v>
      </c>
      <c r="K225" s="30">
        <v>0</v>
      </c>
      <c r="L225" s="31"/>
      <c r="M225" s="32">
        <f t="shared" si="39"/>
        <v>0</v>
      </c>
      <c r="N225" s="15">
        <v>8.8000000000000003E-4</v>
      </c>
      <c r="O225" s="14">
        <f>ROUND(I225*N225,3)</f>
        <v>6.0000000000000001E-3</v>
      </c>
      <c r="R225" s="15">
        <v>0</v>
      </c>
      <c r="S225" s="16">
        <f t="shared" si="37"/>
        <v>0</v>
      </c>
      <c r="T225" s="15">
        <v>1</v>
      </c>
      <c r="U225" s="16">
        <f t="shared" si="38"/>
        <v>0</v>
      </c>
    </row>
    <row r="226" spans="1:21" ht="38.25" customHeight="1" x14ac:dyDescent="0.25">
      <c r="A226" s="1" t="s">
        <v>40</v>
      </c>
      <c r="B226" s="25">
        <v>7</v>
      </c>
      <c r="C226" s="26">
        <v>0</v>
      </c>
      <c r="D226" s="27">
        <v>7040017</v>
      </c>
      <c r="E226" s="26" t="s">
        <v>38</v>
      </c>
      <c r="F226" s="28" t="s">
        <v>464</v>
      </c>
      <c r="G226" s="47" t="s">
        <v>298</v>
      </c>
      <c r="H226" s="53"/>
      <c r="I226" s="29">
        <v>0.82</v>
      </c>
      <c r="J226" s="26" t="s">
        <v>57</v>
      </c>
      <c r="K226" s="30">
        <v>0</v>
      </c>
      <c r="L226" s="31"/>
      <c r="M226" s="32">
        <f t="shared" si="39"/>
        <v>0</v>
      </c>
      <c r="N226" s="15">
        <v>8.8000000000000003E-4</v>
      </c>
      <c r="O226" s="14">
        <f>ROUND(I226*N226,3)</f>
        <v>1E-3</v>
      </c>
      <c r="R226" s="15">
        <v>0</v>
      </c>
      <c r="S226" s="16">
        <f t="shared" si="37"/>
        <v>0</v>
      </c>
      <c r="T226" s="15">
        <v>1</v>
      </c>
      <c r="U226" s="16">
        <f t="shared" si="38"/>
        <v>0</v>
      </c>
    </row>
    <row r="227" spans="1:21" ht="38.25" customHeight="1" x14ac:dyDescent="0.25">
      <c r="A227" s="1" t="s">
        <v>40</v>
      </c>
      <c r="B227" s="25">
        <v>8</v>
      </c>
      <c r="C227" s="26">
        <v>0</v>
      </c>
      <c r="D227" s="27">
        <v>0</v>
      </c>
      <c r="E227" s="26" t="s">
        <v>38</v>
      </c>
      <c r="F227" s="28" t="s">
        <v>172</v>
      </c>
      <c r="G227" s="47" t="s">
        <v>299</v>
      </c>
      <c r="H227" s="53"/>
      <c r="I227" s="29">
        <v>8.9329999999999998</v>
      </c>
      <c r="J227" s="26" t="s">
        <v>57</v>
      </c>
      <c r="K227" s="30">
        <v>0</v>
      </c>
      <c r="L227" s="31"/>
      <c r="M227" s="32">
        <f t="shared" si="39"/>
        <v>0</v>
      </c>
      <c r="N227" s="15"/>
      <c r="O227" s="14"/>
      <c r="R227" s="15">
        <v>0</v>
      </c>
      <c r="S227" s="16">
        <f t="shared" si="37"/>
        <v>0</v>
      </c>
      <c r="T227" s="15">
        <v>1</v>
      </c>
      <c r="U227" s="16">
        <f t="shared" si="38"/>
        <v>0</v>
      </c>
    </row>
    <row r="228" spans="1:21" ht="38.25" customHeight="1" x14ac:dyDescent="0.25">
      <c r="A228" s="1" t="s">
        <v>40</v>
      </c>
      <c r="B228" s="25">
        <v>9</v>
      </c>
      <c r="C228" s="26">
        <v>0</v>
      </c>
      <c r="D228" s="27">
        <v>7040017</v>
      </c>
      <c r="E228" s="26" t="s">
        <v>38</v>
      </c>
      <c r="F228" s="28" t="s">
        <v>464</v>
      </c>
      <c r="G228" s="47" t="s">
        <v>300</v>
      </c>
      <c r="H228" s="53"/>
      <c r="I228" s="29">
        <v>6.1609999999999996</v>
      </c>
      <c r="J228" s="26" t="s">
        <v>57</v>
      </c>
      <c r="K228" s="30">
        <v>0</v>
      </c>
      <c r="L228" s="31"/>
      <c r="M228" s="32">
        <f t="shared" si="39"/>
        <v>0</v>
      </c>
      <c r="N228" s="15">
        <v>8.8000000000000003E-4</v>
      </c>
      <c r="O228" s="14">
        <f>ROUND(I228*N228,3)</f>
        <v>5.0000000000000001E-3</v>
      </c>
      <c r="R228" s="15">
        <v>0</v>
      </c>
      <c r="S228" s="16">
        <f t="shared" si="37"/>
        <v>0</v>
      </c>
      <c r="T228" s="15">
        <v>1</v>
      </c>
      <c r="U228" s="16">
        <f t="shared" si="38"/>
        <v>0</v>
      </c>
    </row>
    <row r="229" spans="1:21" ht="12.75" customHeight="1" x14ac:dyDescent="0.25">
      <c r="A229" s="1" t="s">
        <v>40</v>
      </c>
      <c r="B229" s="25">
        <v>10</v>
      </c>
      <c r="C229" s="26">
        <v>0</v>
      </c>
      <c r="D229" s="27">
        <v>0</v>
      </c>
      <c r="E229" s="26" t="s">
        <v>38</v>
      </c>
      <c r="F229" s="28" t="s">
        <v>171</v>
      </c>
      <c r="G229" s="47" t="s">
        <v>301</v>
      </c>
      <c r="H229" s="53"/>
      <c r="I229" s="29">
        <v>7.085</v>
      </c>
      <c r="J229" s="26" t="s">
        <v>57</v>
      </c>
      <c r="K229" s="30">
        <v>0</v>
      </c>
      <c r="L229" s="31"/>
      <c r="M229" s="32">
        <f t="shared" si="39"/>
        <v>0</v>
      </c>
      <c r="N229" s="15"/>
      <c r="O229" s="14"/>
      <c r="R229" s="15">
        <v>0</v>
      </c>
      <c r="S229" s="16">
        <f t="shared" si="37"/>
        <v>0</v>
      </c>
      <c r="T229" s="15">
        <v>1</v>
      </c>
      <c r="U229" s="16">
        <f t="shared" si="38"/>
        <v>0</v>
      </c>
    </row>
    <row r="230" spans="1:21" ht="3" customHeight="1" x14ac:dyDescent="0.25">
      <c r="B230" s="11"/>
      <c r="C230" s="5"/>
      <c r="D230" s="5"/>
      <c r="E230" s="5"/>
      <c r="F230" s="5"/>
      <c r="G230" s="5"/>
      <c r="H230" s="5"/>
      <c r="I230" s="5"/>
      <c r="J230" s="5"/>
      <c r="K230" s="36"/>
      <c r="L230" s="36"/>
      <c r="M230" s="36"/>
      <c r="N230" s="5"/>
      <c r="O230" s="5"/>
      <c r="P230" s="5"/>
      <c r="Q230" s="5"/>
    </row>
    <row r="231" spans="1:21" ht="15" customHeight="1" x14ac:dyDescent="0.25">
      <c r="B231" s="45" t="s">
        <v>37</v>
      </c>
      <c r="C231" s="46"/>
      <c r="D231" s="46"/>
      <c r="E231" s="46"/>
      <c r="F231" s="17" t="s">
        <v>290</v>
      </c>
      <c r="G231" s="6" t="s">
        <v>291</v>
      </c>
      <c r="K231" s="37"/>
      <c r="L231" s="37"/>
      <c r="M231" s="33">
        <f>ROUND(SUBTOTAL(9,M219:M230),2)</f>
        <v>0</v>
      </c>
      <c r="O231" s="18">
        <f>ROUND(SUBTOTAL(9,O219:O230),3)</f>
        <v>1.2E-2</v>
      </c>
      <c r="Q231" s="18">
        <f>ROUND(SUBTOTAL(9,Q219:Q230),3)</f>
        <v>0</v>
      </c>
      <c r="S231" s="1">
        <f>ROUND(SUBTOTAL(9,S219:S230),2)</f>
        <v>0</v>
      </c>
      <c r="U231" s="1">
        <f>ROUND(SUBTOTAL(9,U219:U230),2)</f>
        <v>0</v>
      </c>
    </row>
    <row r="232" spans="1:21" ht="12.75" customHeight="1" x14ac:dyDescent="0.25"/>
    <row r="233" spans="1:21" ht="15" customHeight="1" x14ac:dyDescent="0.25">
      <c r="A233" s="1" t="s">
        <v>15</v>
      </c>
      <c r="B233" s="41"/>
      <c r="C233" s="41"/>
      <c r="D233" s="41"/>
      <c r="E233" s="41"/>
      <c r="F233" s="13" t="s">
        <v>302</v>
      </c>
      <c r="G233" s="52" t="s">
        <v>303</v>
      </c>
      <c r="H233" s="41"/>
      <c r="I233" s="41"/>
      <c r="J233" s="41"/>
      <c r="K233" s="41"/>
      <c r="L233" s="41"/>
      <c r="M233" s="41"/>
      <c r="N233" s="5"/>
      <c r="O233" s="5"/>
      <c r="P233" s="5"/>
      <c r="Q233" s="5"/>
    </row>
    <row r="234" spans="1:21" ht="3" customHeight="1" x14ac:dyDescent="0.25"/>
    <row r="235" spans="1:21" ht="38.25" customHeight="1" x14ac:dyDescent="0.25">
      <c r="A235" s="1" t="s">
        <v>40</v>
      </c>
      <c r="B235" s="25">
        <v>1</v>
      </c>
      <c r="C235" s="26">
        <v>0</v>
      </c>
      <c r="D235" s="27">
        <v>7070057</v>
      </c>
      <c r="E235" s="26" t="s">
        <v>38</v>
      </c>
      <c r="F235" s="28" t="s">
        <v>465</v>
      </c>
      <c r="G235" s="47" t="s">
        <v>304</v>
      </c>
      <c r="H235" s="48"/>
      <c r="I235" s="29">
        <v>12.323</v>
      </c>
      <c r="J235" s="26" t="s">
        <v>57</v>
      </c>
      <c r="K235" s="30">
        <v>0</v>
      </c>
      <c r="L235" s="31"/>
      <c r="M235" s="32">
        <f>ROUND(I235*K235,2)</f>
        <v>0</v>
      </c>
      <c r="R235" s="15">
        <v>0</v>
      </c>
      <c r="S235" s="16">
        <f>ROUND(M235*R235,2)</f>
        <v>0</v>
      </c>
      <c r="T235" s="15">
        <v>1</v>
      </c>
      <c r="U235" s="16">
        <f>ROUND(M235*T235,2)</f>
        <v>0</v>
      </c>
    </row>
    <row r="236" spans="1:21" ht="12.75" customHeight="1" x14ac:dyDescent="0.25">
      <c r="A236" s="1" t="s">
        <v>40</v>
      </c>
      <c r="B236" s="25">
        <v>2</v>
      </c>
      <c r="C236" s="26">
        <v>0</v>
      </c>
      <c r="D236" s="27">
        <v>0</v>
      </c>
      <c r="E236" s="26" t="s">
        <v>38</v>
      </c>
      <c r="F236" s="28" t="s">
        <v>171</v>
      </c>
      <c r="G236" s="47" t="s">
        <v>305</v>
      </c>
      <c r="H236" s="53"/>
      <c r="I236" s="29">
        <v>6.2839999999999998</v>
      </c>
      <c r="J236" s="26" t="s">
        <v>57</v>
      </c>
      <c r="K236" s="30">
        <v>0</v>
      </c>
      <c r="L236" s="31"/>
      <c r="M236" s="32">
        <f t="shared" ref="M236:M238" si="40">ROUND(I236*K236,2)</f>
        <v>0</v>
      </c>
      <c r="R236" s="15">
        <v>0</v>
      </c>
      <c r="S236" s="16">
        <f>ROUND(M236*R236,2)</f>
        <v>0</v>
      </c>
      <c r="T236" s="15">
        <v>1</v>
      </c>
      <c r="U236" s="16">
        <f>ROUND(M236*T236,2)</f>
        <v>0</v>
      </c>
    </row>
    <row r="237" spans="1:21" ht="12.75" customHeight="1" x14ac:dyDescent="0.25">
      <c r="A237" s="1" t="s">
        <v>40</v>
      </c>
      <c r="B237" s="25">
        <v>3</v>
      </c>
      <c r="C237" s="26">
        <v>0</v>
      </c>
      <c r="D237" s="27">
        <v>0</v>
      </c>
      <c r="E237" s="26" t="s">
        <v>38</v>
      </c>
      <c r="F237" s="28" t="s">
        <v>171</v>
      </c>
      <c r="G237" s="47" t="s">
        <v>306</v>
      </c>
      <c r="H237" s="53"/>
      <c r="I237" s="29">
        <v>0.72899999999999998</v>
      </c>
      <c r="J237" s="26" t="s">
        <v>39</v>
      </c>
      <c r="K237" s="30">
        <v>0</v>
      </c>
      <c r="L237" s="31"/>
      <c r="M237" s="32">
        <f t="shared" si="40"/>
        <v>0</v>
      </c>
      <c r="R237" s="15">
        <v>0</v>
      </c>
      <c r="S237" s="16">
        <f>ROUND(M237*R237,2)</f>
        <v>0</v>
      </c>
      <c r="T237" s="15">
        <v>1</v>
      </c>
      <c r="U237" s="16">
        <f>ROUND(M237*T237,2)</f>
        <v>0</v>
      </c>
    </row>
    <row r="238" spans="1:21" ht="38.25" customHeight="1" x14ac:dyDescent="0.25">
      <c r="A238" s="1" t="s">
        <v>40</v>
      </c>
      <c r="B238" s="25">
        <v>4</v>
      </c>
      <c r="C238" s="26">
        <v>0</v>
      </c>
      <c r="D238" s="27">
        <v>7070070</v>
      </c>
      <c r="E238" s="26" t="s">
        <v>38</v>
      </c>
      <c r="F238" s="28" t="s">
        <v>466</v>
      </c>
      <c r="G238" s="47" t="s">
        <v>307</v>
      </c>
      <c r="H238" s="53"/>
      <c r="I238" s="29">
        <v>6.1609999999999996</v>
      </c>
      <c r="J238" s="26" t="s">
        <v>57</v>
      </c>
      <c r="K238" s="30">
        <v>0</v>
      </c>
      <c r="L238" s="31"/>
      <c r="M238" s="32">
        <f t="shared" si="40"/>
        <v>0</v>
      </c>
      <c r="N238" s="15">
        <v>1.3999999999999999E-4</v>
      </c>
      <c r="O238" s="14">
        <f>ROUND(I238*N238,3)</f>
        <v>1E-3</v>
      </c>
      <c r="R238" s="15">
        <v>0</v>
      </c>
      <c r="S238" s="16">
        <f>ROUND(M238*R238,2)</f>
        <v>0</v>
      </c>
      <c r="T238" s="15">
        <v>1</v>
      </c>
      <c r="U238" s="16">
        <f>ROUND(M238*T238,2)</f>
        <v>0</v>
      </c>
    </row>
    <row r="239" spans="1:21" ht="3" customHeight="1" x14ac:dyDescent="0.25">
      <c r="B239" s="11"/>
      <c r="C239" s="5"/>
      <c r="D239" s="5"/>
      <c r="E239" s="5"/>
      <c r="F239" s="5"/>
      <c r="G239" s="5"/>
      <c r="H239" s="5"/>
      <c r="I239" s="5"/>
      <c r="J239" s="5"/>
      <c r="K239" s="36"/>
      <c r="L239" s="36"/>
      <c r="M239" s="36"/>
      <c r="N239" s="5"/>
      <c r="O239" s="5"/>
      <c r="P239" s="5"/>
      <c r="Q239" s="5"/>
    </row>
    <row r="240" spans="1:21" ht="15" customHeight="1" x14ac:dyDescent="0.25">
      <c r="B240" s="45" t="s">
        <v>37</v>
      </c>
      <c r="C240" s="46"/>
      <c r="D240" s="46"/>
      <c r="E240" s="46"/>
      <c r="F240" s="17" t="s">
        <v>302</v>
      </c>
      <c r="G240" s="6" t="s">
        <v>303</v>
      </c>
      <c r="K240" s="37"/>
      <c r="L240" s="37"/>
      <c r="M240" s="33">
        <f>ROUND(SUBTOTAL(9,M234:M239),2)</f>
        <v>0</v>
      </c>
      <c r="O240" s="18">
        <f>ROUND(SUBTOTAL(9,O234:O239),3)</f>
        <v>1E-3</v>
      </c>
      <c r="Q240" s="18">
        <f>ROUND(SUBTOTAL(9,Q234:Q239),3)</f>
        <v>0</v>
      </c>
      <c r="S240" s="1">
        <f>ROUND(SUBTOTAL(9,S234:S239),2)</f>
        <v>0</v>
      </c>
      <c r="U240" s="1">
        <f>ROUND(SUBTOTAL(9,U234:U239),2)</f>
        <v>0</v>
      </c>
    </row>
    <row r="241" spans="1:21" ht="12.75" customHeight="1" x14ac:dyDescent="0.25"/>
    <row r="242" spans="1:21" ht="15" customHeight="1" x14ac:dyDescent="0.25">
      <c r="A242" s="1" t="s">
        <v>15</v>
      </c>
      <c r="B242" s="41"/>
      <c r="C242" s="41"/>
      <c r="D242" s="41"/>
      <c r="E242" s="41"/>
      <c r="F242" s="13" t="s">
        <v>308</v>
      </c>
      <c r="G242" s="52" t="s">
        <v>309</v>
      </c>
      <c r="H242" s="41"/>
      <c r="I242" s="41"/>
      <c r="J242" s="41"/>
      <c r="K242" s="41"/>
      <c r="L242" s="41"/>
      <c r="M242" s="41"/>
      <c r="N242" s="5"/>
      <c r="O242" s="5"/>
      <c r="P242" s="5"/>
      <c r="Q242" s="5"/>
    </row>
    <row r="243" spans="1:21" ht="3" customHeight="1" x14ac:dyDescent="0.25"/>
    <row r="244" spans="1:21" ht="12.75" customHeight="1" x14ac:dyDescent="0.25">
      <c r="A244" s="1" t="s">
        <v>40</v>
      </c>
      <c r="B244" s="25">
        <v>1</v>
      </c>
      <c r="C244" s="26">
        <v>0</v>
      </c>
      <c r="D244" s="27">
        <v>0</v>
      </c>
      <c r="E244" s="26" t="s">
        <v>38</v>
      </c>
      <c r="F244" s="34" t="s">
        <v>171</v>
      </c>
      <c r="G244" s="47" t="s">
        <v>310</v>
      </c>
      <c r="H244" s="48"/>
      <c r="I244" s="29">
        <v>1</v>
      </c>
      <c r="J244" s="26" t="s">
        <v>148</v>
      </c>
      <c r="K244" s="30">
        <v>0</v>
      </c>
      <c r="L244" s="31"/>
      <c r="M244" s="32">
        <f>ROUND(I244*K244,2)</f>
        <v>0</v>
      </c>
      <c r="R244" s="15">
        <v>0</v>
      </c>
      <c r="S244" s="16">
        <f>ROUND(M244*R244,2)</f>
        <v>0</v>
      </c>
      <c r="T244" s="15">
        <v>1</v>
      </c>
      <c r="U244" s="16">
        <f>ROUND(M244*T244,2)</f>
        <v>0</v>
      </c>
    </row>
    <row r="245" spans="1:21" ht="3" customHeight="1" x14ac:dyDescent="0.25">
      <c r="B245" s="11"/>
      <c r="C245" s="5"/>
      <c r="D245" s="5"/>
      <c r="E245" s="5"/>
      <c r="F245" s="5"/>
      <c r="G245" s="5"/>
      <c r="H245" s="5"/>
      <c r="I245" s="5"/>
      <c r="J245" s="5"/>
      <c r="K245" s="36"/>
      <c r="L245" s="36"/>
      <c r="M245" s="36"/>
      <c r="N245" s="5"/>
      <c r="O245" s="5"/>
      <c r="P245" s="5"/>
      <c r="Q245" s="5"/>
    </row>
    <row r="246" spans="1:21" ht="15" customHeight="1" x14ac:dyDescent="0.25">
      <c r="B246" s="45" t="s">
        <v>37</v>
      </c>
      <c r="C246" s="46"/>
      <c r="D246" s="46"/>
      <c r="E246" s="46"/>
      <c r="F246" s="17" t="s">
        <v>308</v>
      </c>
      <c r="G246" s="6" t="s">
        <v>309</v>
      </c>
      <c r="K246" s="37"/>
      <c r="L246" s="37"/>
      <c r="M246" s="33">
        <f>ROUND(SUBTOTAL(9,M243:M245),2)</f>
        <v>0</v>
      </c>
      <c r="O246" s="18">
        <f>ROUND(SUBTOTAL(9,O243:O245),3)</f>
        <v>0</v>
      </c>
      <c r="Q246" s="18">
        <f>ROUND(SUBTOTAL(9,Q243:Q245),3)</f>
        <v>0</v>
      </c>
      <c r="S246" s="1">
        <f>ROUND(SUBTOTAL(9,S243:S245),2)</f>
        <v>0</v>
      </c>
      <c r="U246" s="1">
        <f>ROUND(SUBTOTAL(9,U243:U245),2)</f>
        <v>0</v>
      </c>
    </row>
    <row r="247" spans="1:21" ht="12.75" customHeight="1" x14ac:dyDescent="0.25"/>
    <row r="248" spans="1:21" ht="15" customHeight="1" x14ac:dyDescent="0.25">
      <c r="A248" s="1" t="s">
        <v>15</v>
      </c>
      <c r="B248" s="41"/>
      <c r="C248" s="41"/>
      <c r="D248" s="41"/>
      <c r="E248" s="41"/>
      <c r="F248" s="13" t="s">
        <v>311</v>
      </c>
      <c r="G248" s="52" t="s">
        <v>312</v>
      </c>
      <c r="H248" s="41"/>
      <c r="I248" s="41"/>
      <c r="J248" s="41"/>
      <c r="K248" s="41"/>
      <c r="L248" s="41"/>
      <c r="M248" s="41"/>
      <c r="N248" s="5"/>
      <c r="O248" s="5"/>
      <c r="P248" s="5"/>
      <c r="Q248" s="5"/>
    </row>
    <row r="249" spans="1:21" ht="3" customHeight="1" x14ac:dyDescent="0.25"/>
    <row r="250" spans="1:21" ht="12.75" customHeight="1" x14ac:dyDescent="0.25">
      <c r="A250" s="1" t="s">
        <v>40</v>
      </c>
      <c r="B250" s="25">
        <v>1</v>
      </c>
      <c r="C250" s="26">
        <v>0</v>
      </c>
      <c r="D250" s="27">
        <v>0</v>
      </c>
      <c r="E250" s="26" t="s">
        <v>38</v>
      </c>
      <c r="F250" s="34" t="s">
        <v>171</v>
      </c>
      <c r="G250" s="47" t="s">
        <v>313</v>
      </c>
      <c r="H250" s="48"/>
      <c r="I250" s="29">
        <v>1</v>
      </c>
      <c r="J250" s="26" t="s">
        <v>148</v>
      </c>
      <c r="K250" s="30">
        <v>0</v>
      </c>
      <c r="L250" s="31"/>
      <c r="M250" s="32">
        <f>ROUND(I250*K250,2)</f>
        <v>0</v>
      </c>
      <c r="R250" s="15">
        <v>0</v>
      </c>
      <c r="S250" s="16">
        <f>ROUND(M250*R250,2)</f>
        <v>0</v>
      </c>
      <c r="T250" s="15">
        <v>1</v>
      </c>
      <c r="U250" s="16">
        <f>ROUND(M250*T250,2)</f>
        <v>0</v>
      </c>
    </row>
    <row r="251" spans="1:21" ht="3" customHeight="1" x14ac:dyDescent="0.25">
      <c r="B251" s="11"/>
      <c r="C251" s="5"/>
      <c r="D251" s="5"/>
      <c r="E251" s="5"/>
      <c r="F251" s="5"/>
      <c r="G251" s="5"/>
      <c r="H251" s="5"/>
      <c r="I251" s="5"/>
      <c r="J251" s="5"/>
      <c r="K251" s="36"/>
      <c r="L251" s="36"/>
      <c r="M251" s="36"/>
      <c r="N251" s="5"/>
      <c r="O251" s="5"/>
      <c r="P251" s="5"/>
      <c r="Q251" s="5"/>
    </row>
    <row r="252" spans="1:21" ht="15" customHeight="1" x14ac:dyDescent="0.25">
      <c r="B252" s="45" t="s">
        <v>37</v>
      </c>
      <c r="C252" s="46"/>
      <c r="D252" s="46"/>
      <c r="E252" s="46"/>
      <c r="F252" s="17" t="s">
        <v>311</v>
      </c>
      <c r="G252" s="6" t="s">
        <v>312</v>
      </c>
      <c r="K252" s="37"/>
      <c r="L252" s="37"/>
      <c r="M252" s="33">
        <f>ROUND(SUBTOTAL(9,M249:M251),2)</f>
        <v>0</v>
      </c>
      <c r="O252" s="18">
        <f>ROUND(SUBTOTAL(9,O249:O251),3)</f>
        <v>0</v>
      </c>
      <c r="Q252" s="18">
        <f>ROUND(SUBTOTAL(9,Q249:Q251),3)</f>
        <v>0</v>
      </c>
      <c r="S252" s="1">
        <f>ROUND(SUBTOTAL(9,S249:S251),2)</f>
        <v>0</v>
      </c>
      <c r="U252" s="1">
        <f>ROUND(SUBTOTAL(9,U249:U251),2)</f>
        <v>0</v>
      </c>
    </row>
    <row r="253" spans="1:21" ht="12.75" customHeight="1" x14ac:dyDescent="0.25"/>
    <row r="254" spans="1:21" ht="15" customHeight="1" x14ac:dyDescent="0.25">
      <c r="A254" s="1" t="s">
        <v>15</v>
      </c>
      <c r="B254" s="41"/>
      <c r="C254" s="41"/>
      <c r="D254" s="41"/>
      <c r="E254" s="41"/>
      <c r="F254" s="13" t="s">
        <v>314</v>
      </c>
      <c r="G254" s="52" t="s">
        <v>315</v>
      </c>
      <c r="H254" s="41"/>
      <c r="I254" s="41"/>
      <c r="J254" s="41"/>
      <c r="K254" s="41"/>
      <c r="L254" s="41"/>
      <c r="M254" s="41"/>
      <c r="N254" s="5"/>
      <c r="O254" s="5"/>
      <c r="P254" s="5"/>
      <c r="Q254" s="5"/>
    </row>
    <row r="255" spans="1:21" ht="3" customHeight="1" x14ac:dyDescent="0.25"/>
    <row r="256" spans="1:21" ht="12.75" customHeight="1" x14ac:dyDescent="0.25">
      <c r="A256" s="1" t="s">
        <v>40</v>
      </c>
      <c r="B256" s="25">
        <v>1</v>
      </c>
      <c r="C256" s="26">
        <v>0</v>
      </c>
      <c r="D256" s="27">
        <v>7280701</v>
      </c>
      <c r="E256" s="26" t="s">
        <v>38</v>
      </c>
      <c r="F256" s="34" t="s">
        <v>316</v>
      </c>
      <c r="G256" s="47" t="s">
        <v>317</v>
      </c>
      <c r="H256" s="48"/>
      <c r="I256" s="29">
        <v>30</v>
      </c>
      <c r="J256" s="26" t="s">
        <v>155</v>
      </c>
      <c r="K256" s="30">
        <v>0</v>
      </c>
      <c r="L256" s="31"/>
      <c r="M256" s="32">
        <f>ROUND(I256*K256,2)</f>
        <v>0</v>
      </c>
      <c r="N256" s="15">
        <v>1.7000000000000001E-4</v>
      </c>
      <c r="O256" s="14">
        <f>ROUND(I256*N256,3)</f>
        <v>5.0000000000000001E-3</v>
      </c>
      <c r="P256" s="15">
        <v>1.0999999999999999E-2</v>
      </c>
      <c r="Q256" s="14">
        <f>ROUND(I256*P256,3)</f>
        <v>0.33</v>
      </c>
      <c r="R256" s="15">
        <v>0</v>
      </c>
      <c r="S256" s="16">
        <f>ROUND(M256*R256,2)</f>
        <v>0</v>
      </c>
      <c r="T256" s="15">
        <v>1</v>
      </c>
      <c r="U256" s="16">
        <f>ROUND(M256*T256,2)</f>
        <v>0</v>
      </c>
    </row>
    <row r="257" spans="1:21" ht="25.5" customHeight="1" x14ac:dyDescent="0.25">
      <c r="A257" s="1" t="s">
        <v>40</v>
      </c>
      <c r="B257" s="25">
        <v>2</v>
      </c>
      <c r="C257" s="26">
        <v>0</v>
      </c>
      <c r="D257" s="27">
        <v>7280047</v>
      </c>
      <c r="E257" s="26" t="s">
        <v>38</v>
      </c>
      <c r="F257" s="34" t="s">
        <v>318</v>
      </c>
      <c r="G257" s="47" t="s">
        <v>319</v>
      </c>
      <c r="H257" s="53"/>
      <c r="I257" s="29">
        <v>30</v>
      </c>
      <c r="J257" s="26" t="s">
        <v>155</v>
      </c>
      <c r="K257" s="30">
        <v>0</v>
      </c>
      <c r="L257" s="31"/>
      <c r="M257" s="32">
        <f t="shared" ref="M257:M259" si="41">ROUND(I257*K257,2)</f>
        <v>0</v>
      </c>
      <c r="N257" s="15">
        <v>1.7000000000000001E-4</v>
      </c>
      <c r="O257" s="14">
        <f>ROUND(I257*N257,3)</f>
        <v>5.0000000000000001E-3</v>
      </c>
      <c r="P257" s="15"/>
      <c r="Q257" s="14"/>
      <c r="R257" s="15">
        <v>0</v>
      </c>
      <c r="S257" s="16">
        <f>ROUND(M257*R257,2)</f>
        <v>0</v>
      </c>
      <c r="T257" s="15">
        <v>1</v>
      </c>
      <c r="U257" s="16">
        <f>ROUND(M257*T257,2)</f>
        <v>0</v>
      </c>
    </row>
    <row r="258" spans="1:21" ht="12.75" customHeight="1" x14ac:dyDescent="0.25">
      <c r="A258" s="1" t="s">
        <v>40</v>
      </c>
      <c r="B258" s="25">
        <v>3</v>
      </c>
      <c r="C258" s="26">
        <v>0</v>
      </c>
      <c r="D258" s="27">
        <v>7280073</v>
      </c>
      <c r="E258" s="26" t="s">
        <v>38</v>
      </c>
      <c r="F258" s="34" t="s">
        <v>320</v>
      </c>
      <c r="G258" s="47" t="s">
        <v>321</v>
      </c>
      <c r="H258" s="53"/>
      <c r="I258" s="29">
        <v>0.57599999999999996</v>
      </c>
      <c r="J258" s="26" t="s">
        <v>39</v>
      </c>
      <c r="K258" s="30">
        <v>0</v>
      </c>
      <c r="L258" s="31"/>
      <c r="M258" s="32">
        <f t="shared" si="41"/>
        <v>0</v>
      </c>
      <c r="N258" s="15">
        <v>1.2659999999999999E-2</v>
      </c>
      <c r="O258" s="14">
        <f>ROUND(I258*N258,3)</f>
        <v>7.0000000000000001E-3</v>
      </c>
      <c r="P258" s="15"/>
      <c r="Q258" s="14"/>
      <c r="R258" s="15">
        <v>0</v>
      </c>
      <c r="S258" s="16">
        <f>ROUND(M258*R258,2)</f>
        <v>0</v>
      </c>
      <c r="T258" s="15">
        <v>1</v>
      </c>
      <c r="U258" s="16">
        <f>ROUND(M258*T258,2)</f>
        <v>0</v>
      </c>
    </row>
    <row r="259" spans="1:21" ht="12.75" customHeight="1" x14ac:dyDescent="0.25">
      <c r="A259" s="1" t="s">
        <v>40</v>
      </c>
      <c r="B259" s="25">
        <v>4</v>
      </c>
      <c r="C259" s="26">
        <v>0</v>
      </c>
      <c r="D259" s="27">
        <v>0</v>
      </c>
      <c r="E259" s="26" t="s">
        <v>38</v>
      </c>
      <c r="F259" s="34" t="s">
        <v>171</v>
      </c>
      <c r="G259" s="47" t="s">
        <v>322</v>
      </c>
      <c r="H259" s="53"/>
      <c r="I259" s="29">
        <v>0.63400000000000001</v>
      </c>
      <c r="J259" s="26" t="s">
        <v>39</v>
      </c>
      <c r="K259" s="30">
        <v>0</v>
      </c>
      <c r="L259" s="31"/>
      <c r="M259" s="32">
        <f t="shared" si="41"/>
        <v>0</v>
      </c>
      <c r="N259" s="15"/>
      <c r="O259" s="14"/>
      <c r="P259" s="15"/>
      <c r="Q259" s="14"/>
      <c r="R259" s="15">
        <v>0</v>
      </c>
      <c r="S259" s="16">
        <f>ROUND(M259*R259,2)</f>
        <v>0</v>
      </c>
      <c r="T259" s="15">
        <v>1</v>
      </c>
      <c r="U259" s="16">
        <f>ROUND(M259*T259,2)</f>
        <v>0</v>
      </c>
    </row>
    <row r="260" spans="1:21" ht="3" customHeight="1" x14ac:dyDescent="0.25">
      <c r="B260" s="11"/>
      <c r="C260" s="5"/>
      <c r="D260" s="5"/>
      <c r="E260" s="5"/>
      <c r="F260" s="5"/>
      <c r="G260" s="5"/>
      <c r="H260" s="5"/>
      <c r="I260" s="5"/>
      <c r="J260" s="5"/>
      <c r="K260" s="36"/>
      <c r="L260" s="36"/>
      <c r="M260" s="36"/>
      <c r="N260" s="5"/>
      <c r="O260" s="5"/>
      <c r="P260" s="5"/>
      <c r="Q260" s="5"/>
    </row>
    <row r="261" spans="1:21" ht="15" customHeight="1" x14ac:dyDescent="0.25">
      <c r="B261" s="45" t="s">
        <v>37</v>
      </c>
      <c r="C261" s="46"/>
      <c r="D261" s="46"/>
      <c r="E261" s="46"/>
      <c r="F261" s="17" t="s">
        <v>314</v>
      </c>
      <c r="G261" s="6" t="s">
        <v>315</v>
      </c>
      <c r="K261" s="37"/>
      <c r="L261" s="37"/>
      <c r="M261" s="33">
        <f>ROUND(SUBTOTAL(9,M255:M260),2)</f>
        <v>0</v>
      </c>
      <c r="O261" s="18">
        <f>ROUND(SUBTOTAL(9,O255:O260),3)</f>
        <v>1.7000000000000001E-2</v>
      </c>
      <c r="Q261" s="18">
        <f>ROUND(SUBTOTAL(9,Q255:Q260),3)</f>
        <v>0.33</v>
      </c>
      <c r="S261" s="1">
        <f>ROUND(SUBTOTAL(9,S255:S260),2)</f>
        <v>0</v>
      </c>
      <c r="U261" s="1">
        <f>ROUND(SUBTOTAL(9,U255:U260),2)</f>
        <v>0</v>
      </c>
    </row>
    <row r="262" spans="1:21" ht="12.75" customHeight="1" x14ac:dyDescent="0.25"/>
    <row r="263" spans="1:21" ht="15" customHeight="1" x14ac:dyDescent="0.25">
      <c r="A263" s="1" t="s">
        <v>15</v>
      </c>
      <c r="B263" s="41"/>
      <c r="C263" s="41"/>
      <c r="D263" s="41"/>
      <c r="E263" s="41"/>
      <c r="F263" s="13" t="s">
        <v>323</v>
      </c>
      <c r="G263" s="52" t="s">
        <v>324</v>
      </c>
      <c r="H263" s="41"/>
      <c r="I263" s="41"/>
      <c r="J263" s="41"/>
      <c r="K263" s="41"/>
      <c r="L263" s="41"/>
      <c r="M263" s="41"/>
      <c r="N263" s="5"/>
      <c r="O263" s="5"/>
      <c r="P263" s="5"/>
      <c r="Q263" s="5"/>
    </row>
    <row r="264" spans="1:21" ht="3" customHeight="1" x14ac:dyDescent="0.25"/>
    <row r="265" spans="1:21" ht="12.75" customHeight="1" x14ac:dyDescent="0.25">
      <c r="A265" s="1" t="s">
        <v>40</v>
      </c>
      <c r="B265" s="25">
        <v>1</v>
      </c>
      <c r="C265" s="26">
        <v>0</v>
      </c>
      <c r="D265" s="27">
        <v>7343257</v>
      </c>
      <c r="E265" s="26" t="s">
        <v>38</v>
      </c>
      <c r="F265" s="34" t="s">
        <v>325</v>
      </c>
      <c r="G265" s="47" t="s">
        <v>326</v>
      </c>
      <c r="H265" s="48"/>
      <c r="I265" s="29">
        <v>6.5279999999999996</v>
      </c>
      <c r="J265" s="26" t="s">
        <v>155</v>
      </c>
      <c r="K265" s="30">
        <v>0</v>
      </c>
      <c r="L265" s="31"/>
      <c r="M265" s="32">
        <f>ROUND(I265*K265,2)</f>
        <v>0</v>
      </c>
      <c r="P265" s="15">
        <v>1.3500000000000001E-3</v>
      </c>
      <c r="Q265" s="14">
        <f>ROUND(I265*P265,3)</f>
        <v>8.9999999999999993E-3</v>
      </c>
      <c r="R265" s="15">
        <v>0</v>
      </c>
      <c r="S265" s="16">
        <f t="shared" ref="S265:S278" si="42">ROUND(M265*R265,2)</f>
        <v>0</v>
      </c>
      <c r="T265" s="15">
        <v>1</v>
      </c>
      <c r="U265" s="16">
        <f t="shared" ref="U265:U278" si="43">ROUND(M265*T265,2)</f>
        <v>0</v>
      </c>
    </row>
    <row r="266" spans="1:21" ht="12.75" customHeight="1" x14ac:dyDescent="0.25">
      <c r="A266" s="1" t="s">
        <v>40</v>
      </c>
      <c r="B266" s="25">
        <v>2</v>
      </c>
      <c r="C266" s="26">
        <v>0</v>
      </c>
      <c r="D266" s="27">
        <v>7343265</v>
      </c>
      <c r="E266" s="26" t="s">
        <v>38</v>
      </c>
      <c r="F266" s="34" t="s">
        <v>327</v>
      </c>
      <c r="G266" s="47" t="s">
        <v>328</v>
      </c>
      <c r="H266" s="53"/>
      <c r="I266" s="29">
        <v>4.5</v>
      </c>
      <c r="J266" s="26" t="s">
        <v>155</v>
      </c>
      <c r="K266" s="30">
        <v>0</v>
      </c>
      <c r="L266" s="31"/>
      <c r="M266" s="32">
        <f t="shared" ref="M266:M278" si="44">ROUND(I266*K266,2)</f>
        <v>0</v>
      </c>
      <c r="P266" s="15">
        <v>2.3E-3</v>
      </c>
      <c r="Q266" s="14">
        <f>ROUND(I266*P266,3)</f>
        <v>0.01</v>
      </c>
      <c r="R266" s="15">
        <v>0</v>
      </c>
      <c r="S266" s="16">
        <f t="shared" si="42"/>
        <v>0</v>
      </c>
      <c r="T266" s="15">
        <v>1</v>
      </c>
      <c r="U266" s="16">
        <f t="shared" si="43"/>
        <v>0</v>
      </c>
    </row>
    <row r="267" spans="1:21" ht="12.75" customHeight="1" x14ac:dyDescent="0.25">
      <c r="A267" s="1" t="s">
        <v>40</v>
      </c>
      <c r="B267" s="25">
        <v>3</v>
      </c>
      <c r="C267" s="26">
        <v>0</v>
      </c>
      <c r="D267" s="27">
        <v>7343283</v>
      </c>
      <c r="E267" s="26" t="s">
        <v>38</v>
      </c>
      <c r="F267" s="34" t="s">
        <v>329</v>
      </c>
      <c r="G267" s="47" t="s">
        <v>330</v>
      </c>
      <c r="H267" s="53"/>
      <c r="I267" s="29">
        <v>14.64</v>
      </c>
      <c r="J267" s="26" t="s">
        <v>155</v>
      </c>
      <c r="K267" s="30">
        <v>0</v>
      </c>
      <c r="L267" s="31"/>
      <c r="M267" s="32">
        <f t="shared" si="44"/>
        <v>0</v>
      </c>
      <c r="P267" s="15">
        <v>3.5599999999999998E-3</v>
      </c>
      <c r="Q267" s="14">
        <f>ROUND(I267*P267,3)</f>
        <v>5.1999999999999998E-2</v>
      </c>
      <c r="R267" s="15">
        <v>0</v>
      </c>
      <c r="S267" s="16">
        <f t="shared" si="42"/>
        <v>0</v>
      </c>
      <c r="T267" s="15">
        <v>1</v>
      </c>
      <c r="U267" s="16">
        <f t="shared" si="43"/>
        <v>0</v>
      </c>
    </row>
    <row r="268" spans="1:21" ht="12.75" customHeight="1" x14ac:dyDescent="0.25">
      <c r="A268" s="1" t="s">
        <v>40</v>
      </c>
      <c r="B268" s="25">
        <v>4</v>
      </c>
      <c r="C268" s="26">
        <v>0</v>
      </c>
      <c r="D268" s="27">
        <v>7340101</v>
      </c>
      <c r="E268" s="26" t="s">
        <v>38</v>
      </c>
      <c r="F268" s="34" t="s">
        <v>331</v>
      </c>
      <c r="G268" s="47" t="s">
        <v>332</v>
      </c>
      <c r="H268" s="53"/>
      <c r="I268" s="29">
        <v>0.32</v>
      </c>
      <c r="J268" s="26" t="s">
        <v>155</v>
      </c>
      <c r="K268" s="30">
        <v>0</v>
      </c>
      <c r="L268" s="31"/>
      <c r="M268" s="32">
        <f t="shared" si="44"/>
        <v>0</v>
      </c>
      <c r="N268" s="15">
        <v>2.2300000000000002E-3</v>
      </c>
      <c r="O268" s="14">
        <f t="shared" ref="O268:O277" si="45">ROUND(I268*N268,3)</f>
        <v>1E-3</v>
      </c>
      <c r="P268" s="15"/>
      <c r="Q268" s="14"/>
      <c r="R268" s="15">
        <v>0</v>
      </c>
      <c r="S268" s="16">
        <f t="shared" si="42"/>
        <v>0</v>
      </c>
      <c r="T268" s="15">
        <v>1</v>
      </c>
      <c r="U268" s="16">
        <f t="shared" si="43"/>
        <v>0</v>
      </c>
    </row>
    <row r="269" spans="1:21" ht="12.75" customHeight="1" x14ac:dyDescent="0.25">
      <c r="A269" s="1" t="s">
        <v>40</v>
      </c>
      <c r="B269" s="25">
        <v>5</v>
      </c>
      <c r="C269" s="26">
        <v>0</v>
      </c>
      <c r="D269" s="27">
        <v>7340103</v>
      </c>
      <c r="E269" s="26" t="s">
        <v>38</v>
      </c>
      <c r="F269" s="34" t="s">
        <v>333</v>
      </c>
      <c r="G269" s="47" t="s">
        <v>334</v>
      </c>
      <c r="H269" s="53"/>
      <c r="I269" s="29">
        <v>2.3250000000000002</v>
      </c>
      <c r="J269" s="26" t="s">
        <v>155</v>
      </c>
      <c r="K269" s="30">
        <v>0</v>
      </c>
      <c r="L269" s="31"/>
      <c r="M269" s="32">
        <f t="shared" si="44"/>
        <v>0</v>
      </c>
      <c r="N269" s="15">
        <v>3.64E-3</v>
      </c>
      <c r="O269" s="14">
        <f t="shared" si="45"/>
        <v>8.0000000000000002E-3</v>
      </c>
      <c r="P269" s="15"/>
      <c r="Q269" s="14"/>
      <c r="R269" s="15">
        <v>0</v>
      </c>
      <c r="S269" s="16">
        <f t="shared" si="42"/>
        <v>0</v>
      </c>
      <c r="T269" s="15">
        <v>1</v>
      </c>
      <c r="U269" s="16">
        <f t="shared" si="43"/>
        <v>0</v>
      </c>
    </row>
    <row r="270" spans="1:21" ht="12.75" customHeight="1" x14ac:dyDescent="0.25">
      <c r="A270" s="1" t="s">
        <v>40</v>
      </c>
      <c r="B270" s="25">
        <v>6</v>
      </c>
      <c r="C270" s="26">
        <v>0</v>
      </c>
      <c r="D270" s="27">
        <v>7340251</v>
      </c>
      <c r="E270" s="26" t="s">
        <v>38</v>
      </c>
      <c r="F270" s="34" t="s">
        <v>335</v>
      </c>
      <c r="G270" s="47" t="s">
        <v>336</v>
      </c>
      <c r="H270" s="53"/>
      <c r="I270" s="29">
        <v>2.5</v>
      </c>
      <c r="J270" s="26" t="s">
        <v>155</v>
      </c>
      <c r="K270" s="30">
        <v>0</v>
      </c>
      <c r="L270" s="31"/>
      <c r="M270" s="32">
        <f t="shared" si="44"/>
        <v>0</v>
      </c>
      <c r="N270" s="15">
        <v>3.0799999999999998E-3</v>
      </c>
      <c r="O270" s="14">
        <f t="shared" si="45"/>
        <v>8.0000000000000002E-3</v>
      </c>
      <c r="P270" s="15"/>
      <c r="Q270" s="14"/>
      <c r="R270" s="15">
        <v>0</v>
      </c>
      <c r="S270" s="16">
        <f t="shared" si="42"/>
        <v>0</v>
      </c>
      <c r="T270" s="15">
        <v>1</v>
      </c>
      <c r="U270" s="16">
        <f t="shared" si="43"/>
        <v>0</v>
      </c>
    </row>
    <row r="271" spans="1:21" ht="12.75" customHeight="1" x14ac:dyDescent="0.25">
      <c r="A271" s="1" t="s">
        <v>40</v>
      </c>
      <c r="B271" s="25">
        <v>7</v>
      </c>
      <c r="C271" s="26">
        <v>0</v>
      </c>
      <c r="D271" s="27">
        <v>7340432</v>
      </c>
      <c r="E271" s="26" t="s">
        <v>38</v>
      </c>
      <c r="F271" s="34" t="s">
        <v>337</v>
      </c>
      <c r="G271" s="47" t="s">
        <v>338</v>
      </c>
      <c r="H271" s="53"/>
      <c r="I271" s="29">
        <v>4.5</v>
      </c>
      <c r="J271" s="26" t="s">
        <v>155</v>
      </c>
      <c r="K271" s="30">
        <v>0</v>
      </c>
      <c r="L271" s="31"/>
      <c r="M271" s="32">
        <f t="shared" si="44"/>
        <v>0</v>
      </c>
      <c r="N271" s="15">
        <v>1.8600000000000001E-3</v>
      </c>
      <c r="O271" s="14">
        <f t="shared" si="45"/>
        <v>8.0000000000000002E-3</v>
      </c>
      <c r="P271" s="15"/>
      <c r="Q271" s="14"/>
      <c r="R271" s="15">
        <v>0</v>
      </c>
      <c r="S271" s="16">
        <f t="shared" si="42"/>
        <v>0</v>
      </c>
      <c r="T271" s="15">
        <v>1</v>
      </c>
      <c r="U271" s="16">
        <f t="shared" si="43"/>
        <v>0</v>
      </c>
    </row>
    <row r="272" spans="1:21" ht="12.75" customHeight="1" x14ac:dyDescent="0.25">
      <c r="A272" s="1" t="s">
        <v>40</v>
      </c>
      <c r="B272" s="25">
        <v>8</v>
      </c>
      <c r="C272" s="26">
        <v>0</v>
      </c>
      <c r="D272" s="27">
        <v>7340433</v>
      </c>
      <c r="E272" s="26" t="s">
        <v>38</v>
      </c>
      <c r="F272" s="34" t="s">
        <v>339</v>
      </c>
      <c r="G272" s="47" t="s">
        <v>340</v>
      </c>
      <c r="H272" s="53"/>
      <c r="I272" s="29">
        <v>2.97</v>
      </c>
      <c r="J272" s="26" t="s">
        <v>155</v>
      </c>
      <c r="K272" s="30">
        <v>0</v>
      </c>
      <c r="L272" s="31"/>
      <c r="M272" s="32">
        <f t="shared" si="44"/>
        <v>0</v>
      </c>
      <c r="N272" s="15">
        <v>2.2599999999999999E-3</v>
      </c>
      <c r="O272" s="14">
        <f t="shared" si="45"/>
        <v>7.0000000000000001E-3</v>
      </c>
      <c r="P272" s="15"/>
      <c r="Q272" s="14"/>
      <c r="R272" s="15">
        <v>0</v>
      </c>
      <c r="S272" s="16">
        <f t="shared" si="42"/>
        <v>0</v>
      </c>
      <c r="T272" s="15">
        <v>1</v>
      </c>
      <c r="U272" s="16">
        <f t="shared" si="43"/>
        <v>0</v>
      </c>
    </row>
    <row r="273" spans="1:21" ht="12.75" customHeight="1" x14ac:dyDescent="0.25">
      <c r="A273" s="1" t="s">
        <v>40</v>
      </c>
      <c r="B273" s="25">
        <v>9</v>
      </c>
      <c r="C273" s="26">
        <v>0</v>
      </c>
      <c r="D273" s="27">
        <v>7340483</v>
      </c>
      <c r="E273" s="26" t="s">
        <v>38</v>
      </c>
      <c r="F273" s="34" t="s">
        <v>341</v>
      </c>
      <c r="G273" s="47" t="s">
        <v>342</v>
      </c>
      <c r="H273" s="53"/>
      <c r="I273" s="29">
        <v>1.6</v>
      </c>
      <c r="J273" s="26" t="s">
        <v>155</v>
      </c>
      <c r="K273" s="30">
        <v>0</v>
      </c>
      <c r="L273" s="31"/>
      <c r="M273" s="32">
        <f t="shared" si="44"/>
        <v>0</v>
      </c>
      <c r="N273" s="15">
        <v>2.3700000000000001E-3</v>
      </c>
      <c r="O273" s="14">
        <f t="shared" si="45"/>
        <v>4.0000000000000001E-3</v>
      </c>
      <c r="P273" s="15"/>
      <c r="Q273" s="14"/>
      <c r="R273" s="15">
        <v>0</v>
      </c>
      <c r="S273" s="16">
        <f t="shared" si="42"/>
        <v>0</v>
      </c>
      <c r="T273" s="15">
        <v>1</v>
      </c>
      <c r="U273" s="16">
        <f t="shared" si="43"/>
        <v>0</v>
      </c>
    </row>
    <row r="274" spans="1:21" ht="12.75" customHeight="1" x14ac:dyDescent="0.25">
      <c r="A274" s="1" t="s">
        <v>40</v>
      </c>
      <c r="B274" s="25">
        <v>10</v>
      </c>
      <c r="C274" s="26">
        <v>0</v>
      </c>
      <c r="D274" s="27">
        <v>7340485</v>
      </c>
      <c r="E274" s="26" t="s">
        <v>38</v>
      </c>
      <c r="F274" s="34" t="s">
        <v>343</v>
      </c>
      <c r="G274" s="47" t="s">
        <v>344</v>
      </c>
      <c r="H274" s="53"/>
      <c r="I274" s="29">
        <v>19.399999999999999</v>
      </c>
      <c r="J274" s="26" t="s">
        <v>155</v>
      </c>
      <c r="K274" s="30">
        <v>0</v>
      </c>
      <c r="L274" s="31"/>
      <c r="M274" s="32">
        <f t="shared" si="44"/>
        <v>0</v>
      </c>
      <c r="N274" s="15">
        <v>3.5100000000000001E-3</v>
      </c>
      <c r="O274" s="14">
        <f t="shared" si="45"/>
        <v>6.8000000000000005E-2</v>
      </c>
      <c r="P274" s="15"/>
      <c r="Q274" s="14"/>
      <c r="R274" s="15">
        <v>0</v>
      </c>
      <c r="S274" s="16">
        <f t="shared" si="42"/>
        <v>0</v>
      </c>
      <c r="T274" s="15">
        <v>1</v>
      </c>
      <c r="U274" s="16">
        <f t="shared" si="43"/>
        <v>0</v>
      </c>
    </row>
    <row r="275" spans="1:21" ht="12.75" customHeight="1" x14ac:dyDescent="0.25">
      <c r="A275" s="1" t="s">
        <v>40</v>
      </c>
      <c r="B275" s="25">
        <v>11</v>
      </c>
      <c r="C275" s="26">
        <v>0</v>
      </c>
      <c r="D275" s="27">
        <v>7340314</v>
      </c>
      <c r="E275" s="26" t="s">
        <v>38</v>
      </c>
      <c r="F275" s="34" t="s">
        <v>345</v>
      </c>
      <c r="G275" s="47" t="s">
        <v>346</v>
      </c>
      <c r="H275" s="53"/>
      <c r="I275" s="29">
        <v>1</v>
      </c>
      <c r="J275" s="26" t="s">
        <v>148</v>
      </c>
      <c r="K275" s="30">
        <v>0</v>
      </c>
      <c r="L275" s="31"/>
      <c r="M275" s="32">
        <f t="shared" si="44"/>
        <v>0</v>
      </c>
      <c r="N275" s="15">
        <v>2.8999999999999998E-3</v>
      </c>
      <c r="O275" s="14">
        <f t="shared" si="45"/>
        <v>3.0000000000000001E-3</v>
      </c>
      <c r="P275" s="15"/>
      <c r="Q275" s="14"/>
      <c r="R275" s="15">
        <v>0</v>
      </c>
      <c r="S275" s="16">
        <f t="shared" si="42"/>
        <v>0</v>
      </c>
      <c r="T275" s="15">
        <v>1</v>
      </c>
      <c r="U275" s="16">
        <f t="shared" si="43"/>
        <v>0</v>
      </c>
    </row>
    <row r="276" spans="1:21" ht="12.75" customHeight="1" x14ac:dyDescent="0.25">
      <c r="A276" s="1" t="s">
        <v>40</v>
      </c>
      <c r="B276" s="25">
        <v>12</v>
      </c>
      <c r="C276" s="26">
        <v>0</v>
      </c>
      <c r="D276" s="27">
        <v>7340397</v>
      </c>
      <c r="E276" s="26" t="s">
        <v>38</v>
      </c>
      <c r="F276" s="34" t="s">
        <v>347</v>
      </c>
      <c r="G276" s="47" t="s">
        <v>348</v>
      </c>
      <c r="H276" s="53"/>
      <c r="I276" s="29">
        <v>3.6</v>
      </c>
      <c r="J276" s="26" t="s">
        <v>155</v>
      </c>
      <c r="K276" s="30">
        <v>0</v>
      </c>
      <c r="L276" s="31"/>
      <c r="M276" s="32">
        <f t="shared" si="44"/>
        <v>0</v>
      </c>
      <c r="N276" s="15">
        <v>6.8000000000000005E-4</v>
      </c>
      <c r="O276" s="14">
        <f t="shared" si="45"/>
        <v>2E-3</v>
      </c>
      <c r="P276" s="15"/>
      <c r="Q276" s="14"/>
      <c r="R276" s="15">
        <v>0</v>
      </c>
      <c r="S276" s="16">
        <f t="shared" si="42"/>
        <v>0</v>
      </c>
      <c r="T276" s="15">
        <v>1</v>
      </c>
      <c r="U276" s="16">
        <f t="shared" si="43"/>
        <v>0</v>
      </c>
    </row>
    <row r="277" spans="1:21" ht="12.75" customHeight="1" x14ac:dyDescent="0.25">
      <c r="A277" s="1" t="s">
        <v>40</v>
      </c>
      <c r="B277" s="25">
        <v>13</v>
      </c>
      <c r="C277" s="26">
        <v>0</v>
      </c>
      <c r="D277" s="27">
        <v>7340397</v>
      </c>
      <c r="E277" s="26" t="s">
        <v>38</v>
      </c>
      <c r="F277" s="34" t="s">
        <v>347</v>
      </c>
      <c r="G277" s="47" t="s">
        <v>349</v>
      </c>
      <c r="H277" s="53"/>
      <c r="I277" s="29">
        <v>16.5</v>
      </c>
      <c r="J277" s="26" t="s">
        <v>155</v>
      </c>
      <c r="K277" s="30">
        <v>0</v>
      </c>
      <c r="L277" s="31"/>
      <c r="M277" s="32">
        <f t="shared" si="44"/>
        <v>0</v>
      </c>
      <c r="N277" s="15">
        <v>6.8000000000000005E-4</v>
      </c>
      <c r="O277" s="14">
        <f t="shared" si="45"/>
        <v>1.0999999999999999E-2</v>
      </c>
      <c r="P277" s="15"/>
      <c r="Q277" s="14"/>
      <c r="R277" s="15">
        <v>0</v>
      </c>
      <c r="S277" s="16">
        <f t="shared" si="42"/>
        <v>0</v>
      </c>
      <c r="T277" s="15">
        <v>1</v>
      </c>
      <c r="U277" s="16">
        <f t="shared" si="43"/>
        <v>0</v>
      </c>
    </row>
    <row r="278" spans="1:21" ht="51" customHeight="1" x14ac:dyDescent="0.25">
      <c r="A278" s="1" t="s">
        <v>40</v>
      </c>
      <c r="B278" s="25">
        <v>14</v>
      </c>
      <c r="C278" s="26">
        <v>0</v>
      </c>
      <c r="D278" s="27">
        <v>0</v>
      </c>
      <c r="E278" s="26" t="s">
        <v>38</v>
      </c>
      <c r="F278" s="28" t="s">
        <v>190</v>
      </c>
      <c r="G278" s="47" t="s">
        <v>350</v>
      </c>
      <c r="H278" s="53"/>
      <c r="I278" s="29">
        <v>1</v>
      </c>
      <c r="J278" s="26" t="s">
        <v>148</v>
      </c>
      <c r="K278" s="30">
        <v>0</v>
      </c>
      <c r="L278" s="31"/>
      <c r="M278" s="32">
        <f t="shared" si="44"/>
        <v>0</v>
      </c>
      <c r="N278" s="15"/>
      <c r="O278" s="14"/>
      <c r="P278" s="15"/>
      <c r="Q278" s="14"/>
      <c r="R278" s="15">
        <v>0</v>
      </c>
      <c r="S278" s="16">
        <f t="shared" si="42"/>
        <v>0</v>
      </c>
      <c r="T278" s="15">
        <v>1</v>
      </c>
      <c r="U278" s="16">
        <f t="shared" si="43"/>
        <v>0</v>
      </c>
    </row>
    <row r="279" spans="1:21" ht="3" customHeight="1" x14ac:dyDescent="0.25">
      <c r="B279" s="11"/>
      <c r="C279" s="5"/>
      <c r="D279" s="5"/>
      <c r="E279" s="5"/>
      <c r="F279" s="5"/>
      <c r="G279" s="5"/>
      <c r="H279" s="5"/>
      <c r="I279" s="5"/>
      <c r="J279" s="5"/>
      <c r="K279" s="36"/>
      <c r="L279" s="36"/>
      <c r="M279" s="36"/>
      <c r="N279" s="5"/>
      <c r="O279" s="5"/>
      <c r="P279" s="5"/>
      <c r="Q279" s="5"/>
    </row>
    <row r="280" spans="1:21" ht="15" customHeight="1" x14ac:dyDescent="0.25">
      <c r="B280" s="45" t="s">
        <v>37</v>
      </c>
      <c r="C280" s="46"/>
      <c r="D280" s="46"/>
      <c r="E280" s="46"/>
      <c r="F280" s="17" t="s">
        <v>323</v>
      </c>
      <c r="G280" s="6" t="s">
        <v>324</v>
      </c>
      <c r="K280" s="37"/>
      <c r="L280" s="37"/>
      <c r="M280" s="33">
        <f>ROUND(SUBTOTAL(9,M264:M279),2)</f>
        <v>0</v>
      </c>
      <c r="O280" s="18">
        <f>ROUND(SUBTOTAL(9,O264:O279),3)</f>
        <v>0.12</v>
      </c>
      <c r="Q280" s="18">
        <f>ROUND(SUBTOTAL(9,Q264:Q279),3)</f>
        <v>7.0999999999999994E-2</v>
      </c>
      <c r="S280" s="1">
        <f>ROUND(SUBTOTAL(9,S264:S279),2)</f>
        <v>0</v>
      </c>
      <c r="U280" s="1">
        <f>ROUND(SUBTOTAL(9,U264:U279),2)</f>
        <v>0</v>
      </c>
    </row>
    <row r="281" spans="1:21" ht="12.75" customHeight="1" x14ac:dyDescent="0.25"/>
    <row r="282" spans="1:21" ht="15" customHeight="1" x14ac:dyDescent="0.25">
      <c r="A282" s="1" t="s">
        <v>15</v>
      </c>
      <c r="B282" s="41"/>
      <c r="C282" s="41"/>
      <c r="D282" s="41"/>
      <c r="E282" s="41"/>
      <c r="F282" s="13" t="s">
        <v>351</v>
      </c>
      <c r="G282" s="52" t="s">
        <v>352</v>
      </c>
      <c r="H282" s="41"/>
      <c r="I282" s="41"/>
      <c r="J282" s="41"/>
      <c r="K282" s="41"/>
      <c r="L282" s="41"/>
      <c r="M282" s="41"/>
      <c r="N282" s="5"/>
      <c r="O282" s="5"/>
      <c r="P282" s="5"/>
      <c r="Q282" s="5"/>
    </row>
    <row r="283" spans="1:21" ht="3" customHeight="1" x14ac:dyDescent="0.25"/>
    <row r="284" spans="1:21" ht="25.5" customHeight="1" x14ac:dyDescent="0.25">
      <c r="A284" s="1" t="s">
        <v>40</v>
      </c>
      <c r="B284" s="25">
        <v>1</v>
      </c>
      <c r="C284" s="26">
        <v>0</v>
      </c>
      <c r="D284" s="27">
        <v>7401420</v>
      </c>
      <c r="E284" s="26" t="s">
        <v>38</v>
      </c>
      <c r="F284" s="28" t="s">
        <v>467</v>
      </c>
      <c r="G284" s="47" t="s">
        <v>353</v>
      </c>
      <c r="H284" s="48"/>
      <c r="I284" s="29">
        <v>25</v>
      </c>
      <c r="J284" s="26" t="s">
        <v>148</v>
      </c>
      <c r="K284" s="30">
        <v>0</v>
      </c>
      <c r="L284" s="31"/>
      <c r="M284" s="32">
        <f>ROUND(I284*K284,2)</f>
        <v>0</v>
      </c>
      <c r="P284" s="15">
        <v>1.2500000000000001E-2</v>
      </c>
      <c r="Q284" s="14">
        <f>ROUND(I284*P284,3)</f>
        <v>0.313</v>
      </c>
      <c r="R284" s="15">
        <v>0</v>
      </c>
      <c r="S284" s="16">
        <f>ROUND(M284*R284,2)</f>
        <v>0</v>
      </c>
      <c r="T284" s="15">
        <v>1</v>
      </c>
      <c r="U284" s="16">
        <f>ROUND(M284*T284,2)</f>
        <v>0</v>
      </c>
    </row>
    <row r="285" spans="1:21" ht="25.5" customHeight="1" x14ac:dyDescent="0.25">
      <c r="A285" s="1" t="s">
        <v>40</v>
      </c>
      <c r="B285" s="25">
        <v>2</v>
      </c>
      <c r="C285" s="26">
        <v>0</v>
      </c>
      <c r="D285" s="27">
        <v>7401244</v>
      </c>
      <c r="E285" s="26" t="s">
        <v>38</v>
      </c>
      <c r="F285" s="28" t="s">
        <v>354</v>
      </c>
      <c r="G285" s="47" t="s">
        <v>355</v>
      </c>
      <c r="H285" s="53"/>
      <c r="I285" s="29">
        <v>3</v>
      </c>
      <c r="J285" s="26" t="s">
        <v>148</v>
      </c>
      <c r="K285" s="30">
        <v>0</v>
      </c>
      <c r="L285" s="31"/>
      <c r="M285" s="32">
        <f>ROUND(I285*K285,2)</f>
        <v>0</v>
      </c>
      <c r="P285" s="15">
        <v>5.0000000000000001E-3</v>
      </c>
      <c r="Q285" s="14">
        <f>ROUND(I285*P285,3)</f>
        <v>1.4999999999999999E-2</v>
      </c>
      <c r="R285" s="15">
        <v>0</v>
      </c>
      <c r="S285" s="16">
        <f>ROUND(M285*R285,2)</f>
        <v>0</v>
      </c>
      <c r="T285" s="15">
        <v>1</v>
      </c>
      <c r="U285" s="16">
        <f>ROUND(M285*T285,2)</f>
        <v>0</v>
      </c>
    </row>
    <row r="286" spans="1:21" ht="3" customHeight="1" x14ac:dyDescent="0.25">
      <c r="B286" s="11"/>
      <c r="C286" s="5"/>
      <c r="D286" s="5"/>
      <c r="E286" s="5"/>
      <c r="F286" s="5"/>
      <c r="G286" s="5"/>
      <c r="H286" s="5"/>
      <c r="I286" s="5"/>
      <c r="J286" s="5"/>
      <c r="K286" s="36"/>
      <c r="L286" s="36"/>
      <c r="M286" s="36"/>
      <c r="N286" s="5"/>
      <c r="O286" s="5"/>
      <c r="P286" s="5"/>
      <c r="Q286" s="5"/>
    </row>
    <row r="287" spans="1:21" ht="15" customHeight="1" x14ac:dyDescent="0.25">
      <c r="B287" s="45" t="s">
        <v>37</v>
      </c>
      <c r="C287" s="46"/>
      <c r="D287" s="46"/>
      <c r="E287" s="46"/>
      <c r="F287" s="17" t="s">
        <v>351</v>
      </c>
      <c r="G287" s="6" t="s">
        <v>352</v>
      </c>
      <c r="K287" s="37"/>
      <c r="L287" s="37"/>
      <c r="M287" s="33">
        <f>ROUND(SUBTOTAL(9,M283:M286),2)</f>
        <v>0</v>
      </c>
      <c r="O287" s="18">
        <f>ROUND(SUBTOTAL(9,O283:O286),3)</f>
        <v>0</v>
      </c>
      <c r="Q287" s="18">
        <f>ROUND(SUBTOTAL(9,Q283:Q286),3)</f>
        <v>0.32800000000000001</v>
      </c>
      <c r="S287" s="1">
        <f>ROUND(SUBTOTAL(9,S283:S286),2)</f>
        <v>0</v>
      </c>
      <c r="U287" s="1">
        <f>ROUND(SUBTOTAL(9,U283:U286),2)</f>
        <v>0</v>
      </c>
    </row>
    <row r="288" spans="1:21" ht="12.75" customHeight="1" x14ac:dyDescent="0.25"/>
    <row r="289" spans="1:21" ht="15" customHeight="1" x14ac:dyDescent="0.25">
      <c r="A289" s="1" t="s">
        <v>15</v>
      </c>
      <c r="B289" s="41"/>
      <c r="C289" s="41"/>
      <c r="D289" s="41"/>
      <c r="E289" s="41"/>
      <c r="F289" s="13" t="s">
        <v>356</v>
      </c>
      <c r="G289" s="52" t="s">
        <v>357</v>
      </c>
      <c r="H289" s="41"/>
      <c r="I289" s="41"/>
      <c r="J289" s="41"/>
      <c r="K289" s="41"/>
      <c r="L289" s="41"/>
      <c r="M289" s="41"/>
      <c r="N289" s="5"/>
      <c r="O289" s="5"/>
      <c r="P289" s="5"/>
      <c r="Q289" s="5"/>
    </row>
    <row r="290" spans="1:21" ht="3" customHeight="1" x14ac:dyDescent="0.25"/>
    <row r="291" spans="1:21" ht="12.75" customHeight="1" x14ac:dyDescent="0.25">
      <c r="A291" s="1" t="s">
        <v>40</v>
      </c>
      <c r="B291" s="25">
        <v>1</v>
      </c>
      <c r="C291" s="26">
        <v>0</v>
      </c>
      <c r="D291" s="27">
        <v>7430925</v>
      </c>
      <c r="E291" s="26" t="s">
        <v>38</v>
      </c>
      <c r="F291" s="34" t="s">
        <v>358</v>
      </c>
      <c r="G291" s="47" t="s">
        <v>359</v>
      </c>
      <c r="H291" s="48"/>
      <c r="I291" s="29">
        <v>60</v>
      </c>
      <c r="J291" s="26" t="s">
        <v>207</v>
      </c>
      <c r="K291" s="30">
        <v>0</v>
      </c>
      <c r="L291" s="31"/>
      <c r="M291" s="32">
        <f>ROUND(I291*K291,2)</f>
        <v>0</v>
      </c>
      <c r="N291" s="15">
        <v>5.0000000000000002E-5</v>
      </c>
      <c r="O291" s="14">
        <f>ROUND(I291*N291,3)</f>
        <v>3.0000000000000001E-3</v>
      </c>
      <c r="R291" s="15">
        <v>0</v>
      </c>
      <c r="S291" s="16">
        <f>ROUND(M291*R291,2)</f>
        <v>0</v>
      </c>
      <c r="T291" s="15">
        <v>1</v>
      </c>
      <c r="U291" s="16">
        <f>ROUND(M291*T291,2)</f>
        <v>0</v>
      </c>
    </row>
    <row r="292" spans="1:21" ht="38.25" customHeight="1" x14ac:dyDescent="0.25">
      <c r="A292" s="1" t="s">
        <v>91</v>
      </c>
      <c r="B292" s="25">
        <v>2</v>
      </c>
      <c r="C292" s="26">
        <v>0</v>
      </c>
      <c r="D292" s="27" t="s">
        <v>171</v>
      </c>
      <c r="E292" s="26" t="s">
        <v>38</v>
      </c>
      <c r="F292" s="28" t="s">
        <v>468</v>
      </c>
      <c r="G292" s="47" t="s">
        <v>361</v>
      </c>
      <c r="H292" s="53"/>
      <c r="I292" s="29">
        <v>60</v>
      </c>
      <c r="J292" s="26" t="s">
        <v>360</v>
      </c>
      <c r="K292" s="30">
        <v>0</v>
      </c>
      <c r="L292" s="31"/>
      <c r="M292" s="32">
        <f>ROUND(I292*K292,2)</f>
        <v>0</v>
      </c>
      <c r="N292" s="15"/>
      <c r="O292" s="14"/>
      <c r="R292" s="15">
        <v>0</v>
      </c>
      <c r="S292" s="16">
        <f>ROUND(M292*R292,2)</f>
        <v>0</v>
      </c>
      <c r="T292" s="15">
        <v>1</v>
      </c>
      <c r="U292" s="16">
        <f>ROUND(M292*T292,2)</f>
        <v>0</v>
      </c>
    </row>
    <row r="293" spans="1:21" ht="3" customHeight="1" x14ac:dyDescent="0.25">
      <c r="B293" s="11"/>
      <c r="C293" s="5"/>
      <c r="D293" s="5"/>
      <c r="E293" s="5"/>
      <c r="F293" s="5"/>
      <c r="G293" s="5"/>
      <c r="H293" s="5"/>
      <c r="I293" s="5"/>
      <c r="J293" s="5"/>
      <c r="K293" s="36"/>
      <c r="L293" s="36"/>
      <c r="M293" s="36"/>
      <c r="N293" s="5"/>
      <c r="O293" s="5"/>
      <c r="P293" s="5"/>
      <c r="Q293" s="5"/>
    </row>
    <row r="294" spans="1:21" ht="15" customHeight="1" x14ac:dyDescent="0.25">
      <c r="B294" s="45" t="s">
        <v>37</v>
      </c>
      <c r="C294" s="46"/>
      <c r="D294" s="46"/>
      <c r="E294" s="46"/>
      <c r="F294" s="17" t="s">
        <v>356</v>
      </c>
      <c r="G294" s="6" t="s">
        <v>357</v>
      </c>
      <c r="K294" s="37"/>
      <c r="L294" s="37"/>
      <c r="M294" s="33">
        <f>ROUND(SUBTOTAL(9,M290:M293),2)</f>
        <v>0</v>
      </c>
      <c r="O294" s="18">
        <f>ROUND(SUBTOTAL(9,O290:O293),3)</f>
        <v>3.0000000000000001E-3</v>
      </c>
      <c r="Q294" s="18">
        <f>ROUND(SUBTOTAL(9,Q290:Q293),3)</f>
        <v>0</v>
      </c>
      <c r="S294" s="1">
        <f>ROUND(SUBTOTAL(9,S290:S293),2)</f>
        <v>0</v>
      </c>
      <c r="U294" s="1">
        <f>ROUND(SUBTOTAL(9,U290:U293),2)</f>
        <v>0</v>
      </c>
    </row>
    <row r="295" spans="1:21" ht="12.75" customHeight="1" x14ac:dyDescent="0.25"/>
    <row r="296" spans="1:21" ht="15" customHeight="1" x14ac:dyDescent="0.25">
      <c r="A296" s="1" t="s">
        <v>15</v>
      </c>
      <c r="B296" s="41"/>
      <c r="C296" s="41"/>
      <c r="D296" s="41"/>
      <c r="E296" s="41"/>
      <c r="F296" s="13" t="s">
        <v>362</v>
      </c>
      <c r="G296" s="52" t="s">
        <v>363</v>
      </c>
      <c r="H296" s="41"/>
      <c r="I296" s="41"/>
      <c r="J296" s="41"/>
      <c r="K296" s="41"/>
      <c r="L296" s="41"/>
      <c r="M296" s="41"/>
      <c r="N296" s="5"/>
      <c r="O296" s="5"/>
      <c r="P296" s="5"/>
      <c r="Q296" s="5"/>
    </row>
    <row r="297" spans="1:21" ht="3" customHeight="1" x14ac:dyDescent="0.25"/>
    <row r="298" spans="1:21" ht="38.25" customHeight="1" x14ac:dyDescent="0.25">
      <c r="A298" s="1" t="s">
        <v>40</v>
      </c>
      <c r="B298" s="25">
        <v>1</v>
      </c>
      <c r="C298" s="26">
        <v>0</v>
      </c>
      <c r="D298" s="27">
        <v>7460381</v>
      </c>
      <c r="E298" s="26" t="s">
        <v>38</v>
      </c>
      <c r="F298" s="28" t="s">
        <v>469</v>
      </c>
      <c r="G298" s="47" t="s">
        <v>364</v>
      </c>
      <c r="H298" s="48"/>
      <c r="I298" s="29">
        <v>2.9620000000000002</v>
      </c>
      <c r="J298" s="26" t="s">
        <v>57</v>
      </c>
      <c r="K298" s="30">
        <v>0</v>
      </c>
      <c r="L298" s="31"/>
      <c r="M298" s="32">
        <f>ROUND(I298*K298,2)</f>
        <v>0</v>
      </c>
      <c r="N298" s="15">
        <v>3.9199999999999999E-3</v>
      </c>
      <c r="O298" s="14">
        <f>ROUND(I298*N298,3)</f>
        <v>1.2E-2</v>
      </c>
      <c r="R298" s="15">
        <v>0</v>
      </c>
      <c r="S298" s="16">
        <f t="shared" ref="S298:S304" si="46">ROUND(M298*R298,2)</f>
        <v>0</v>
      </c>
      <c r="T298" s="15">
        <v>1</v>
      </c>
      <c r="U298" s="16">
        <f t="shared" ref="U298:U304" si="47">ROUND(M298*T298,2)</f>
        <v>0</v>
      </c>
    </row>
    <row r="299" spans="1:21" ht="25.5" customHeight="1" x14ac:dyDescent="0.25">
      <c r="A299" s="1" t="s">
        <v>40</v>
      </c>
      <c r="B299" s="25">
        <v>2</v>
      </c>
      <c r="C299" s="26">
        <v>0</v>
      </c>
      <c r="D299" s="27">
        <v>7460403</v>
      </c>
      <c r="E299" s="26" t="s">
        <v>38</v>
      </c>
      <c r="F299" s="28" t="s">
        <v>470</v>
      </c>
      <c r="G299" s="47" t="s">
        <v>365</v>
      </c>
      <c r="H299" s="53"/>
      <c r="I299" s="29">
        <v>2.9620000000000002</v>
      </c>
      <c r="J299" s="26" t="s">
        <v>57</v>
      </c>
      <c r="K299" s="30">
        <v>0</v>
      </c>
      <c r="L299" s="31"/>
      <c r="M299" s="32">
        <f t="shared" ref="M299:M304" si="48">ROUND(I299*K299,2)</f>
        <v>0</v>
      </c>
      <c r="N299" s="15"/>
      <c r="O299" s="14"/>
      <c r="R299" s="15">
        <v>0</v>
      </c>
      <c r="S299" s="16">
        <f t="shared" si="46"/>
        <v>0</v>
      </c>
      <c r="T299" s="15">
        <v>1</v>
      </c>
      <c r="U299" s="16">
        <f t="shared" si="47"/>
        <v>0</v>
      </c>
    </row>
    <row r="300" spans="1:21" ht="12.75" customHeight="1" x14ac:dyDescent="0.25">
      <c r="A300" s="1" t="s">
        <v>91</v>
      </c>
      <c r="B300" s="25">
        <v>3</v>
      </c>
      <c r="C300" s="26">
        <v>0</v>
      </c>
      <c r="D300" s="27" t="s">
        <v>171</v>
      </c>
      <c r="E300" s="26" t="s">
        <v>38</v>
      </c>
      <c r="F300" s="28" t="s">
        <v>366</v>
      </c>
      <c r="G300" s="47" t="s">
        <v>367</v>
      </c>
      <c r="H300" s="53"/>
      <c r="I300" s="29">
        <v>3.11</v>
      </c>
      <c r="J300" s="26" t="s">
        <v>57</v>
      </c>
      <c r="K300" s="30">
        <v>0</v>
      </c>
      <c r="L300" s="31"/>
      <c r="M300" s="32">
        <f t="shared" si="48"/>
        <v>0</v>
      </c>
      <c r="N300" s="15"/>
      <c r="O300" s="14"/>
      <c r="R300" s="15">
        <v>0</v>
      </c>
      <c r="S300" s="16">
        <f t="shared" si="46"/>
        <v>0</v>
      </c>
      <c r="T300" s="15">
        <v>1</v>
      </c>
      <c r="U300" s="16">
        <f t="shared" si="47"/>
        <v>0</v>
      </c>
    </row>
    <row r="301" spans="1:21" ht="25.5" customHeight="1" x14ac:dyDescent="0.25">
      <c r="A301" s="1" t="s">
        <v>40</v>
      </c>
      <c r="B301" s="25">
        <v>4</v>
      </c>
      <c r="C301" s="26">
        <v>0</v>
      </c>
      <c r="D301" s="27">
        <v>7460458</v>
      </c>
      <c r="E301" s="26" t="s">
        <v>38</v>
      </c>
      <c r="F301" s="28" t="s">
        <v>471</v>
      </c>
      <c r="G301" s="47" t="s">
        <v>368</v>
      </c>
      <c r="H301" s="53"/>
      <c r="I301" s="29">
        <v>2.9620000000000002</v>
      </c>
      <c r="J301" s="26" t="s">
        <v>57</v>
      </c>
      <c r="K301" s="30">
        <v>0</v>
      </c>
      <c r="L301" s="31"/>
      <c r="M301" s="32">
        <f t="shared" si="48"/>
        <v>0</v>
      </c>
      <c r="N301" s="15">
        <v>7.1500000000000001E-3</v>
      </c>
      <c r="O301" s="14">
        <f>ROUND(I301*N301,3)</f>
        <v>2.1000000000000001E-2</v>
      </c>
      <c r="R301" s="15">
        <v>0</v>
      </c>
      <c r="S301" s="16">
        <f t="shared" si="46"/>
        <v>0</v>
      </c>
      <c r="T301" s="15">
        <v>1</v>
      </c>
      <c r="U301" s="16">
        <f t="shared" si="47"/>
        <v>0</v>
      </c>
    </row>
    <row r="302" spans="1:21" ht="51" customHeight="1" x14ac:dyDescent="0.25">
      <c r="A302" s="1" t="s">
        <v>40</v>
      </c>
      <c r="B302" s="25">
        <v>5</v>
      </c>
      <c r="C302" s="26">
        <v>0</v>
      </c>
      <c r="D302" s="27">
        <v>7460461</v>
      </c>
      <c r="E302" s="26" t="s">
        <v>38</v>
      </c>
      <c r="F302" s="28" t="s">
        <v>472</v>
      </c>
      <c r="G302" s="47" t="s">
        <v>369</v>
      </c>
      <c r="H302" s="53"/>
      <c r="I302" s="29">
        <v>4.7389999999999999</v>
      </c>
      <c r="J302" s="26" t="s">
        <v>57</v>
      </c>
      <c r="K302" s="30">
        <v>0</v>
      </c>
      <c r="L302" s="31"/>
      <c r="M302" s="32">
        <f t="shared" si="48"/>
        <v>0</v>
      </c>
      <c r="N302" s="15">
        <v>1.7899999999999999E-3</v>
      </c>
      <c r="O302" s="14">
        <f>ROUND(I302*N302,3)</f>
        <v>8.0000000000000002E-3</v>
      </c>
      <c r="R302" s="15">
        <v>0</v>
      </c>
      <c r="S302" s="16">
        <f t="shared" si="46"/>
        <v>0</v>
      </c>
      <c r="T302" s="15">
        <v>1</v>
      </c>
      <c r="U302" s="16">
        <f t="shared" si="47"/>
        <v>0</v>
      </c>
    </row>
    <row r="303" spans="1:21" ht="25.5" customHeight="1" x14ac:dyDescent="0.25">
      <c r="A303" s="1" t="s">
        <v>40</v>
      </c>
      <c r="B303" s="25">
        <v>6</v>
      </c>
      <c r="C303" s="26">
        <v>0</v>
      </c>
      <c r="D303" s="27">
        <v>7460213</v>
      </c>
      <c r="E303" s="26" t="s">
        <v>38</v>
      </c>
      <c r="F303" s="28" t="s">
        <v>473</v>
      </c>
      <c r="G303" s="47" t="s">
        <v>370</v>
      </c>
      <c r="H303" s="53"/>
      <c r="I303" s="29">
        <v>5.0199999999999996</v>
      </c>
      <c r="J303" s="26" t="s">
        <v>155</v>
      </c>
      <c r="K303" s="30">
        <v>0</v>
      </c>
      <c r="L303" s="31"/>
      <c r="M303" s="32">
        <f t="shared" si="48"/>
        <v>0</v>
      </c>
      <c r="N303" s="15">
        <v>6.2E-4</v>
      </c>
      <c r="O303" s="14">
        <f>ROUND(I303*N303,3)</f>
        <v>3.0000000000000001E-3</v>
      </c>
      <c r="R303" s="15">
        <v>0</v>
      </c>
      <c r="S303" s="16">
        <f t="shared" si="46"/>
        <v>0</v>
      </c>
      <c r="T303" s="15">
        <v>1</v>
      </c>
      <c r="U303" s="16">
        <f t="shared" si="47"/>
        <v>0</v>
      </c>
    </row>
    <row r="304" spans="1:21" ht="12.75" customHeight="1" x14ac:dyDescent="0.25">
      <c r="A304" s="1" t="s">
        <v>91</v>
      </c>
      <c r="B304" s="25">
        <v>7</v>
      </c>
      <c r="C304" s="26">
        <v>0</v>
      </c>
      <c r="D304" s="27" t="s">
        <v>171</v>
      </c>
      <c r="E304" s="26" t="s">
        <v>38</v>
      </c>
      <c r="F304" s="28" t="s">
        <v>371</v>
      </c>
      <c r="G304" s="47" t="s">
        <v>372</v>
      </c>
      <c r="H304" s="53"/>
      <c r="I304" s="29">
        <v>97.34</v>
      </c>
      <c r="J304" s="26" t="s">
        <v>212</v>
      </c>
      <c r="K304" s="30">
        <v>0</v>
      </c>
      <c r="L304" s="31"/>
      <c r="M304" s="32">
        <f t="shared" si="48"/>
        <v>0</v>
      </c>
      <c r="N304" s="15"/>
      <c r="O304" s="14"/>
      <c r="R304" s="15">
        <v>0</v>
      </c>
      <c r="S304" s="16">
        <f t="shared" si="46"/>
        <v>0</v>
      </c>
      <c r="T304" s="15">
        <v>1</v>
      </c>
      <c r="U304" s="16">
        <f t="shared" si="47"/>
        <v>0</v>
      </c>
    </row>
    <row r="305" spans="1:21" ht="3" customHeight="1" x14ac:dyDescent="0.25">
      <c r="B305" s="11"/>
      <c r="C305" s="5"/>
      <c r="D305" s="5"/>
      <c r="E305" s="5"/>
      <c r="F305" s="5"/>
      <c r="G305" s="5"/>
      <c r="H305" s="5"/>
      <c r="I305" s="5"/>
      <c r="J305" s="5"/>
      <c r="K305" s="36"/>
      <c r="L305" s="36"/>
      <c r="M305" s="36"/>
      <c r="N305" s="5"/>
      <c r="O305" s="5"/>
      <c r="P305" s="5"/>
      <c r="Q305" s="5"/>
    </row>
    <row r="306" spans="1:21" ht="15" customHeight="1" x14ac:dyDescent="0.25">
      <c r="B306" s="45" t="s">
        <v>37</v>
      </c>
      <c r="C306" s="46"/>
      <c r="D306" s="46"/>
      <c r="E306" s="46"/>
      <c r="F306" s="17" t="s">
        <v>362</v>
      </c>
      <c r="G306" s="6" t="s">
        <v>363</v>
      </c>
      <c r="K306" s="37"/>
      <c r="L306" s="37"/>
      <c r="M306" s="33">
        <f>ROUND(SUBTOTAL(9,M297:M305),2)</f>
        <v>0</v>
      </c>
      <c r="O306" s="18">
        <f>ROUND(SUBTOTAL(9,O297:O305),3)</f>
        <v>4.3999999999999997E-2</v>
      </c>
      <c r="Q306" s="18">
        <f>ROUND(SUBTOTAL(9,Q297:Q305),3)</f>
        <v>0</v>
      </c>
      <c r="S306" s="1">
        <f>ROUND(SUBTOTAL(9,S297:S305),2)</f>
        <v>0</v>
      </c>
      <c r="U306" s="1">
        <f>ROUND(SUBTOTAL(9,U297:U305),2)</f>
        <v>0</v>
      </c>
    </row>
    <row r="307" spans="1:21" ht="12.75" customHeight="1" x14ac:dyDescent="0.25"/>
    <row r="308" spans="1:21" ht="15" customHeight="1" x14ac:dyDescent="0.25">
      <c r="A308" s="1" t="s">
        <v>15</v>
      </c>
      <c r="B308" s="41"/>
      <c r="C308" s="41"/>
      <c r="D308" s="41"/>
      <c r="E308" s="41"/>
      <c r="F308" s="13" t="s">
        <v>373</v>
      </c>
      <c r="G308" s="52" t="s">
        <v>374</v>
      </c>
      <c r="H308" s="41"/>
      <c r="I308" s="41"/>
      <c r="J308" s="41"/>
      <c r="K308" s="41"/>
      <c r="L308" s="41"/>
      <c r="M308" s="41"/>
      <c r="N308" s="5"/>
      <c r="O308" s="5"/>
      <c r="P308" s="5"/>
      <c r="Q308" s="5"/>
    </row>
    <row r="309" spans="1:21" ht="3" customHeight="1" x14ac:dyDescent="0.25"/>
    <row r="310" spans="1:21" ht="51" customHeight="1" x14ac:dyDescent="0.25">
      <c r="A310" s="1" t="s">
        <v>40</v>
      </c>
      <c r="B310" s="25">
        <v>1</v>
      </c>
      <c r="C310" s="26">
        <v>0</v>
      </c>
      <c r="D310" s="27">
        <v>7670032</v>
      </c>
      <c r="E310" s="26" t="s">
        <v>38</v>
      </c>
      <c r="F310" s="28" t="s">
        <v>474</v>
      </c>
      <c r="G310" s="47" t="s">
        <v>375</v>
      </c>
      <c r="H310" s="48"/>
      <c r="I310" s="29">
        <v>4.28</v>
      </c>
      <c r="J310" s="26" t="s">
        <v>57</v>
      </c>
      <c r="K310" s="30">
        <v>0</v>
      </c>
      <c r="L310" s="31"/>
      <c r="M310" s="32">
        <f>ROUND(I310*K310,2)</f>
        <v>0</v>
      </c>
      <c r="N310" s="15">
        <v>3.2000000000000002E-3</v>
      </c>
      <c r="O310" s="14">
        <f>ROUND(I310*N310,3)</f>
        <v>1.4E-2</v>
      </c>
      <c r="R310" s="15">
        <v>0</v>
      </c>
      <c r="S310" s="16">
        <f>ROUND(M310*R310,2)</f>
        <v>0</v>
      </c>
      <c r="T310" s="15">
        <v>1</v>
      </c>
      <c r="U310" s="16">
        <f>ROUND(M310*T310,2)</f>
        <v>0</v>
      </c>
    </row>
    <row r="311" spans="1:21" ht="12.75" customHeight="1" x14ac:dyDescent="0.25">
      <c r="A311" s="1" t="s">
        <v>40</v>
      </c>
      <c r="B311" s="25">
        <v>2</v>
      </c>
      <c r="C311" s="26">
        <v>0</v>
      </c>
      <c r="D311" s="27">
        <v>7670050</v>
      </c>
      <c r="E311" s="26" t="s">
        <v>38</v>
      </c>
      <c r="F311" s="28" t="s">
        <v>376</v>
      </c>
      <c r="G311" s="47" t="s">
        <v>377</v>
      </c>
      <c r="H311" s="53"/>
      <c r="I311" s="29">
        <v>4.28</v>
      </c>
      <c r="J311" s="26" t="s">
        <v>57</v>
      </c>
      <c r="K311" s="30">
        <v>0</v>
      </c>
      <c r="L311" s="31"/>
      <c r="M311" s="32">
        <f t="shared" ref="M311:M313" si="49">ROUND(I311*K311,2)</f>
        <v>0</v>
      </c>
      <c r="N311" s="15"/>
      <c r="O311" s="14"/>
      <c r="R311" s="15">
        <v>0</v>
      </c>
      <c r="S311" s="16">
        <f>ROUND(M311*R311,2)</f>
        <v>0</v>
      </c>
      <c r="T311" s="15">
        <v>1</v>
      </c>
      <c r="U311" s="16">
        <f>ROUND(M311*T311,2)</f>
        <v>0</v>
      </c>
    </row>
    <row r="312" spans="1:21" ht="12.75" customHeight="1" x14ac:dyDescent="0.25">
      <c r="A312" s="1" t="s">
        <v>91</v>
      </c>
      <c r="B312" s="25">
        <v>3</v>
      </c>
      <c r="C312" s="26">
        <v>0</v>
      </c>
      <c r="D312" s="27" t="s">
        <v>171</v>
      </c>
      <c r="E312" s="26" t="s">
        <v>38</v>
      </c>
      <c r="F312" s="28" t="s">
        <v>378</v>
      </c>
      <c r="G312" s="47" t="s">
        <v>379</v>
      </c>
      <c r="H312" s="53"/>
      <c r="I312" s="29">
        <v>4.4939999999999998</v>
      </c>
      <c r="J312" s="26" t="s">
        <v>57</v>
      </c>
      <c r="K312" s="30">
        <v>0</v>
      </c>
      <c r="L312" s="31"/>
      <c r="M312" s="32">
        <f t="shared" si="49"/>
        <v>0</v>
      </c>
      <c r="N312" s="15"/>
      <c r="O312" s="14"/>
      <c r="R312" s="15">
        <v>0</v>
      </c>
      <c r="S312" s="16">
        <f>ROUND(M312*R312,2)</f>
        <v>0</v>
      </c>
      <c r="T312" s="15">
        <v>1</v>
      </c>
      <c r="U312" s="16">
        <f>ROUND(M312*T312,2)</f>
        <v>0</v>
      </c>
    </row>
    <row r="313" spans="1:21" ht="12.75" customHeight="1" x14ac:dyDescent="0.25">
      <c r="A313" s="1" t="s">
        <v>40</v>
      </c>
      <c r="B313" s="25">
        <v>4</v>
      </c>
      <c r="C313" s="26">
        <v>0</v>
      </c>
      <c r="D313" s="27">
        <v>7670226</v>
      </c>
      <c r="E313" s="26" t="s">
        <v>38</v>
      </c>
      <c r="F313" s="28" t="s">
        <v>380</v>
      </c>
      <c r="G313" s="47" t="s">
        <v>381</v>
      </c>
      <c r="H313" s="53"/>
      <c r="I313" s="29">
        <v>17.815000000000001</v>
      </c>
      <c r="J313" s="26" t="s">
        <v>155</v>
      </c>
      <c r="K313" s="30">
        <v>0</v>
      </c>
      <c r="L313" s="31"/>
      <c r="M313" s="32">
        <f t="shared" si="49"/>
        <v>0</v>
      </c>
      <c r="N313" s="15">
        <v>2.5999999999999998E-4</v>
      </c>
      <c r="O313" s="14">
        <f>ROUND(I313*N313,3)</f>
        <v>5.0000000000000001E-3</v>
      </c>
      <c r="R313" s="15">
        <v>0</v>
      </c>
      <c r="S313" s="16">
        <f>ROUND(M313*R313,2)</f>
        <v>0</v>
      </c>
      <c r="T313" s="15">
        <v>1</v>
      </c>
      <c r="U313" s="16">
        <f>ROUND(M313*T313,2)</f>
        <v>0</v>
      </c>
    </row>
    <row r="314" spans="1:21" ht="3" customHeight="1" x14ac:dyDescent="0.25">
      <c r="B314" s="11"/>
      <c r="C314" s="5"/>
      <c r="D314" s="5"/>
      <c r="E314" s="5"/>
      <c r="F314" s="5"/>
      <c r="G314" s="5"/>
      <c r="H314" s="5"/>
      <c r="I314" s="5"/>
      <c r="J314" s="5"/>
      <c r="K314" s="36"/>
      <c r="L314" s="36"/>
      <c r="M314" s="36"/>
      <c r="N314" s="5"/>
      <c r="O314" s="5"/>
      <c r="P314" s="5"/>
      <c r="Q314" s="5"/>
    </row>
    <row r="315" spans="1:21" ht="15" customHeight="1" x14ac:dyDescent="0.25">
      <c r="B315" s="45" t="s">
        <v>37</v>
      </c>
      <c r="C315" s="46"/>
      <c r="D315" s="46"/>
      <c r="E315" s="46"/>
      <c r="F315" s="17" t="s">
        <v>373</v>
      </c>
      <c r="G315" s="6" t="s">
        <v>374</v>
      </c>
      <c r="K315" s="37"/>
      <c r="L315" s="37"/>
      <c r="M315" s="33">
        <f>ROUND(SUBTOTAL(9,M309:M314),2)</f>
        <v>0</v>
      </c>
      <c r="O315" s="18">
        <f>ROUND(SUBTOTAL(9,O309:O314),3)</f>
        <v>1.9E-2</v>
      </c>
      <c r="Q315" s="18">
        <f>ROUND(SUBTOTAL(9,Q309:Q314),3)</f>
        <v>0</v>
      </c>
      <c r="S315" s="1">
        <f>ROUND(SUBTOTAL(9,S309:S314),2)</f>
        <v>0</v>
      </c>
      <c r="U315" s="1">
        <f>ROUND(SUBTOTAL(9,U309:U314),2)</f>
        <v>0</v>
      </c>
    </row>
    <row r="316" spans="1:21" ht="12.75" customHeight="1" x14ac:dyDescent="0.25"/>
    <row r="317" spans="1:21" ht="15" customHeight="1" x14ac:dyDescent="0.25">
      <c r="A317" s="1" t="s">
        <v>15</v>
      </c>
      <c r="B317" s="41"/>
      <c r="C317" s="41"/>
      <c r="D317" s="41"/>
      <c r="E317" s="41"/>
      <c r="F317" s="13" t="s">
        <v>382</v>
      </c>
      <c r="G317" s="52" t="s">
        <v>383</v>
      </c>
      <c r="H317" s="41"/>
      <c r="I317" s="41"/>
      <c r="J317" s="41"/>
      <c r="K317" s="41"/>
      <c r="L317" s="41"/>
      <c r="M317" s="41"/>
      <c r="N317" s="5"/>
      <c r="O317" s="5"/>
      <c r="P317" s="5"/>
      <c r="Q317" s="5"/>
    </row>
    <row r="318" spans="1:21" ht="3" customHeight="1" x14ac:dyDescent="0.25"/>
    <row r="319" spans="1:21" ht="38.25" customHeight="1" x14ac:dyDescent="0.25">
      <c r="A319" s="1" t="s">
        <v>40</v>
      </c>
      <c r="B319" s="25">
        <v>1</v>
      </c>
      <c r="C319" s="26">
        <v>0</v>
      </c>
      <c r="D319" s="27">
        <v>7730344</v>
      </c>
      <c r="E319" s="26" t="s">
        <v>38</v>
      </c>
      <c r="F319" s="28" t="s">
        <v>475</v>
      </c>
      <c r="G319" s="47" t="s">
        <v>384</v>
      </c>
      <c r="H319" s="48"/>
      <c r="I319" s="29">
        <v>0.23100000000000001</v>
      </c>
      <c r="J319" s="26" t="s">
        <v>57</v>
      </c>
      <c r="K319" s="30">
        <v>0</v>
      </c>
      <c r="L319" s="31"/>
      <c r="M319" s="32">
        <f>ROUND(I319*K319,2)</f>
        <v>0</v>
      </c>
      <c r="N319" s="15">
        <v>3.1E-4</v>
      </c>
      <c r="O319" s="14">
        <f>ROUND(I319*N319,3)</f>
        <v>0</v>
      </c>
      <c r="R319" s="15">
        <v>0</v>
      </c>
      <c r="S319" s="16">
        <f>ROUND(M319*R319,2)</f>
        <v>0</v>
      </c>
      <c r="T319" s="15">
        <v>1</v>
      </c>
      <c r="U319" s="16">
        <f>ROUND(M319*T319,2)</f>
        <v>0</v>
      </c>
    </row>
    <row r="320" spans="1:21" ht="12.75" customHeight="1" x14ac:dyDescent="0.25">
      <c r="A320" s="1" t="s">
        <v>40</v>
      </c>
      <c r="B320" s="25">
        <v>2</v>
      </c>
      <c r="C320" s="26">
        <v>0</v>
      </c>
      <c r="D320" s="27">
        <v>7730347</v>
      </c>
      <c r="E320" s="26" t="s">
        <v>38</v>
      </c>
      <c r="F320" s="28" t="s">
        <v>385</v>
      </c>
      <c r="G320" s="47" t="s">
        <v>386</v>
      </c>
      <c r="H320" s="53"/>
      <c r="I320" s="29">
        <v>0.23100000000000001</v>
      </c>
      <c r="J320" s="26" t="s">
        <v>57</v>
      </c>
      <c r="K320" s="30">
        <v>0</v>
      </c>
      <c r="L320" s="31"/>
      <c r="M320" s="32">
        <f>ROUND(I320*K320,2)</f>
        <v>0</v>
      </c>
      <c r="N320" s="15">
        <v>8.0000000000000007E-5</v>
      </c>
      <c r="O320" s="14">
        <f>ROUND(I320*N320,3)</f>
        <v>0</v>
      </c>
      <c r="R320" s="15">
        <v>0</v>
      </c>
      <c r="S320" s="16">
        <f>ROUND(M320*R320,2)</f>
        <v>0</v>
      </c>
      <c r="T320" s="15">
        <v>1</v>
      </c>
      <c r="U320" s="16">
        <f>ROUND(M320*T320,2)</f>
        <v>0</v>
      </c>
    </row>
    <row r="321" spans="1:21" ht="3" customHeight="1" x14ac:dyDescent="0.25">
      <c r="B321" s="11"/>
      <c r="C321" s="5"/>
      <c r="D321" s="5"/>
      <c r="E321" s="5"/>
      <c r="F321" s="5"/>
      <c r="G321" s="5"/>
      <c r="H321" s="5"/>
      <c r="I321" s="5"/>
      <c r="J321" s="5"/>
      <c r="K321" s="36"/>
      <c r="L321" s="36"/>
      <c r="M321" s="36"/>
      <c r="N321" s="5"/>
      <c r="O321" s="5"/>
      <c r="P321" s="5"/>
      <c r="Q321" s="5"/>
    </row>
    <row r="322" spans="1:21" ht="15" customHeight="1" x14ac:dyDescent="0.25">
      <c r="B322" s="45" t="s">
        <v>37</v>
      </c>
      <c r="C322" s="46"/>
      <c r="D322" s="46"/>
      <c r="E322" s="46"/>
      <c r="F322" s="17" t="s">
        <v>382</v>
      </c>
      <c r="G322" s="6" t="s">
        <v>383</v>
      </c>
      <c r="K322" s="37"/>
      <c r="L322" s="37"/>
      <c r="M322" s="33">
        <f>ROUND(SUBTOTAL(9,M318:M321),2)</f>
        <v>0</v>
      </c>
      <c r="O322" s="18">
        <f>ROUND(SUBTOTAL(9,O318:O321),3)</f>
        <v>0</v>
      </c>
      <c r="Q322" s="18">
        <f>ROUND(SUBTOTAL(9,Q318:Q321),3)</f>
        <v>0</v>
      </c>
      <c r="S322" s="1">
        <f>ROUND(SUBTOTAL(9,S318:S321),2)</f>
        <v>0</v>
      </c>
      <c r="U322" s="1">
        <f>ROUND(SUBTOTAL(9,U318:U321),2)</f>
        <v>0</v>
      </c>
    </row>
    <row r="323" spans="1:21" ht="12.75" customHeight="1" x14ac:dyDescent="0.25"/>
    <row r="324" spans="1:21" ht="15" customHeight="1" x14ac:dyDescent="0.25">
      <c r="A324" s="1" t="s">
        <v>15</v>
      </c>
      <c r="B324" s="41"/>
      <c r="C324" s="41"/>
      <c r="D324" s="41"/>
      <c r="E324" s="41"/>
      <c r="F324" s="13" t="s">
        <v>387</v>
      </c>
      <c r="G324" s="52" t="s">
        <v>388</v>
      </c>
      <c r="H324" s="41"/>
      <c r="I324" s="41"/>
      <c r="J324" s="41"/>
      <c r="K324" s="41"/>
      <c r="L324" s="41"/>
      <c r="M324" s="41"/>
      <c r="N324" s="5"/>
      <c r="O324" s="5"/>
      <c r="P324" s="5"/>
      <c r="Q324" s="5"/>
    </row>
    <row r="325" spans="1:21" ht="3" customHeight="1" x14ac:dyDescent="0.25"/>
    <row r="326" spans="1:21" ht="38.25" customHeight="1" x14ac:dyDescent="0.25">
      <c r="A326" s="1" t="s">
        <v>40</v>
      </c>
      <c r="B326" s="25">
        <v>1</v>
      </c>
      <c r="C326" s="26">
        <v>0</v>
      </c>
      <c r="D326" s="27">
        <v>7760018</v>
      </c>
      <c r="E326" s="26" t="s">
        <v>38</v>
      </c>
      <c r="F326" s="28" t="s">
        <v>476</v>
      </c>
      <c r="G326" s="47" t="s">
        <v>389</v>
      </c>
      <c r="H326" s="48"/>
      <c r="I326" s="29">
        <v>127.94199999999999</v>
      </c>
      <c r="J326" s="26" t="s">
        <v>57</v>
      </c>
      <c r="K326" s="30">
        <v>0</v>
      </c>
      <c r="L326" s="31"/>
      <c r="M326" s="32">
        <f>ROUND(I326*K326,2)</f>
        <v>0</v>
      </c>
      <c r="N326" s="15">
        <v>4.0000000000000002E-4</v>
      </c>
      <c r="O326" s="14">
        <f>ROUND(I326*N326,3)</f>
        <v>5.0999999999999997E-2</v>
      </c>
      <c r="R326" s="15">
        <v>0</v>
      </c>
      <c r="S326" s="16">
        <f>ROUND(M326*R326,2)</f>
        <v>0</v>
      </c>
      <c r="T326" s="15">
        <v>1</v>
      </c>
      <c r="U326" s="16">
        <f>ROUND(M326*T326,2)</f>
        <v>0</v>
      </c>
    </row>
    <row r="327" spans="1:21" ht="38.25" customHeight="1" x14ac:dyDescent="0.25">
      <c r="A327" s="1" t="s">
        <v>40</v>
      </c>
      <c r="B327" s="25">
        <v>2</v>
      </c>
      <c r="C327" s="26">
        <v>0</v>
      </c>
      <c r="D327" s="27">
        <v>7760333</v>
      </c>
      <c r="E327" s="26" t="s">
        <v>38</v>
      </c>
      <c r="F327" s="28" t="s">
        <v>477</v>
      </c>
      <c r="G327" s="47" t="s">
        <v>390</v>
      </c>
      <c r="H327" s="53"/>
      <c r="I327" s="29">
        <v>143.00399999999999</v>
      </c>
      <c r="J327" s="26" t="s">
        <v>57</v>
      </c>
      <c r="K327" s="30">
        <v>0</v>
      </c>
      <c r="L327" s="31"/>
      <c r="M327" s="32">
        <f>ROUND(I327*K327,2)</f>
        <v>0</v>
      </c>
      <c r="N327" s="15">
        <v>3.8999999999999999E-4</v>
      </c>
      <c r="O327" s="14">
        <f>ROUND(I327*N327,3)</f>
        <v>5.6000000000000001E-2</v>
      </c>
      <c r="R327" s="15">
        <v>0</v>
      </c>
      <c r="S327" s="16">
        <f>ROUND(M327*R327,2)</f>
        <v>0</v>
      </c>
      <c r="T327" s="15">
        <v>1</v>
      </c>
      <c r="U327" s="16">
        <f>ROUND(M327*T327,2)</f>
        <v>0</v>
      </c>
    </row>
    <row r="328" spans="1:21" ht="3" customHeight="1" x14ac:dyDescent="0.25">
      <c r="B328" s="11"/>
      <c r="C328" s="5"/>
      <c r="D328" s="5"/>
      <c r="E328" s="5"/>
      <c r="F328" s="5"/>
      <c r="G328" s="5"/>
      <c r="H328" s="5"/>
      <c r="I328" s="5"/>
      <c r="J328" s="5"/>
      <c r="K328" s="36"/>
      <c r="L328" s="36"/>
      <c r="M328" s="36"/>
      <c r="N328" s="5"/>
      <c r="O328" s="5"/>
      <c r="P328" s="5"/>
      <c r="Q328" s="5"/>
    </row>
    <row r="329" spans="1:21" ht="15" customHeight="1" x14ac:dyDescent="0.25">
      <c r="B329" s="45" t="s">
        <v>37</v>
      </c>
      <c r="C329" s="46"/>
      <c r="D329" s="46"/>
      <c r="E329" s="46"/>
      <c r="F329" s="17" t="s">
        <v>387</v>
      </c>
      <c r="G329" s="6" t="s">
        <v>388</v>
      </c>
      <c r="K329" s="37"/>
      <c r="L329" s="37"/>
      <c r="M329" s="33">
        <f>ROUND(SUBTOTAL(9,M325:M328),2)</f>
        <v>0</v>
      </c>
      <c r="O329" s="18">
        <f>ROUND(SUBTOTAL(9,O325:O328),3)</f>
        <v>0.107</v>
      </c>
      <c r="Q329" s="18">
        <f>ROUND(SUBTOTAL(9,Q325:Q328),3)</f>
        <v>0</v>
      </c>
      <c r="S329" s="1">
        <f>ROUND(SUBTOTAL(9,S325:S328),2)</f>
        <v>0</v>
      </c>
      <c r="U329" s="1">
        <f>ROUND(SUBTOTAL(9,U325:U328),2)</f>
        <v>0</v>
      </c>
    </row>
    <row r="330" spans="1:21" ht="12.75" customHeight="1" x14ac:dyDescent="0.25"/>
    <row r="331" spans="1:21" ht="15" customHeight="1" x14ac:dyDescent="0.25">
      <c r="A331" s="1" t="s">
        <v>15</v>
      </c>
      <c r="B331" s="41"/>
      <c r="C331" s="41"/>
      <c r="D331" s="41"/>
      <c r="E331" s="41"/>
      <c r="F331" s="13" t="s">
        <v>391</v>
      </c>
      <c r="G331" s="52" t="s">
        <v>392</v>
      </c>
      <c r="H331" s="41"/>
      <c r="I331" s="41"/>
      <c r="J331" s="41"/>
      <c r="K331" s="41"/>
      <c r="L331" s="41"/>
      <c r="M331" s="41"/>
      <c r="N331" s="5"/>
      <c r="O331" s="5"/>
      <c r="P331" s="5"/>
      <c r="Q331" s="5"/>
    </row>
    <row r="332" spans="1:21" ht="3" customHeight="1" x14ac:dyDescent="0.25"/>
    <row r="333" spans="1:21" ht="25.5" customHeight="1" x14ac:dyDescent="0.25">
      <c r="A333" s="1" t="s">
        <v>40</v>
      </c>
      <c r="B333" s="25">
        <v>1</v>
      </c>
      <c r="C333" s="26">
        <v>0</v>
      </c>
      <c r="D333" s="27">
        <v>0</v>
      </c>
      <c r="E333" s="26" t="s">
        <v>38</v>
      </c>
      <c r="F333" s="34" t="s">
        <v>171</v>
      </c>
      <c r="G333" s="47" t="s">
        <v>393</v>
      </c>
      <c r="H333" s="48"/>
      <c r="I333" s="29">
        <v>30</v>
      </c>
      <c r="J333" s="26" t="s">
        <v>57</v>
      </c>
      <c r="K333" s="30">
        <v>0</v>
      </c>
      <c r="L333" s="31"/>
      <c r="M333" s="32">
        <f>ROUND(I333*K333,2)</f>
        <v>0</v>
      </c>
      <c r="R333" s="15">
        <v>0</v>
      </c>
      <c r="S333" s="16">
        <f>ROUND(M333*R333,2)</f>
        <v>0</v>
      </c>
      <c r="T333" s="15">
        <v>1</v>
      </c>
      <c r="U333" s="16">
        <f>ROUND(M333*T333,2)</f>
        <v>0</v>
      </c>
    </row>
    <row r="334" spans="1:21" ht="3" customHeight="1" x14ac:dyDescent="0.25">
      <c r="B334" s="11"/>
      <c r="C334" s="5"/>
      <c r="D334" s="5"/>
      <c r="E334" s="5"/>
      <c r="F334" s="5"/>
      <c r="G334" s="5"/>
      <c r="H334" s="5"/>
      <c r="I334" s="5"/>
      <c r="J334" s="5"/>
      <c r="K334" s="36"/>
      <c r="L334" s="36"/>
      <c r="M334" s="36"/>
      <c r="N334" s="5"/>
      <c r="O334" s="5"/>
      <c r="P334" s="5"/>
      <c r="Q334" s="5"/>
    </row>
    <row r="335" spans="1:21" ht="15" customHeight="1" x14ac:dyDescent="0.25">
      <c r="B335" s="45" t="s">
        <v>37</v>
      </c>
      <c r="C335" s="46"/>
      <c r="D335" s="46"/>
      <c r="E335" s="46"/>
      <c r="F335" s="17" t="s">
        <v>391</v>
      </c>
      <c r="G335" s="6" t="s">
        <v>392</v>
      </c>
      <c r="K335" s="37"/>
      <c r="L335" s="37"/>
      <c r="M335" s="33">
        <f>ROUND(SUBTOTAL(9,M332:M334),2)</f>
        <v>0</v>
      </c>
      <c r="O335" s="18">
        <f>ROUND(SUBTOTAL(9,O332:O334),3)</f>
        <v>0</v>
      </c>
      <c r="Q335" s="18">
        <f>ROUND(SUBTOTAL(9,Q332:Q334),3)</f>
        <v>0</v>
      </c>
      <c r="S335" s="1">
        <f>ROUND(SUBTOTAL(9,S332:S334),2)</f>
        <v>0</v>
      </c>
      <c r="U335" s="1">
        <f>ROUND(SUBTOTAL(9,U332:U334),2)</f>
        <v>0</v>
      </c>
    </row>
    <row r="336" spans="1:21" ht="12.75" customHeight="1" x14ac:dyDescent="0.25"/>
    <row r="337" spans="1:21" ht="15" customHeight="1" x14ac:dyDescent="0.25">
      <c r="A337" s="1" t="s">
        <v>15</v>
      </c>
      <c r="B337" s="41"/>
      <c r="C337" s="41"/>
      <c r="D337" s="41"/>
      <c r="E337" s="41"/>
      <c r="F337" s="13" t="s">
        <v>394</v>
      </c>
      <c r="G337" s="52" t="s">
        <v>395</v>
      </c>
      <c r="H337" s="41"/>
      <c r="I337" s="41"/>
      <c r="J337" s="41"/>
      <c r="K337" s="41"/>
      <c r="L337" s="41"/>
      <c r="M337" s="41"/>
      <c r="N337" s="5"/>
      <c r="O337" s="5"/>
      <c r="P337" s="5"/>
      <c r="Q337" s="5"/>
    </row>
    <row r="338" spans="1:21" ht="3" customHeight="1" x14ac:dyDescent="0.25"/>
    <row r="339" spans="1:21" ht="25.5" customHeight="1" x14ac:dyDescent="0.25">
      <c r="A339" s="1" t="s">
        <v>40</v>
      </c>
      <c r="B339" s="25">
        <v>1</v>
      </c>
      <c r="C339" s="26">
        <v>0</v>
      </c>
      <c r="D339" s="27">
        <v>0</v>
      </c>
      <c r="E339" s="26" t="s">
        <v>38</v>
      </c>
      <c r="F339" s="28" t="s">
        <v>172</v>
      </c>
      <c r="G339" s="47" t="s">
        <v>478</v>
      </c>
      <c r="H339" s="48"/>
      <c r="I339" s="29">
        <v>1</v>
      </c>
      <c r="J339" s="26" t="s">
        <v>148</v>
      </c>
      <c r="K339" s="30">
        <v>0</v>
      </c>
      <c r="L339" s="31"/>
      <c r="M339" s="32">
        <f>ROUND(I339*K339,2)</f>
        <v>0</v>
      </c>
      <c r="R339" s="15">
        <v>0</v>
      </c>
      <c r="S339" s="16">
        <f>ROUND(M339*R339,2)</f>
        <v>0</v>
      </c>
      <c r="T339" s="15">
        <v>1</v>
      </c>
      <c r="U339" s="16">
        <f>ROUND(M339*T339,2)</f>
        <v>0</v>
      </c>
    </row>
    <row r="340" spans="1:21" ht="3" customHeight="1" x14ac:dyDescent="0.25">
      <c r="B340" s="11"/>
      <c r="C340" s="5"/>
      <c r="D340" s="5"/>
      <c r="E340" s="5"/>
      <c r="F340" s="5"/>
      <c r="G340" s="5"/>
      <c r="H340" s="5"/>
      <c r="I340" s="5"/>
      <c r="J340" s="5"/>
      <c r="K340" s="36"/>
      <c r="L340" s="36"/>
      <c r="M340" s="36"/>
      <c r="N340" s="5"/>
      <c r="O340" s="5"/>
      <c r="P340" s="5"/>
      <c r="Q340" s="5"/>
    </row>
    <row r="341" spans="1:21" ht="15" customHeight="1" x14ac:dyDescent="0.25">
      <c r="B341" s="45" t="s">
        <v>37</v>
      </c>
      <c r="C341" s="46"/>
      <c r="D341" s="46"/>
      <c r="E341" s="46"/>
      <c r="F341" s="17" t="s">
        <v>394</v>
      </c>
      <c r="G341" s="6" t="s">
        <v>395</v>
      </c>
      <c r="K341" s="37"/>
      <c r="L341" s="37"/>
      <c r="M341" s="33">
        <f>ROUND(SUBTOTAL(9,M338:M340),2)</f>
        <v>0</v>
      </c>
      <c r="O341" s="18">
        <f>ROUND(SUBTOTAL(9,O338:O340),3)</f>
        <v>0</v>
      </c>
      <c r="Q341" s="18">
        <f>ROUND(SUBTOTAL(9,Q338:Q340),3)</f>
        <v>0</v>
      </c>
      <c r="S341" s="1">
        <f>ROUND(SUBTOTAL(9,S338:S340),2)</f>
        <v>0</v>
      </c>
      <c r="U341" s="1">
        <f>ROUND(SUBTOTAL(9,U338:U340),2)</f>
        <v>0</v>
      </c>
    </row>
    <row r="342" spans="1:21" ht="12.75" customHeight="1" x14ac:dyDescent="0.25"/>
    <row r="343" spans="1:21" ht="15" customHeight="1" x14ac:dyDescent="0.25">
      <c r="A343" s="1" t="s">
        <v>15</v>
      </c>
      <c r="B343" s="41"/>
      <c r="C343" s="41"/>
      <c r="D343" s="41"/>
      <c r="E343" s="41"/>
      <c r="F343" s="13" t="s">
        <v>396</v>
      </c>
      <c r="G343" s="52" t="s">
        <v>397</v>
      </c>
      <c r="H343" s="41"/>
      <c r="I343" s="41"/>
      <c r="J343" s="41"/>
      <c r="K343" s="41"/>
      <c r="L343" s="41"/>
      <c r="M343" s="41"/>
      <c r="N343" s="5"/>
      <c r="O343" s="5"/>
      <c r="P343" s="5"/>
      <c r="Q343" s="5"/>
    </row>
    <row r="344" spans="1:21" ht="3" customHeight="1" x14ac:dyDescent="0.25"/>
    <row r="345" spans="1:21" ht="12.75" customHeight="1" x14ac:dyDescent="0.25">
      <c r="A345" s="1" t="s">
        <v>40</v>
      </c>
      <c r="B345" s="25">
        <v>1</v>
      </c>
      <c r="C345" s="26">
        <v>0</v>
      </c>
      <c r="D345" s="27">
        <v>0</v>
      </c>
      <c r="E345" s="26" t="s">
        <v>38</v>
      </c>
      <c r="F345" s="34" t="s">
        <v>171</v>
      </c>
      <c r="G345" s="47" t="s">
        <v>398</v>
      </c>
      <c r="H345" s="48"/>
      <c r="I345" s="29">
        <v>1</v>
      </c>
      <c r="J345" s="26" t="s">
        <v>282</v>
      </c>
      <c r="K345" s="30">
        <v>0</v>
      </c>
      <c r="L345" s="31"/>
      <c r="M345" s="32">
        <f>ROUND(I345*K345,2)</f>
        <v>0</v>
      </c>
      <c r="R345" s="15">
        <v>0</v>
      </c>
      <c r="S345" s="16">
        <f>ROUND(M345*R345,2)</f>
        <v>0</v>
      </c>
      <c r="T345" s="15">
        <v>1</v>
      </c>
      <c r="U345" s="16">
        <f>ROUND(M345*T345,2)</f>
        <v>0</v>
      </c>
    </row>
    <row r="346" spans="1:21" ht="3" customHeight="1" x14ac:dyDescent="0.25">
      <c r="B346" s="11"/>
      <c r="C346" s="5"/>
      <c r="D346" s="5"/>
      <c r="E346" s="5"/>
      <c r="F346" s="5"/>
      <c r="G346" s="5"/>
      <c r="H346" s="5"/>
      <c r="I346" s="5"/>
      <c r="J346" s="5"/>
      <c r="K346" s="36"/>
      <c r="L346" s="36"/>
      <c r="M346" s="36"/>
      <c r="N346" s="5"/>
      <c r="O346" s="5"/>
      <c r="P346" s="5"/>
      <c r="Q346" s="5"/>
    </row>
    <row r="347" spans="1:21" ht="15" customHeight="1" x14ac:dyDescent="0.25">
      <c r="B347" s="45" t="s">
        <v>37</v>
      </c>
      <c r="C347" s="46"/>
      <c r="D347" s="46"/>
      <c r="E347" s="46"/>
      <c r="F347" s="17" t="s">
        <v>396</v>
      </c>
      <c r="G347" s="6" t="s">
        <v>397</v>
      </c>
      <c r="K347" s="37"/>
      <c r="L347" s="37"/>
      <c r="M347" s="33">
        <f>ROUND(SUBTOTAL(9,M344:M346),2)</f>
        <v>0</v>
      </c>
      <c r="O347" s="18">
        <f>ROUND(SUBTOTAL(9,O344:O346),3)</f>
        <v>0</v>
      </c>
      <c r="Q347" s="18">
        <f>ROUND(SUBTOTAL(9,Q344:Q346),3)</f>
        <v>0</v>
      </c>
      <c r="S347" s="1">
        <f>ROUND(SUBTOTAL(9,S344:S346),2)</f>
        <v>0</v>
      </c>
      <c r="U347" s="1">
        <f>ROUND(SUBTOTAL(9,U344:U346),2)</f>
        <v>0</v>
      </c>
    </row>
    <row r="348" spans="1:21" ht="12.75" customHeight="1" x14ac:dyDescent="0.25"/>
    <row r="349" spans="1:21" ht="15" customHeight="1" x14ac:dyDescent="0.25">
      <c r="A349" s="1" t="s">
        <v>15</v>
      </c>
      <c r="B349" s="41"/>
      <c r="C349" s="41"/>
      <c r="D349" s="41"/>
      <c r="E349" s="41"/>
      <c r="F349" s="13" t="s">
        <v>399</v>
      </c>
      <c r="G349" s="52" t="s">
        <v>400</v>
      </c>
      <c r="H349" s="41"/>
      <c r="I349" s="41"/>
      <c r="J349" s="41"/>
      <c r="K349" s="41"/>
      <c r="L349" s="41"/>
      <c r="M349" s="41"/>
      <c r="N349" s="5"/>
      <c r="O349" s="5"/>
      <c r="P349" s="5"/>
      <c r="Q349" s="5"/>
    </row>
    <row r="350" spans="1:21" ht="3" customHeight="1" x14ac:dyDescent="0.25"/>
    <row r="351" spans="1:21" ht="25.5" customHeight="1" x14ac:dyDescent="0.25">
      <c r="A351" s="1" t="s">
        <v>40</v>
      </c>
      <c r="B351" s="25">
        <v>1</v>
      </c>
      <c r="C351" s="26">
        <v>0</v>
      </c>
      <c r="D351" s="27">
        <v>0</v>
      </c>
      <c r="E351" s="26" t="s">
        <v>38</v>
      </c>
      <c r="F351" s="28" t="s">
        <v>172</v>
      </c>
      <c r="G351" s="47" t="s">
        <v>479</v>
      </c>
      <c r="H351" s="48"/>
      <c r="I351" s="29">
        <v>1</v>
      </c>
      <c r="J351" s="26" t="s">
        <v>148</v>
      </c>
      <c r="K351" s="30">
        <v>0</v>
      </c>
      <c r="L351" s="31"/>
      <c r="M351" s="32">
        <f>ROUND(I351*K351,2)</f>
        <v>0</v>
      </c>
      <c r="R351" s="15">
        <v>0</v>
      </c>
      <c r="S351" s="16">
        <f>ROUND(M351*R351,2)</f>
        <v>0</v>
      </c>
      <c r="T351" s="15">
        <v>1</v>
      </c>
      <c r="U351" s="16">
        <f>ROUND(M351*T351,2)</f>
        <v>0</v>
      </c>
    </row>
    <row r="352" spans="1:21" ht="3" customHeight="1" x14ac:dyDescent="0.25">
      <c r="B352" s="11"/>
      <c r="C352" s="5"/>
      <c r="D352" s="5"/>
      <c r="E352" s="5"/>
      <c r="F352" s="5"/>
      <c r="G352" s="5"/>
      <c r="H352" s="5"/>
      <c r="I352" s="5"/>
      <c r="J352" s="5"/>
      <c r="K352" s="36"/>
      <c r="L352" s="36"/>
      <c r="M352" s="36"/>
      <c r="N352" s="5"/>
      <c r="O352" s="5"/>
      <c r="P352" s="5"/>
      <c r="Q352" s="5"/>
    </row>
    <row r="353" spans="1:21" ht="15" customHeight="1" x14ac:dyDescent="0.25">
      <c r="B353" s="45" t="s">
        <v>37</v>
      </c>
      <c r="C353" s="46"/>
      <c r="D353" s="46"/>
      <c r="E353" s="46"/>
      <c r="F353" s="17" t="s">
        <v>399</v>
      </c>
      <c r="G353" s="6" t="s">
        <v>400</v>
      </c>
      <c r="K353" s="37"/>
      <c r="L353" s="37"/>
      <c r="M353" s="33">
        <f>ROUND(SUBTOTAL(9,M350:M352),2)</f>
        <v>0</v>
      </c>
      <c r="O353" s="18">
        <f>ROUND(SUBTOTAL(9,O350:O352),3)</f>
        <v>0</v>
      </c>
      <c r="Q353" s="18">
        <f>ROUND(SUBTOTAL(9,Q350:Q352),3)</f>
        <v>0</v>
      </c>
      <c r="S353" s="1">
        <f>ROUND(SUBTOTAL(9,S350:S352),2)</f>
        <v>0</v>
      </c>
      <c r="U353" s="1">
        <f>ROUND(SUBTOTAL(9,U350:U352),2)</f>
        <v>0</v>
      </c>
    </row>
    <row r="354" spans="1:21" ht="12.75" customHeight="1" x14ac:dyDescent="0.25"/>
    <row r="355" spans="1:21" ht="15" customHeight="1" x14ac:dyDescent="0.25">
      <c r="A355" s="1" t="s">
        <v>15</v>
      </c>
      <c r="B355" s="41"/>
      <c r="C355" s="41"/>
      <c r="D355" s="41"/>
      <c r="E355" s="41"/>
      <c r="F355" s="13" t="s">
        <v>401</v>
      </c>
      <c r="G355" s="52" t="s">
        <v>402</v>
      </c>
      <c r="H355" s="41"/>
      <c r="I355" s="41"/>
      <c r="J355" s="41"/>
      <c r="K355" s="41"/>
      <c r="L355" s="41"/>
      <c r="M355" s="41"/>
      <c r="N355" s="5"/>
      <c r="O355" s="5"/>
      <c r="P355" s="5"/>
      <c r="Q355" s="5"/>
    </row>
    <row r="356" spans="1:21" ht="3" customHeight="1" x14ac:dyDescent="0.25"/>
    <row r="357" spans="1:21" ht="12.75" customHeight="1" x14ac:dyDescent="0.25">
      <c r="A357" s="1" t="s">
        <v>40</v>
      </c>
      <c r="B357" s="25">
        <v>1</v>
      </c>
      <c r="C357" s="26">
        <v>0</v>
      </c>
      <c r="D357" s="27">
        <v>0</v>
      </c>
      <c r="E357" s="26" t="s">
        <v>38</v>
      </c>
      <c r="F357" s="34" t="s">
        <v>171</v>
      </c>
      <c r="G357" s="47" t="s">
        <v>403</v>
      </c>
      <c r="H357" s="48"/>
      <c r="I357" s="29">
        <v>1</v>
      </c>
      <c r="J357" s="26" t="s">
        <v>148</v>
      </c>
      <c r="K357" s="30">
        <v>0</v>
      </c>
      <c r="L357" s="31"/>
      <c r="M357" s="32">
        <f>ROUND(I357*K357,2)</f>
        <v>0</v>
      </c>
      <c r="R357" s="15">
        <v>0</v>
      </c>
      <c r="S357" s="16">
        <f>ROUND(M357*R357,2)</f>
        <v>0</v>
      </c>
      <c r="T357" s="15">
        <v>1</v>
      </c>
      <c r="U357" s="16">
        <f>ROUND(M357*T357,2)</f>
        <v>0</v>
      </c>
    </row>
    <row r="358" spans="1:21" ht="3" customHeight="1" x14ac:dyDescent="0.25">
      <c r="B358" s="11"/>
      <c r="C358" s="5"/>
      <c r="D358" s="5"/>
      <c r="E358" s="5"/>
      <c r="F358" s="5"/>
      <c r="G358" s="5"/>
      <c r="H358" s="5"/>
      <c r="I358" s="5"/>
      <c r="J358" s="5"/>
      <c r="K358" s="36"/>
      <c r="L358" s="36"/>
      <c r="M358" s="36"/>
      <c r="N358" s="5"/>
      <c r="O358" s="5"/>
      <c r="P358" s="5"/>
      <c r="Q358" s="5"/>
    </row>
    <row r="359" spans="1:21" ht="15" customHeight="1" x14ac:dyDescent="0.25">
      <c r="B359" s="45" t="s">
        <v>37</v>
      </c>
      <c r="C359" s="46"/>
      <c r="D359" s="46"/>
      <c r="E359" s="46"/>
      <c r="F359" s="17" t="s">
        <v>401</v>
      </c>
      <c r="G359" s="6" t="s">
        <v>402</v>
      </c>
      <c r="K359" s="37"/>
      <c r="L359" s="37"/>
      <c r="M359" s="35">
        <f>ROUND(SUBTOTAL(9,M356:M358),2)</f>
        <v>0</v>
      </c>
      <c r="O359" s="18">
        <f>ROUND(SUBTOTAL(9,O356:O358),3)</f>
        <v>0</v>
      </c>
      <c r="Q359" s="18">
        <f>ROUND(SUBTOTAL(9,Q356:Q358),3)</f>
        <v>0</v>
      </c>
      <c r="S359" s="1">
        <f>ROUND(SUBTOTAL(9,S356:S358),2)</f>
        <v>0</v>
      </c>
      <c r="U359" s="1">
        <f>ROUND(SUBTOTAL(9,U356:U358),2)</f>
        <v>0</v>
      </c>
    </row>
    <row r="360" spans="1:21" ht="12.75" customHeight="1" x14ac:dyDescent="0.25"/>
    <row r="361" spans="1:21" ht="15" customHeight="1" x14ac:dyDescent="0.25">
      <c r="A361" s="1" t="s">
        <v>15</v>
      </c>
      <c r="B361" s="41"/>
      <c r="C361" s="41"/>
      <c r="D361" s="41"/>
      <c r="E361" s="41"/>
      <c r="F361" s="13" t="s">
        <v>404</v>
      </c>
      <c r="G361" s="52" t="s">
        <v>405</v>
      </c>
      <c r="H361" s="41"/>
      <c r="I361" s="41"/>
      <c r="J361" s="41"/>
      <c r="K361" s="41"/>
      <c r="L361" s="41"/>
      <c r="M361" s="41"/>
      <c r="N361" s="5"/>
      <c r="O361" s="5"/>
      <c r="P361" s="5"/>
      <c r="Q361" s="5"/>
    </row>
    <row r="362" spans="1:21" ht="3" customHeight="1" x14ac:dyDescent="0.25"/>
    <row r="363" spans="1:21" ht="12.75" customHeight="1" x14ac:dyDescent="0.25">
      <c r="A363" s="1" t="s">
        <v>40</v>
      </c>
      <c r="B363" s="25">
        <v>1</v>
      </c>
      <c r="C363" s="26">
        <v>0</v>
      </c>
      <c r="D363" s="27">
        <v>0</v>
      </c>
      <c r="E363" s="26" t="s">
        <v>38</v>
      </c>
      <c r="F363" s="34" t="s">
        <v>171</v>
      </c>
      <c r="G363" s="47" t="s">
        <v>480</v>
      </c>
      <c r="H363" s="48"/>
      <c r="I363" s="29">
        <v>1</v>
      </c>
      <c r="J363" s="26" t="s">
        <v>148</v>
      </c>
      <c r="K363" s="30"/>
      <c r="L363" s="31"/>
      <c r="M363" s="32">
        <f>ROUND(I363*K363,2)</f>
        <v>0</v>
      </c>
      <c r="R363" s="15">
        <v>0</v>
      </c>
      <c r="S363" s="16">
        <f>ROUND(M363*R363,2)</f>
        <v>0</v>
      </c>
      <c r="T363" s="15">
        <v>1</v>
      </c>
      <c r="U363" s="16">
        <f>ROUND(M363*T363,2)</f>
        <v>0</v>
      </c>
    </row>
    <row r="364" spans="1:21" ht="3" customHeight="1" x14ac:dyDescent="0.25">
      <c r="B364" s="11"/>
      <c r="C364" s="5"/>
      <c r="D364" s="5"/>
      <c r="E364" s="5"/>
      <c r="F364" s="5"/>
      <c r="G364" s="5"/>
      <c r="H364" s="5"/>
      <c r="I364" s="5"/>
      <c r="J364" s="5"/>
      <c r="K364" s="36"/>
      <c r="L364" s="36"/>
      <c r="M364" s="36"/>
      <c r="N364" s="5"/>
      <c r="O364" s="5"/>
      <c r="P364" s="5"/>
      <c r="Q364" s="5"/>
    </row>
    <row r="365" spans="1:21" ht="15" customHeight="1" x14ac:dyDescent="0.25">
      <c r="B365" s="45" t="s">
        <v>37</v>
      </c>
      <c r="C365" s="46"/>
      <c r="D365" s="46"/>
      <c r="E365" s="46"/>
      <c r="F365" s="17" t="s">
        <v>404</v>
      </c>
      <c r="G365" s="6" t="s">
        <v>405</v>
      </c>
      <c r="K365" s="37"/>
      <c r="L365" s="37"/>
      <c r="M365" s="33">
        <f>ROUND(SUBTOTAL(9,M362:M364),2)</f>
        <v>0</v>
      </c>
      <c r="O365" s="18">
        <f>ROUND(SUBTOTAL(9,O362:O364),3)</f>
        <v>0</v>
      </c>
      <c r="Q365" s="18">
        <f>ROUND(SUBTOTAL(9,Q362:Q364),3)</f>
        <v>0</v>
      </c>
      <c r="S365" s="1">
        <f>ROUND(SUBTOTAL(9,S362:S364),2)</f>
        <v>0</v>
      </c>
      <c r="U365" s="1">
        <f>ROUND(SUBTOTAL(9,U362:U364),2)</f>
        <v>0</v>
      </c>
    </row>
    <row r="366" spans="1:21" ht="12.75" customHeight="1" x14ac:dyDescent="0.25"/>
    <row r="367" spans="1:21" ht="0.75" customHeight="1" x14ac:dyDescent="0.25"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21" ht="15" customHeight="1" x14ac:dyDescent="0.25">
      <c r="H368" s="49" t="s">
        <v>406</v>
      </c>
      <c r="I368" s="50"/>
      <c r="J368" s="50"/>
      <c r="K368" s="19"/>
      <c r="L368" s="19"/>
      <c r="M368" s="38">
        <f>ROUND(SUBTOTAL(9,M10:M367),2)</f>
        <v>0</v>
      </c>
      <c r="N368" s="19"/>
      <c r="O368" s="20">
        <f>ROUND(SUBTOTAL(9,O10:O367),3)</f>
        <v>143.83600000000001</v>
      </c>
      <c r="P368" s="19"/>
      <c r="Q368" s="20">
        <f>ROUND(SUBTOTAL(9,Q10:Q367),3)</f>
        <v>16.596</v>
      </c>
      <c r="S368" s="1">
        <f>ROUND(SUBTOTAL(9,S10:S367),2)</f>
        <v>0</v>
      </c>
      <c r="U368" s="1">
        <f>ROUND(SUBTOTAL(9,U10:U367),2)</f>
        <v>0</v>
      </c>
    </row>
    <row r="369" spans="1:21" ht="12.75" customHeight="1" x14ac:dyDescent="0.25"/>
    <row r="370" spans="1:21" ht="13.5" customHeight="1" x14ac:dyDescent="0.25">
      <c r="A370" s="1" t="s">
        <v>407</v>
      </c>
      <c r="H370" s="51" t="s">
        <v>484</v>
      </c>
      <c r="I370" s="51"/>
      <c r="J370" s="51"/>
      <c r="K370" s="51"/>
      <c r="L370" s="26"/>
      <c r="M370" s="40"/>
    </row>
    <row r="371" spans="1:21" ht="5.45" customHeight="1" x14ac:dyDescent="0.25"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21" ht="15" customHeight="1" x14ac:dyDescent="0.25">
      <c r="H372" s="49" t="s">
        <v>408</v>
      </c>
      <c r="I372" s="50"/>
      <c r="J372" s="50"/>
      <c r="K372" s="19"/>
      <c r="L372" s="19"/>
      <c r="M372" s="38">
        <f>ROUND(M368+SUBTOTAL(9,M369:M371),2)</f>
        <v>0</v>
      </c>
      <c r="N372" s="19"/>
      <c r="O372" s="20">
        <f>ROUND(O368+SUBTOTAL(9,O369:O371),3)</f>
        <v>143.83600000000001</v>
      </c>
      <c r="P372" s="19"/>
      <c r="Q372" s="20">
        <f>ROUND(Q368+SUBTOTAL(9,Q369:Q371),3)</f>
        <v>16.596</v>
      </c>
      <c r="S372" s="1">
        <f>ROUND(S368+SUBTOTAL(9,S369:S371),2)</f>
        <v>0</v>
      </c>
      <c r="U372" s="1">
        <f>ROUND(U368+SUBTOTAL(9,U369:U371),2)</f>
        <v>0</v>
      </c>
    </row>
    <row r="373" spans="1:21" ht="12.75" customHeight="1" x14ac:dyDescent="0.25">
      <c r="M373" s="37"/>
    </row>
    <row r="374" spans="1:21" ht="13.5" customHeight="1" x14ac:dyDescent="0.25">
      <c r="A374" s="1" t="s">
        <v>407</v>
      </c>
      <c r="H374" s="51" t="s">
        <v>481</v>
      </c>
      <c r="I374" s="51"/>
      <c r="J374" s="51"/>
      <c r="K374" s="51"/>
      <c r="L374" s="26"/>
      <c r="M374" s="40"/>
    </row>
    <row r="375" spans="1:21" ht="13.5" customHeight="1" x14ac:dyDescent="0.25">
      <c r="A375" s="1" t="s">
        <v>407</v>
      </c>
      <c r="H375" s="51" t="s">
        <v>482</v>
      </c>
      <c r="I375" s="51"/>
      <c r="J375" s="51"/>
      <c r="K375" s="51"/>
      <c r="L375" s="26"/>
      <c r="M375" s="40"/>
    </row>
    <row r="376" spans="1:21" ht="13.15" customHeight="1" x14ac:dyDescent="0.25">
      <c r="A376" s="1" t="s">
        <v>407</v>
      </c>
      <c r="H376" s="51" t="s">
        <v>483</v>
      </c>
      <c r="I376" s="51"/>
      <c r="J376" s="51"/>
      <c r="K376" s="51"/>
      <c r="L376" s="26"/>
      <c r="M376" s="40">
        <v>2.36</v>
      </c>
    </row>
    <row r="377" spans="1:21" ht="4.9000000000000004" customHeight="1" x14ac:dyDescent="0.25">
      <c r="H377" s="41"/>
      <c r="I377" s="41"/>
      <c r="J377" s="5"/>
      <c r="K377" s="5"/>
      <c r="L377" s="5"/>
      <c r="M377" s="36"/>
    </row>
    <row r="378" spans="1:21" ht="15" customHeight="1" x14ac:dyDescent="0.25">
      <c r="H378" s="22" t="s">
        <v>485</v>
      </c>
      <c r="I378" s="19"/>
      <c r="J378" s="19"/>
      <c r="K378" s="19"/>
      <c r="L378" s="19"/>
      <c r="M378" s="38">
        <f>ROUND(SUM(M372:M377),2)</f>
        <v>2.36</v>
      </c>
      <c r="S378" s="1">
        <f>ROUND(SUM(S372:S377),2)</f>
        <v>0</v>
      </c>
      <c r="U378" s="1">
        <f>ROUND(SUM(U372:U377),2)</f>
        <v>0</v>
      </c>
    </row>
    <row r="379" spans="1:21" ht="15" customHeight="1" x14ac:dyDescent="0.25">
      <c r="H379" s="1" t="s">
        <v>409</v>
      </c>
      <c r="I379" s="23">
        <v>0.21</v>
      </c>
      <c r="J379" s="42"/>
      <c r="K379" s="42"/>
      <c r="M379" s="37">
        <f>M378*0.21</f>
        <v>0.49559999999999993</v>
      </c>
      <c r="T379" s="1">
        <v>1</v>
      </c>
      <c r="U379" s="21">
        <f>SUM(M374:M376)+ROUND(SUBTOTAL(9,M369:M371),0)</f>
        <v>2.36</v>
      </c>
    </row>
    <row r="380" spans="1:21" ht="15" customHeight="1" thickBot="1" x14ac:dyDescent="0.3">
      <c r="H380" s="43" t="s">
        <v>486</v>
      </c>
      <c r="I380" s="44"/>
      <c r="J380" s="44"/>
      <c r="K380" s="44"/>
      <c r="L380" s="24"/>
      <c r="M380" s="39">
        <f>ROUND(SUM(M378:M379),2)</f>
        <v>2.86</v>
      </c>
    </row>
  </sheetData>
  <mergeCells count="306">
    <mergeCell ref="B1:G1"/>
    <mergeCell ref="B2:M2"/>
    <mergeCell ref="B3:M3"/>
    <mergeCell ref="B4:D4"/>
    <mergeCell ref="I4:J4"/>
    <mergeCell ref="B6:D6"/>
    <mergeCell ref="I6:J6"/>
    <mergeCell ref="H370:K370"/>
    <mergeCell ref="H374:K374"/>
    <mergeCell ref="G20:H20"/>
    <mergeCell ref="G21:H21"/>
    <mergeCell ref="G22:H22"/>
    <mergeCell ref="G23:H23"/>
    <mergeCell ref="G24:H24"/>
    <mergeCell ref="G25:H25"/>
    <mergeCell ref="B11:E11"/>
    <mergeCell ref="G11:M11"/>
    <mergeCell ref="B39:E39"/>
    <mergeCell ref="G13:H13"/>
    <mergeCell ref="G14:H14"/>
    <mergeCell ref="G15:H15"/>
    <mergeCell ref="G16:H16"/>
    <mergeCell ref="G17:H17"/>
    <mergeCell ref="G18:H18"/>
    <mergeCell ref="G19:H19"/>
    <mergeCell ref="G32:H32"/>
    <mergeCell ref="G33:H33"/>
    <mergeCell ref="G34:H34"/>
    <mergeCell ref="G35:H35"/>
    <mergeCell ref="G36:H36"/>
    <mergeCell ref="G37:H37"/>
    <mergeCell ref="G26:H26"/>
    <mergeCell ref="G27:H27"/>
    <mergeCell ref="G28:H28"/>
    <mergeCell ref="G29:H29"/>
    <mergeCell ref="G30:H30"/>
    <mergeCell ref="G31:H31"/>
    <mergeCell ref="G50:H50"/>
    <mergeCell ref="G51:H51"/>
    <mergeCell ref="G52:H52"/>
    <mergeCell ref="G53:H53"/>
    <mergeCell ref="G54:H54"/>
    <mergeCell ref="G55:H55"/>
    <mergeCell ref="B41:E41"/>
    <mergeCell ref="G41:M41"/>
    <mergeCell ref="B57:E57"/>
    <mergeCell ref="G43:H43"/>
    <mergeCell ref="G44:H44"/>
    <mergeCell ref="G45:H45"/>
    <mergeCell ref="G46:H46"/>
    <mergeCell ref="G47:H47"/>
    <mergeCell ref="G48:H48"/>
    <mergeCell ref="G49:H49"/>
    <mergeCell ref="G68:H68"/>
    <mergeCell ref="G69:H69"/>
    <mergeCell ref="G70:H70"/>
    <mergeCell ref="G71:H71"/>
    <mergeCell ref="B75:E75"/>
    <mergeCell ref="G75:M75"/>
    <mergeCell ref="B59:E59"/>
    <mergeCell ref="G59:M59"/>
    <mergeCell ref="B73:E73"/>
    <mergeCell ref="G61:H61"/>
    <mergeCell ref="G62:H62"/>
    <mergeCell ref="G63:H63"/>
    <mergeCell ref="G64:H64"/>
    <mergeCell ref="G65:H65"/>
    <mergeCell ref="G66:H66"/>
    <mergeCell ref="G67:H67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B90:E90"/>
    <mergeCell ref="G90:M90"/>
    <mergeCell ref="B99:E99"/>
    <mergeCell ref="G92:H92"/>
    <mergeCell ref="G93:H93"/>
    <mergeCell ref="G94:H94"/>
    <mergeCell ref="G95:H95"/>
    <mergeCell ref="G96:H96"/>
    <mergeCell ref="G97:H97"/>
    <mergeCell ref="B88:E88"/>
    <mergeCell ref="B101:E101"/>
    <mergeCell ref="G101:M101"/>
    <mergeCell ref="B113:E113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B115:E115"/>
    <mergeCell ref="G115:M115"/>
    <mergeCell ref="B126:E12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B128:E128"/>
    <mergeCell ref="G128:M128"/>
    <mergeCell ref="B134:E134"/>
    <mergeCell ref="G130:H130"/>
    <mergeCell ref="G131:H131"/>
    <mergeCell ref="G132:H132"/>
    <mergeCell ref="B136:E136"/>
    <mergeCell ref="G136:M136"/>
    <mergeCell ref="B145:E145"/>
    <mergeCell ref="G138:H138"/>
    <mergeCell ref="G139:H139"/>
    <mergeCell ref="G140:H140"/>
    <mergeCell ref="G141:H141"/>
    <mergeCell ref="G142:H142"/>
    <mergeCell ref="G143:H143"/>
    <mergeCell ref="B147:E147"/>
    <mergeCell ref="G147:M147"/>
    <mergeCell ref="B162:E162"/>
    <mergeCell ref="G149:H149"/>
    <mergeCell ref="G150:H150"/>
    <mergeCell ref="G151:H151"/>
    <mergeCell ref="G152:H152"/>
    <mergeCell ref="G153:H153"/>
    <mergeCell ref="G154:H154"/>
    <mergeCell ref="G155:H155"/>
    <mergeCell ref="B174:E174"/>
    <mergeCell ref="G166:H166"/>
    <mergeCell ref="G167:H167"/>
    <mergeCell ref="G168:H168"/>
    <mergeCell ref="G169:H169"/>
    <mergeCell ref="G170:H170"/>
    <mergeCell ref="G171:H171"/>
    <mergeCell ref="G172:H172"/>
    <mergeCell ref="G156:H156"/>
    <mergeCell ref="G157:H157"/>
    <mergeCell ref="G158:H158"/>
    <mergeCell ref="G159:H159"/>
    <mergeCell ref="G160:H160"/>
    <mergeCell ref="B164:E164"/>
    <mergeCell ref="G164:M164"/>
    <mergeCell ref="B176:E176"/>
    <mergeCell ref="G176:M176"/>
    <mergeCell ref="B197:E197"/>
    <mergeCell ref="G178:H178"/>
    <mergeCell ref="G179:H179"/>
    <mergeCell ref="G180:H180"/>
    <mergeCell ref="G181:H181"/>
    <mergeCell ref="G182:H182"/>
    <mergeCell ref="G183:H183"/>
    <mergeCell ref="G184:H184"/>
    <mergeCell ref="G191:H191"/>
    <mergeCell ref="G192:H192"/>
    <mergeCell ref="G193:H193"/>
    <mergeCell ref="G194:H194"/>
    <mergeCell ref="G195:H195"/>
    <mergeCell ref="B199:E199"/>
    <mergeCell ref="G199:M199"/>
    <mergeCell ref="G185:H185"/>
    <mergeCell ref="G186:H186"/>
    <mergeCell ref="G187:H187"/>
    <mergeCell ref="G188:H188"/>
    <mergeCell ref="G189:H189"/>
    <mergeCell ref="G190:H190"/>
    <mergeCell ref="B211:E211"/>
    <mergeCell ref="G211:M211"/>
    <mergeCell ref="B216:E216"/>
    <mergeCell ref="G213:H213"/>
    <mergeCell ref="G214:H214"/>
    <mergeCell ref="B218:E218"/>
    <mergeCell ref="G218:M218"/>
    <mergeCell ref="B203:E203"/>
    <mergeCell ref="G201:H201"/>
    <mergeCell ref="B205:E205"/>
    <mergeCell ref="G205:M205"/>
    <mergeCell ref="B209:E209"/>
    <mergeCell ref="G207:H207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B242:E242"/>
    <mergeCell ref="G242:M242"/>
    <mergeCell ref="B246:E246"/>
    <mergeCell ref="G244:H244"/>
    <mergeCell ref="B248:E248"/>
    <mergeCell ref="G248:M248"/>
    <mergeCell ref="G229:H229"/>
    <mergeCell ref="B233:E233"/>
    <mergeCell ref="G233:M233"/>
    <mergeCell ref="B240:E240"/>
    <mergeCell ref="G235:H235"/>
    <mergeCell ref="G236:H236"/>
    <mergeCell ref="G237:H237"/>
    <mergeCell ref="G238:H238"/>
    <mergeCell ref="B231:E231"/>
    <mergeCell ref="B252:E252"/>
    <mergeCell ref="G250:H250"/>
    <mergeCell ref="B254:E254"/>
    <mergeCell ref="G254:M254"/>
    <mergeCell ref="B261:E261"/>
    <mergeCell ref="G256:H256"/>
    <mergeCell ref="G257:H257"/>
    <mergeCell ref="G258:H258"/>
    <mergeCell ref="G259:H259"/>
    <mergeCell ref="B263:E263"/>
    <mergeCell ref="G263:M263"/>
    <mergeCell ref="B280:E280"/>
    <mergeCell ref="G265:H265"/>
    <mergeCell ref="G266:H266"/>
    <mergeCell ref="G267:H267"/>
    <mergeCell ref="G268:H268"/>
    <mergeCell ref="G269:H269"/>
    <mergeCell ref="G270:H270"/>
    <mergeCell ref="G271:H271"/>
    <mergeCell ref="G278:H278"/>
    <mergeCell ref="B282:E282"/>
    <mergeCell ref="G282:M282"/>
    <mergeCell ref="B287:E287"/>
    <mergeCell ref="G284:H284"/>
    <mergeCell ref="G285:H285"/>
    <mergeCell ref="G272:H272"/>
    <mergeCell ref="G273:H273"/>
    <mergeCell ref="G274:H274"/>
    <mergeCell ref="G275:H275"/>
    <mergeCell ref="G276:H276"/>
    <mergeCell ref="G277:H277"/>
    <mergeCell ref="B306:E306"/>
    <mergeCell ref="G298:H298"/>
    <mergeCell ref="G299:H299"/>
    <mergeCell ref="G300:H300"/>
    <mergeCell ref="G301:H301"/>
    <mergeCell ref="G302:H302"/>
    <mergeCell ref="G303:H303"/>
    <mergeCell ref="G304:H304"/>
    <mergeCell ref="B289:E289"/>
    <mergeCell ref="G289:M289"/>
    <mergeCell ref="B294:E294"/>
    <mergeCell ref="G291:H291"/>
    <mergeCell ref="G292:H292"/>
    <mergeCell ref="B296:E296"/>
    <mergeCell ref="G296:M296"/>
    <mergeCell ref="B317:E317"/>
    <mergeCell ref="G317:M317"/>
    <mergeCell ref="B322:E322"/>
    <mergeCell ref="G319:H319"/>
    <mergeCell ref="G320:H320"/>
    <mergeCell ref="B324:E324"/>
    <mergeCell ref="G324:M324"/>
    <mergeCell ref="B308:E308"/>
    <mergeCell ref="G308:M308"/>
    <mergeCell ref="B315:E315"/>
    <mergeCell ref="G310:H310"/>
    <mergeCell ref="G311:H311"/>
    <mergeCell ref="G312:H312"/>
    <mergeCell ref="G313:H313"/>
    <mergeCell ref="B337:E337"/>
    <mergeCell ref="G337:M337"/>
    <mergeCell ref="B341:E341"/>
    <mergeCell ref="G339:H339"/>
    <mergeCell ref="B343:E343"/>
    <mergeCell ref="G343:M343"/>
    <mergeCell ref="B329:E329"/>
    <mergeCell ref="G326:H326"/>
    <mergeCell ref="G327:H327"/>
    <mergeCell ref="B331:E331"/>
    <mergeCell ref="G331:M331"/>
    <mergeCell ref="B335:E335"/>
    <mergeCell ref="G333:H333"/>
    <mergeCell ref="B355:E355"/>
    <mergeCell ref="G355:M355"/>
    <mergeCell ref="B359:E359"/>
    <mergeCell ref="G357:H357"/>
    <mergeCell ref="B361:E361"/>
    <mergeCell ref="G361:M361"/>
    <mergeCell ref="B347:E347"/>
    <mergeCell ref="G345:H345"/>
    <mergeCell ref="B349:E349"/>
    <mergeCell ref="G349:M349"/>
    <mergeCell ref="B353:E353"/>
    <mergeCell ref="G351:H351"/>
    <mergeCell ref="H377:I377"/>
    <mergeCell ref="J379:K379"/>
    <mergeCell ref="H380:K380"/>
    <mergeCell ref="B365:E365"/>
    <mergeCell ref="G363:H363"/>
    <mergeCell ref="H368:J368"/>
    <mergeCell ref="H372:J372"/>
    <mergeCell ref="H375:K375"/>
    <mergeCell ref="H376:K376"/>
  </mergeCells>
  <printOptions horizontalCentered="1"/>
  <pageMargins left="0.57999999999999996" right="0.43" top="0.67" bottom="0.51" header="0.51" footer="0.51"/>
  <pageSetup paperSize="8" scale="93" fitToHeight="0" orientation="portrait" r:id="rId1"/>
  <headerFooter>
    <oddHeader>&amp;RStrana: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Vratislav Tomášek</dc:creator>
  <cp:lastModifiedBy>Trefná  Linda</cp:lastModifiedBy>
  <cp:lastPrinted>2020-12-18T07:23:01Z</cp:lastPrinted>
  <dcterms:created xsi:type="dcterms:W3CDTF">2019-05-03T05:08:59Z</dcterms:created>
  <dcterms:modified xsi:type="dcterms:W3CDTF">2020-12-18T07:23:30Z</dcterms:modified>
</cp:coreProperties>
</file>